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ndra.rodriguez\AppData\Local\Microsoft\Windows\INetCache\Content.Outlook\UFCCWFGO\"/>
    </mc:Choice>
  </mc:AlternateContent>
  <bookViews>
    <workbookView xWindow="0" yWindow="0" windowWidth="23040" windowHeight="8040" tabRatio="599"/>
  </bookViews>
  <sheets>
    <sheet name="ENERO 2021" sheetId="4" r:id="rId1"/>
    <sheet name="TRABAJO ENERO 2021" sheetId="6" state="hidden" r:id="rId2"/>
    <sheet name="Hoja2" sheetId="8" state="hidden" r:id="rId3"/>
    <sheet name="BASE." sheetId="7" state="hidden" r:id="rId4"/>
    <sheet name="CORREGIR" sheetId="9" state="hidden" r:id="rId5"/>
  </sheets>
  <externalReferences>
    <externalReference r:id="rId6"/>
    <externalReference r:id="rId7"/>
  </externalReferences>
  <definedNames>
    <definedName name="_xlnm._FilterDatabase" localSheetId="3" hidden="1">BASE.!$A$1:$T$878</definedName>
    <definedName name="_xlnm._FilterDatabase" localSheetId="0" hidden="1">'ENERO 2021'!$A$6:$Z$1007</definedName>
    <definedName name="_xlnm._FilterDatabase" localSheetId="1" hidden="1">'TRABAJO ENERO 2021'!$A$7:$AA$1005</definedName>
    <definedName name="Listado_web">#REF!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007" i="4" l="1"/>
  <c r="U1005" i="4" l="1"/>
  <c r="U1006" i="4" s="1"/>
  <c r="V1005" i="4"/>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T159" i="6"/>
  <c r="T160" i="6"/>
  <c r="T161" i="6"/>
  <c r="T162" i="6"/>
  <c r="T163" i="6"/>
  <c r="T164" i="6"/>
  <c r="T165" i="6"/>
  <c r="T166" i="6"/>
  <c r="T167" i="6"/>
  <c r="T168" i="6"/>
  <c r="T169" i="6"/>
  <c r="T170" i="6"/>
  <c r="T171" i="6"/>
  <c r="T172" i="6"/>
  <c r="T173" i="6"/>
  <c r="T174" i="6"/>
  <c r="T175" i="6"/>
  <c r="T176" i="6"/>
  <c r="T177" i="6"/>
  <c r="T178" i="6"/>
  <c r="T179" i="6"/>
  <c r="T180" i="6"/>
  <c r="T181" i="6"/>
  <c r="T182" i="6"/>
  <c r="T183" i="6"/>
  <c r="T184" i="6"/>
  <c r="T185" i="6"/>
  <c r="T186" i="6"/>
  <c r="T187" i="6"/>
  <c r="T188" i="6"/>
  <c r="T189" i="6"/>
  <c r="T190" i="6"/>
  <c r="T191" i="6"/>
  <c r="T192" i="6"/>
  <c r="T193" i="6"/>
  <c r="T194" i="6"/>
  <c r="T195" i="6"/>
  <c r="T196" i="6"/>
  <c r="T197" i="6"/>
  <c r="T198" i="6"/>
  <c r="T199" i="6"/>
  <c r="T200" i="6"/>
  <c r="T201" i="6"/>
  <c r="T202" i="6"/>
  <c r="T203" i="6"/>
  <c r="T204" i="6"/>
  <c r="T205" i="6"/>
  <c r="T206" i="6"/>
  <c r="T207" i="6"/>
  <c r="T208" i="6"/>
  <c r="T209" i="6"/>
  <c r="T210" i="6"/>
  <c r="T211" i="6"/>
  <c r="T212" i="6"/>
  <c r="T213" i="6"/>
  <c r="T214" i="6"/>
  <c r="T215" i="6"/>
  <c r="T216" i="6"/>
  <c r="T217" i="6"/>
  <c r="T218" i="6"/>
  <c r="T219" i="6"/>
  <c r="T220" i="6"/>
  <c r="T221" i="6"/>
  <c r="T222" i="6"/>
  <c r="T223" i="6"/>
  <c r="T224" i="6"/>
  <c r="T225" i="6"/>
  <c r="T226" i="6"/>
  <c r="T227" i="6"/>
  <c r="T228" i="6"/>
  <c r="T229" i="6"/>
  <c r="T230" i="6"/>
  <c r="T231" i="6"/>
  <c r="T232" i="6"/>
  <c r="T233" i="6"/>
  <c r="T234" i="6"/>
  <c r="T235" i="6"/>
  <c r="T236" i="6"/>
  <c r="T237" i="6"/>
  <c r="T238" i="6"/>
  <c r="T239" i="6"/>
  <c r="T240" i="6"/>
  <c r="T241" i="6"/>
  <c r="T242" i="6"/>
  <c r="T243" i="6"/>
  <c r="T244" i="6"/>
  <c r="T245" i="6"/>
  <c r="T246" i="6"/>
  <c r="T247" i="6"/>
  <c r="T248" i="6"/>
  <c r="T249" i="6"/>
  <c r="T250" i="6"/>
  <c r="T251" i="6"/>
  <c r="T252" i="6"/>
  <c r="T253" i="6"/>
  <c r="T254" i="6"/>
  <c r="T255" i="6"/>
  <c r="T256" i="6"/>
  <c r="T257" i="6"/>
  <c r="T258" i="6"/>
  <c r="T259" i="6"/>
  <c r="T260" i="6"/>
  <c r="T261" i="6"/>
  <c r="T262" i="6"/>
  <c r="T263" i="6"/>
  <c r="T264" i="6"/>
  <c r="T265" i="6"/>
  <c r="T266" i="6"/>
  <c r="T267" i="6"/>
  <c r="T268" i="6"/>
  <c r="T269" i="6"/>
  <c r="T270" i="6"/>
  <c r="T271" i="6"/>
  <c r="T272" i="6"/>
  <c r="T273" i="6"/>
  <c r="T274" i="6"/>
  <c r="T275" i="6"/>
  <c r="T276" i="6"/>
  <c r="T277" i="6"/>
  <c r="T278" i="6"/>
  <c r="T279" i="6"/>
  <c r="T280" i="6"/>
  <c r="T281" i="6"/>
  <c r="T282" i="6"/>
  <c r="T283" i="6"/>
  <c r="T284" i="6"/>
  <c r="T285" i="6"/>
  <c r="T286" i="6"/>
  <c r="T287" i="6"/>
  <c r="T288" i="6"/>
  <c r="T289" i="6"/>
  <c r="T290" i="6"/>
  <c r="T291" i="6"/>
  <c r="T292" i="6"/>
  <c r="T293" i="6"/>
  <c r="T294" i="6"/>
  <c r="T295" i="6"/>
  <c r="T296" i="6"/>
  <c r="T297" i="6"/>
  <c r="T298" i="6"/>
  <c r="T299" i="6"/>
  <c r="T300" i="6"/>
  <c r="T301" i="6"/>
  <c r="T302" i="6"/>
  <c r="T303" i="6"/>
  <c r="T304" i="6"/>
  <c r="T305" i="6"/>
  <c r="T306" i="6"/>
  <c r="T307" i="6"/>
  <c r="T308" i="6"/>
  <c r="T309" i="6"/>
  <c r="T310" i="6"/>
  <c r="T311" i="6"/>
  <c r="T312" i="6"/>
  <c r="T313" i="6"/>
  <c r="T314" i="6"/>
  <c r="T315" i="6"/>
  <c r="T316" i="6"/>
  <c r="T317" i="6"/>
  <c r="T318" i="6"/>
  <c r="T319" i="6"/>
  <c r="T320" i="6"/>
  <c r="T321" i="6"/>
  <c r="T322" i="6"/>
  <c r="T323" i="6"/>
  <c r="T324" i="6"/>
  <c r="T325" i="6"/>
  <c r="T326" i="6"/>
  <c r="T327" i="6"/>
  <c r="T328" i="6"/>
  <c r="T329" i="6"/>
  <c r="T330" i="6"/>
  <c r="T331" i="6"/>
  <c r="T332" i="6"/>
  <c r="T333" i="6"/>
  <c r="T334" i="6"/>
  <c r="T335" i="6"/>
  <c r="T336" i="6"/>
  <c r="T337" i="6"/>
  <c r="T338" i="6"/>
  <c r="T339" i="6"/>
  <c r="T340" i="6"/>
  <c r="T341" i="6"/>
  <c r="T342" i="6"/>
  <c r="T343" i="6"/>
  <c r="T344" i="6"/>
  <c r="T345" i="6"/>
  <c r="T346" i="6"/>
  <c r="T347" i="6"/>
  <c r="T348" i="6"/>
  <c r="T349" i="6"/>
  <c r="T350" i="6"/>
  <c r="T351" i="6"/>
  <c r="T352" i="6"/>
  <c r="T353" i="6"/>
  <c r="T354" i="6"/>
  <c r="T355" i="6"/>
  <c r="T356" i="6"/>
  <c r="T357" i="6"/>
  <c r="T358" i="6"/>
  <c r="T359" i="6"/>
  <c r="T360" i="6"/>
  <c r="T361" i="6"/>
  <c r="T362" i="6"/>
  <c r="T363" i="6"/>
  <c r="T364" i="6"/>
  <c r="T365" i="6"/>
  <c r="T366" i="6"/>
  <c r="T367" i="6"/>
  <c r="T368" i="6"/>
  <c r="T369" i="6"/>
  <c r="T370" i="6"/>
  <c r="T371" i="6"/>
  <c r="T372" i="6"/>
  <c r="T373" i="6"/>
  <c r="T374" i="6"/>
  <c r="T375" i="6"/>
  <c r="T376" i="6"/>
  <c r="T377" i="6"/>
  <c r="T378" i="6"/>
  <c r="T379" i="6"/>
  <c r="T380" i="6"/>
  <c r="T381" i="6"/>
  <c r="T382" i="6"/>
  <c r="T383" i="6"/>
  <c r="T384" i="6"/>
  <c r="T385" i="6"/>
  <c r="T386" i="6"/>
  <c r="T387" i="6"/>
  <c r="T388" i="6"/>
  <c r="T389" i="6"/>
  <c r="T390" i="6"/>
  <c r="T391" i="6"/>
  <c r="T392" i="6"/>
  <c r="T393" i="6"/>
  <c r="T394" i="6"/>
  <c r="T395" i="6"/>
  <c r="T396" i="6"/>
  <c r="T397" i="6"/>
  <c r="T398" i="6"/>
  <c r="T399" i="6"/>
  <c r="T400" i="6"/>
  <c r="T401" i="6"/>
  <c r="T402" i="6"/>
  <c r="T403" i="6"/>
  <c r="T404" i="6"/>
  <c r="T405" i="6"/>
  <c r="T406" i="6"/>
  <c r="T407" i="6"/>
  <c r="T408" i="6"/>
  <c r="T409" i="6"/>
  <c r="T410" i="6"/>
  <c r="T411" i="6"/>
  <c r="T412" i="6"/>
  <c r="T413" i="6"/>
  <c r="T414" i="6"/>
  <c r="T415" i="6"/>
  <c r="T416" i="6"/>
  <c r="T417" i="6"/>
  <c r="T418" i="6"/>
  <c r="T419" i="6"/>
  <c r="T420" i="6"/>
  <c r="T421" i="6"/>
  <c r="T422" i="6"/>
  <c r="T423" i="6"/>
  <c r="T424" i="6"/>
  <c r="T425" i="6"/>
  <c r="T426" i="6"/>
  <c r="T427" i="6"/>
  <c r="T428" i="6"/>
  <c r="T429" i="6"/>
  <c r="T430" i="6"/>
  <c r="T431" i="6"/>
  <c r="T432" i="6"/>
  <c r="T433" i="6"/>
  <c r="T434" i="6"/>
  <c r="T435" i="6"/>
  <c r="T436" i="6"/>
  <c r="T437" i="6"/>
  <c r="T438" i="6"/>
  <c r="T439" i="6"/>
  <c r="T440" i="6"/>
  <c r="T441" i="6"/>
  <c r="T442" i="6"/>
  <c r="T443" i="6"/>
  <c r="T444" i="6"/>
  <c r="T445" i="6"/>
  <c r="T446" i="6"/>
  <c r="T447" i="6"/>
  <c r="T448" i="6"/>
  <c r="T449" i="6"/>
  <c r="T450" i="6"/>
  <c r="T451" i="6"/>
  <c r="T452" i="6"/>
  <c r="T453" i="6"/>
  <c r="T454" i="6"/>
  <c r="T455" i="6"/>
  <c r="T456" i="6"/>
  <c r="T457" i="6"/>
  <c r="T458" i="6"/>
  <c r="T459" i="6"/>
  <c r="T460" i="6"/>
  <c r="T461" i="6"/>
  <c r="T462" i="6"/>
  <c r="T463" i="6"/>
  <c r="T464" i="6"/>
  <c r="T465" i="6"/>
  <c r="T466" i="6"/>
  <c r="T467" i="6"/>
  <c r="T468" i="6"/>
  <c r="T469" i="6"/>
  <c r="T470" i="6"/>
  <c r="T471" i="6"/>
  <c r="T472" i="6"/>
  <c r="T473" i="6"/>
  <c r="T474" i="6"/>
  <c r="T475" i="6"/>
  <c r="T476" i="6"/>
  <c r="T477" i="6"/>
  <c r="T478" i="6"/>
  <c r="T479" i="6"/>
  <c r="T480" i="6"/>
  <c r="T481" i="6"/>
  <c r="T482" i="6"/>
  <c r="T483" i="6"/>
  <c r="T484" i="6"/>
  <c r="T485" i="6"/>
  <c r="T486" i="6"/>
  <c r="T487" i="6"/>
  <c r="T488" i="6"/>
  <c r="T489" i="6"/>
  <c r="T490" i="6"/>
  <c r="T491" i="6"/>
  <c r="T492" i="6"/>
  <c r="T493" i="6"/>
  <c r="T494" i="6"/>
  <c r="T495" i="6"/>
  <c r="T496" i="6"/>
  <c r="T497" i="6"/>
  <c r="T498" i="6"/>
  <c r="T499" i="6"/>
  <c r="T500" i="6"/>
  <c r="T501" i="6"/>
  <c r="T502" i="6"/>
  <c r="T503" i="6"/>
  <c r="T504" i="6"/>
  <c r="T505" i="6"/>
  <c r="T506" i="6"/>
  <c r="T507" i="6"/>
  <c r="T508" i="6"/>
  <c r="T509" i="6"/>
  <c r="T510" i="6"/>
  <c r="T511" i="6"/>
  <c r="T512" i="6"/>
  <c r="T513" i="6"/>
  <c r="T514" i="6"/>
  <c r="T515" i="6"/>
  <c r="T516" i="6"/>
  <c r="T517" i="6"/>
  <c r="T518" i="6"/>
  <c r="T519" i="6"/>
  <c r="T520" i="6"/>
  <c r="T521" i="6"/>
  <c r="T522" i="6"/>
  <c r="T523" i="6"/>
  <c r="T524" i="6"/>
  <c r="T525" i="6"/>
  <c r="T526" i="6"/>
  <c r="T527" i="6"/>
  <c r="T528" i="6"/>
  <c r="T529" i="6"/>
  <c r="T530" i="6"/>
  <c r="T531" i="6"/>
  <c r="T532" i="6"/>
  <c r="T533" i="6"/>
  <c r="T534" i="6"/>
  <c r="T535" i="6"/>
  <c r="T536" i="6"/>
  <c r="T537" i="6"/>
  <c r="T538" i="6"/>
  <c r="T539" i="6"/>
  <c r="T540" i="6"/>
  <c r="T541" i="6"/>
  <c r="T542" i="6"/>
  <c r="T543" i="6"/>
  <c r="T544" i="6"/>
  <c r="T545" i="6"/>
  <c r="T546" i="6"/>
  <c r="T547" i="6"/>
  <c r="T548" i="6"/>
  <c r="T549" i="6"/>
  <c r="T550" i="6"/>
  <c r="T551" i="6"/>
  <c r="T552" i="6"/>
  <c r="T553" i="6"/>
  <c r="T554" i="6"/>
  <c r="T555" i="6"/>
  <c r="T556" i="6"/>
  <c r="T557" i="6"/>
  <c r="T558" i="6"/>
  <c r="T559" i="6"/>
  <c r="T560" i="6"/>
  <c r="T561" i="6"/>
  <c r="T562" i="6"/>
  <c r="T563" i="6"/>
  <c r="T564" i="6"/>
  <c r="T565" i="6"/>
  <c r="T566" i="6"/>
  <c r="T567" i="6"/>
  <c r="T568" i="6"/>
  <c r="T569" i="6"/>
  <c r="T570" i="6"/>
  <c r="T571" i="6"/>
  <c r="T572" i="6"/>
  <c r="T573" i="6"/>
  <c r="T574" i="6"/>
  <c r="T575" i="6"/>
  <c r="T576" i="6"/>
  <c r="T577" i="6"/>
  <c r="T578" i="6"/>
  <c r="T579" i="6"/>
  <c r="T580" i="6"/>
  <c r="T581" i="6"/>
  <c r="T582" i="6"/>
  <c r="T583" i="6"/>
  <c r="T584" i="6"/>
  <c r="T585" i="6"/>
  <c r="T586" i="6"/>
  <c r="T587" i="6"/>
  <c r="T588" i="6"/>
  <c r="T589" i="6"/>
  <c r="T590" i="6"/>
  <c r="T591" i="6"/>
  <c r="T592" i="6"/>
  <c r="T593" i="6"/>
  <c r="T594" i="6"/>
  <c r="T595" i="6"/>
  <c r="T596" i="6"/>
  <c r="T597" i="6"/>
  <c r="T598" i="6"/>
  <c r="T599" i="6"/>
  <c r="T600" i="6"/>
  <c r="T601" i="6"/>
  <c r="T602" i="6"/>
  <c r="T603" i="6"/>
  <c r="T604" i="6"/>
  <c r="T605" i="6"/>
  <c r="T606" i="6"/>
  <c r="T607" i="6"/>
  <c r="T608" i="6"/>
  <c r="T609" i="6"/>
  <c r="T610" i="6"/>
  <c r="T611" i="6"/>
  <c r="T612" i="6"/>
  <c r="T613" i="6"/>
  <c r="T614" i="6"/>
  <c r="T615" i="6"/>
  <c r="T616" i="6"/>
  <c r="T617" i="6"/>
  <c r="T618" i="6"/>
  <c r="T619" i="6"/>
  <c r="T620" i="6"/>
  <c r="T621" i="6"/>
  <c r="T622" i="6"/>
  <c r="T623" i="6"/>
  <c r="T624" i="6"/>
  <c r="T625" i="6"/>
  <c r="T626" i="6"/>
  <c r="T627" i="6"/>
  <c r="T628" i="6"/>
  <c r="T629" i="6"/>
  <c r="T630" i="6"/>
  <c r="T631" i="6"/>
  <c r="T632" i="6"/>
  <c r="T633" i="6"/>
  <c r="T634" i="6"/>
  <c r="T635" i="6"/>
  <c r="T636" i="6"/>
  <c r="T637" i="6"/>
  <c r="T638" i="6"/>
  <c r="T639" i="6"/>
  <c r="T640" i="6"/>
  <c r="T641" i="6"/>
  <c r="T642" i="6"/>
  <c r="T643" i="6"/>
  <c r="T644" i="6"/>
  <c r="T645" i="6"/>
  <c r="T646" i="6"/>
  <c r="T647" i="6"/>
  <c r="T648" i="6"/>
  <c r="T649" i="6"/>
  <c r="T650" i="6"/>
  <c r="T651" i="6"/>
  <c r="T652" i="6"/>
  <c r="T653" i="6"/>
  <c r="T654" i="6"/>
  <c r="T655" i="6"/>
  <c r="T656" i="6"/>
  <c r="T657" i="6"/>
  <c r="T658" i="6"/>
  <c r="T659" i="6"/>
  <c r="T660" i="6"/>
  <c r="T661" i="6"/>
  <c r="T662" i="6"/>
  <c r="T663" i="6"/>
  <c r="T664" i="6"/>
  <c r="T665" i="6"/>
  <c r="T666" i="6"/>
  <c r="T667" i="6"/>
  <c r="T668" i="6"/>
  <c r="T669" i="6"/>
  <c r="T670" i="6"/>
  <c r="T671" i="6"/>
  <c r="T672" i="6"/>
  <c r="T673" i="6"/>
  <c r="T674" i="6"/>
  <c r="T675" i="6"/>
  <c r="T676" i="6"/>
  <c r="T677" i="6"/>
  <c r="T678" i="6"/>
  <c r="T679" i="6"/>
  <c r="T680" i="6"/>
  <c r="T681" i="6"/>
  <c r="T682" i="6"/>
  <c r="T683" i="6"/>
  <c r="T684" i="6"/>
  <c r="T685" i="6"/>
  <c r="T686" i="6"/>
  <c r="T687" i="6"/>
  <c r="T688" i="6"/>
  <c r="T689" i="6"/>
  <c r="T690" i="6"/>
  <c r="T691" i="6"/>
  <c r="T692" i="6"/>
  <c r="T693" i="6"/>
  <c r="T694" i="6"/>
  <c r="T695" i="6"/>
  <c r="T696" i="6"/>
  <c r="T697" i="6"/>
  <c r="T698" i="6"/>
  <c r="T699" i="6"/>
  <c r="T700" i="6"/>
  <c r="T701" i="6"/>
  <c r="T702" i="6"/>
  <c r="T703" i="6"/>
  <c r="T704" i="6"/>
  <c r="T705" i="6"/>
  <c r="T706" i="6"/>
  <c r="T707" i="6"/>
  <c r="T708" i="6"/>
  <c r="T709" i="6"/>
  <c r="T710" i="6"/>
  <c r="T711" i="6"/>
  <c r="T712" i="6"/>
  <c r="T713" i="6"/>
  <c r="T714" i="6"/>
  <c r="T715" i="6"/>
  <c r="T716" i="6"/>
  <c r="T717" i="6"/>
  <c r="T718" i="6"/>
  <c r="T719" i="6"/>
  <c r="T720" i="6"/>
  <c r="T721" i="6"/>
  <c r="T722" i="6"/>
  <c r="T723" i="6"/>
  <c r="T724" i="6"/>
  <c r="T725" i="6"/>
  <c r="T726" i="6"/>
  <c r="T727" i="6"/>
  <c r="T728" i="6"/>
  <c r="T729" i="6"/>
  <c r="T730" i="6"/>
  <c r="T731" i="6"/>
  <c r="T732" i="6"/>
  <c r="T733" i="6"/>
  <c r="T734" i="6"/>
  <c r="T735" i="6"/>
  <c r="T736" i="6"/>
  <c r="T737" i="6"/>
  <c r="T738" i="6"/>
  <c r="T739" i="6"/>
  <c r="T740" i="6"/>
  <c r="T741" i="6"/>
  <c r="T742" i="6"/>
  <c r="T743" i="6"/>
  <c r="T744" i="6"/>
  <c r="T745" i="6"/>
  <c r="T746" i="6"/>
  <c r="T747" i="6"/>
  <c r="T748" i="6"/>
  <c r="T749" i="6"/>
  <c r="T750" i="6"/>
  <c r="T751" i="6"/>
  <c r="T752" i="6"/>
  <c r="T753" i="6"/>
  <c r="T754" i="6"/>
  <c r="T755" i="6"/>
  <c r="T756" i="6"/>
  <c r="T757" i="6"/>
  <c r="T758" i="6"/>
  <c r="T759" i="6"/>
  <c r="T760" i="6"/>
  <c r="T761" i="6"/>
  <c r="T762" i="6"/>
  <c r="T763" i="6"/>
  <c r="T764" i="6"/>
  <c r="T765" i="6"/>
  <c r="T766" i="6"/>
  <c r="T767" i="6"/>
  <c r="T768" i="6"/>
  <c r="T769" i="6"/>
  <c r="T770" i="6"/>
  <c r="T771" i="6"/>
  <c r="T772" i="6"/>
  <c r="T773" i="6"/>
  <c r="T774" i="6"/>
  <c r="T775" i="6"/>
  <c r="T776" i="6"/>
  <c r="T777" i="6"/>
  <c r="T778" i="6"/>
  <c r="T779" i="6"/>
  <c r="T780" i="6"/>
  <c r="T781" i="6"/>
  <c r="T782" i="6"/>
  <c r="T783" i="6"/>
  <c r="T784" i="6"/>
  <c r="T785" i="6"/>
  <c r="T786" i="6"/>
  <c r="T787" i="6"/>
  <c r="T788" i="6"/>
  <c r="T789" i="6"/>
  <c r="T790" i="6"/>
  <c r="T791" i="6"/>
  <c r="T792" i="6"/>
  <c r="T793" i="6"/>
  <c r="T794" i="6"/>
  <c r="T795" i="6"/>
  <c r="T796" i="6"/>
  <c r="T797" i="6"/>
  <c r="T798" i="6"/>
  <c r="T799" i="6"/>
  <c r="T800" i="6"/>
  <c r="T801" i="6"/>
  <c r="T802" i="6"/>
  <c r="T803" i="6"/>
  <c r="T804" i="6"/>
  <c r="T805" i="6"/>
  <c r="T806" i="6"/>
  <c r="T807" i="6"/>
  <c r="T808" i="6"/>
  <c r="T809" i="6"/>
  <c r="T810" i="6"/>
  <c r="T811" i="6"/>
  <c r="T812" i="6"/>
  <c r="T813" i="6"/>
  <c r="T814" i="6"/>
  <c r="T815" i="6"/>
  <c r="T816" i="6"/>
  <c r="T817" i="6"/>
  <c r="T818" i="6"/>
  <c r="T819" i="6"/>
  <c r="T820" i="6"/>
  <c r="T821" i="6"/>
  <c r="T822" i="6"/>
  <c r="T823" i="6"/>
  <c r="T824" i="6"/>
  <c r="T825" i="6"/>
  <c r="T826" i="6"/>
  <c r="T827" i="6"/>
  <c r="T828" i="6"/>
  <c r="T829" i="6"/>
  <c r="T830" i="6"/>
  <c r="T831" i="6"/>
  <c r="T832" i="6"/>
  <c r="T833" i="6"/>
  <c r="T834" i="6"/>
  <c r="T835" i="6"/>
  <c r="T836" i="6"/>
  <c r="T837" i="6"/>
  <c r="T838" i="6"/>
  <c r="T839" i="6"/>
  <c r="T840" i="6"/>
  <c r="T841" i="6"/>
  <c r="T842" i="6"/>
  <c r="T843" i="6"/>
  <c r="T844" i="6"/>
  <c r="T845" i="6"/>
  <c r="T846" i="6"/>
  <c r="T847" i="6"/>
  <c r="T848" i="6"/>
  <c r="T849" i="6"/>
  <c r="T850" i="6"/>
  <c r="T851" i="6"/>
  <c r="T852" i="6"/>
  <c r="T853" i="6"/>
  <c r="T854" i="6"/>
  <c r="T855" i="6"/>
  <c r="T856" i="6"/>
  <c r="T857" i="6"/>
  <c r="T858" i="6"/>
  <c r="T859" i="6"/>
  <c r="T860" i="6"/>
  <c r="T861" i="6"/>
  <c r="T862" i="6"/>
  <c r="T863" i="6"/>
  <c r="T864" i="6"/>
  <c r="T865" i="6"/>
  <c r="T866" i="6"/>
  <c r="T867" i="6"/>
  <c r="T868" i="6"/>
  <c r="T869" i="6"/>
  <c r="T870" i="6"/>
  <c r="T871" i="6"/>
  <c r="T872" i="6"/>
  <c r="T873" i="6"/>
  <c r="T874" i="6"/>
  <c r="T875" i="6"/>
  <c r="T876" i="6"/>
  <c r="T877" i="6"/>
  <c r="T878" i="6"/>
  <c r="T879" i="6"/>
  <c r="T880" i="6"/>
  <c r="T881" i="6"/>
  <c r="T882" i="6"/>
  <c r="T883" i="6"/>
  <c r="T884" i="6"/>
  <c r="T885" i="6"/>
  <c r="T886" i="6"/>
  <c r="T887" i="6"/>
  <c r="T888" i="6"/>
  <c r="T889" i="6"/>
  <c r="T890" i="6"/>
  <c r="T891" i="6"/>
  <c r="T892" i="6"/>
  <c r="T893" i="6"/>
  <c r="T894" i="6"/>
  <c r="T895" i="6"/>
  <c r="T896" i="6"/>
  <c r="T897" i="6"/>
  <c r="T898" i="6"/>
  <c r="T899" i="6"/>
  <c r="T900" i="6"/>
  <c r="T901" i="6"/>
  <c r="T902" i="6"/>
  <c r="T903" i="6"/>
  <c r="T904" i="6"/>
  <c r="T905" i="6"/>
  <c r="T906" i="6"/>
  <c r="T907" i="6"/>
  <c r="T908" i="6"/>
  <c r="T909" i="6"/>
  <c r="T910" i="6"/>
  <c r="T911" i="6"/>
  <c r="T912" i="6"/>
  <c r="T913" i="6"/>
  <c r="T914" i="6"/>
  <c r="T915" i="6"/>
  <c r="T916" i="6"/>
  <c r="T917" i="6"/>
  <c r="T918" i="6"/>
  <c r="T919" i="6"/>
  <c r="T920" i="6"/>
  <c r="T921" i="6"/>
  <c r="T922" i="6"/>
  <c r="T923" i="6"/>
  <c r="T924" i="6"/>
  <c r="T925" i="6"/>
  <c r="T926" i="6"/>
  <c r="T927" i="6"/>
  <c r="T928" i="6"/>
  <c r="T929" i="6"/>
  <c r="T930" i="6"/>
  <c r="T931" i="6"/>
  <c r="T932" i="6"/>
  <c r="T933" i="6"/>
  <c r="T934" i="6"/>
  <c r="T935" i="6"/>
  <c r="T936" i="6"/>
  <c r="T937" i="6"/>
  <c r="T938" i="6"/>
  <c r="T939" i="6"/>
  <c r="T940" i="6"/>
  <c r="T941" i="6"/>
  <c r="T942" i="6"/>
  <c r="T943" i="6"/>
  <c r="T944" i="6"/>
  <c r="T945" i="6"/>
  <c r="T946" i="6"/>
  <c r="T947" i="6"/>
  <c r="T948" i="6"/>
  <c r="T949" i="6"/>
  <c r="T950" i="6"/>
  <c r="T951" i="6"/>
  <c r="T952" i="6"/>
  <c r="T953" i="6"/>
  <c r="T954" i="6"/>
  <c r="T955" i="6"/>
  <c r="T956" i="6"/>
  <c r="T957" i="6"/>
  <c r="T958" i="6"/>
  <c r="T959" i="6"/>
  <c r="T960" i="6"/>
  <c r="T961" i="6"/>
  <c r="T962" i="6"/>
  <c r="T963" i="6"/>
  <c r="T964" i="6"/>
  <c r="T965" i="6"/>
  <c r="T966" i="6"/>
  <c r="T967" i="6"/>
  <c r="T968" i="6"/>
  <c r="T969" i="6"/>
  <c r="T970" i="6"/>
  <c r="T971" i="6"/>
  <c r="T972" i="6"/>
  <c r="T973" i="6"/>
  <c r="T974" i="6"/>
  <c r="T975" i="6"/>
  <c r="T976" i="6"/>
  <c r="T977" i="6"/>
  <c r="T978" i="6"/>
  <c r="T979" i="6"/>
  <c r="T980" i="6"/>
  <c r="T981" i="6"/>
  <c r="T982" i="6"/>
  <c r="T983" i="6"/>
  <c r="T984" i="6"/>
  <c r="T985" i="6"/>
  <c r="T986" i="6"/>
  <c r="T987" i="6"/>
  <c r="T988" i="6"/>
  <c r="T989" i="6"/>
  <c r="T990" i="6"/>
  <c r="T991" i="6"/>
  <c r="T992" i="6"/>
  <c r="T993" i="6"/>
  <c r="T994" i="6"/>
  <c r="T995" i="6"/>
  <c r="T996" i="6"/>
  <c r="T997" i="6"/>
  <c r="T998" i="6"/>
  <c r="T999" i="6"/>
  <c r="T1000" i="6"/>
  <c r="T1001" i="6"/>
  <c r="T1002" i="6"/>
  <c r="T1003" i="6"/>
  <c r="T1004" i="6"/>
  <c r="T1005" i="6"/>
  <c r="T8" i="6"/>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159" i="6"/>
  <c r="S160" i="6"/>
  <c r="S161" i="6"/>
  <c r="S162" i="6"/>
  <c r="S163" i="6"/>
  <c r="S164" i="6"/>
  <c r="S165" i="6"/>
  <c r="S166" i="6"/>
  <c r="S167" i="6"/>
  <c r="S168" i="6"/>
  <c r="S169" i="6"/>
  <c r="S170" i="6"/>
  <c r="S171" i="6"/>
  <c r="S172" i="6"/>
  <c r="S173" i="6"/>
  <c r="S174" i="6"/>
  <c r="S175" i="6"/>
  <c r="S176" i="6"/>
  <c r="S177" i="6"/>
  <c r="S178" i="6"/>
  <c r="S179" i="6"/>
  <c r="S180" i="6"/>
  <c r="S181" i="6"/>
  <c r="S182" i="6"/>
  <c r="S183" i="6"/>
  <c r="S184" i="6"/>
  <c r="S185" i="6"/>
  <c r="S186" i="6"/>
  <c r="S187" i="6"/>
  <c r="S188" i="6"/>
  <c r="S189" i="6"/>
  <c r="S190" i="6"/>
  <c r="S191" i="6"/>
  <c r="S192" i="6"/>
  <c r="S193" i="6"/>
  <c r="S194" i="6"/>
  <c r="S195" i="6"/>
  <c r="S196" i="6"/>
  <c r="S197" i="6"/>
  <c r="S198" i="6"/>
  <c r="S199" i="6"/>
  <c r="S200" i="6"/>
  <c r="S201" i="6"/>
  <c r="S202" i="6"/>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5" i="6"/>
  <c r="S446" i="6"/>
  <c r="S447" i="6"/>
  <c r="S448" i="6"/>
  <c r="S449" i="6"/>
  <c r="S450"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1" i="6"/>
  <c r="S522" i="6"/>
  <c r="S523" i="6"/>
  <c r="S524" i="6"/>
  <c r="S525" i="6"/>
  <c r="S526" i="6"/>
  <c r="S527" i="6"/>
  <c r="S528" i="6"/>
  <c r="S529" i="6"/>
  <c r="S530" i="6"/>
  <c r="S531" i="6"/>
  <c r="S532" i="6"/>
  <c r="S533" i="6"/>
  <c r="S534" i="6"/>
  <c r="S535" i="6"/>
  <c r="S536" i="6"/>
  <c r="S537" i="6"/>
  <c r="S538" i="6"/>
  <c r="S539" i="6"/>
  <c r="S540" i="6"/>
  <c r="S541" i="6"/>
  <c r="S542" i="6"/>
  <c r="S543" i="6"/>
  <c r="S544" i="6"/>
  <c r="S545" i="6"/>
  <c r="S546" i="6"/>
  <c r="S547" i="6"/>
  <c r="S548" i="6"/>
  <c r="S549" i="6"/>
  <c r="S550" i="6"/>
  <c r="S551" i="6"/>
  <c r="S552" i="6"/>
  <c r="S553" i="6"/>
  <c r="S554" i="6"/>
  <c r="S555" i="6"/>
  <c r="S556" i="6"/>
  <c r="S557" i="6"/>
  <c r="S558" i="6"/>
  <c r="S559" i="6"/>
  <c r="S560" i="6"/>
  <c r="S561" i="6"/>
  <c r="S562" i="6"/>
  <c r="S563" i="6"/>
  <c r="S564" i="6"/>
  <c r="S565" i="6"/>
  <c r="S566" i="6"/>
  <c r="S567" i="6"/>
  <c r="S568" i="6"/>
  <c r="S569" i="6"/>
  <c r="S570" i="6"/>
  <c r="S571" i="6"/>
  <c r="S572" i="6"/>
  <c r="S573" i="6"/>
  <c r="S574" i="6"/>
  <c r="S575" i="6"/>
  <c r="S576" i="6"/>
  <c r="S577" i="6"/>
  <c r="S578" i="6"/>
  <c r="S579" i="6"/>
  <c r="S580" i="6"/>
  <c r="S581" i="6"/>
  <c r="S582" i="6"/>
  <c r="S583" i="6"/>
  <c r="S584" i="6"/>
  <c r="S585" i="6"/>
  <c r="S586" i="6"/>
  <c r="S587" i="6"/>
  <c r="S588" i="6"/>
  <c r="S589" i="6"/>
  <c r="S590" i="6"/>
  <c r="S591" i="6"/>
  <c r="S592" i="6"/>
  <c r="S593" i="6"/>
  <c r="S594" i="6"/>
  <c r="S595" i="6"/>
  <c r="S596" i="6"/>
  <c r="S597" i="6"/>
  <c r="S598" i="6"/>
  <c r="S599" i="6"/>
  <c r="S600" i="6"/>
  <c r="S601" i="6"/>
  <c r="S602" i="6"/>
  <c r="S603" i="6"/>
  <c r="S604" i="6"/>
  <c r="S605" i="6"/>
  <c r="S606" i="6"/>
  <c r="S607" i="6"/>
  <c r="S608" i="6"/>
  <c r="S609" i="6"/>
  <c r="S610" i="6"/>
  <c r="S611" i="6"/>
  <c r="S612" i="6"/>
  <c r="S613" i="6"/>
  <c r="S614" i="6"/>
  <c r="S615" i="6"/>
  <c r="S616" i="6"/>
  <c r="S617" i="6"/>
  <c r="S618" i="6"/>
  <c r="S619" i="6"/>
  <c r="S620" i="6"/>
  <c r="S621" i="6"/>
  <c r="S622" i="6"/>
  <c r="S623" i="6"/>
  <c r="S624" i="6"/>
  <c r="S625" i="6"/>
  <c r="S626" i="6"/>
  <c r="S627" i="6"/>
  <c r="S628" i="6"/>
  <c r="S629" i="6"/>
  <c r="S630" i="6"/>
  <c r="S631" i="6"/>
  <c r="S632" i="6"/>
  <c r="S633" i="6"/>
  <c r="S634" i="6"/>
  <c r="S635" i="6"/>
  <c r="S636" i="6"/>
  <c r="S637" i="6"/>
  <c r="S638" i="6"/>
  <c r="S639" i="6"/>
  <c r="S640" i="6"/>
  <c r="S641" i="6"/>
  <c r="S642" i="6"/>
  <c r="S643" i="6"/>
  <c r="S644" i="6"/>
  <c r="S645" i="6"/>
  <c r="S646" i="6"/>
  <c r="S647" i="6"/>
  <c r="S648" i="6"/>
  <c r="S649" i="6"/>
  <c r="S650" i="6"/>
  <c r="S651" i="6"/>
  <c r="S652" i="6"/>
  <c r="S653" i="6"/>
  <c r="S654" i="6"/>
  <c r="S655" i="6"/>
  <c r="S656" i="6"/>
  <c r="S657" i="6"/>
  <c r="S658" i="6"/>
  <c r="S659" i="6"/>
  <c r="S660" i="6"/>
  <c r="S661" i="6"/>
  <c r="S662" i="6"/>
  <c r="S663" i="6"/>
  <c r="S664" i="6"/>
  <c r="S665" i="6"/>
  <c r="S666" i="6"/>
  <c r="S667" i="6"/>
  <c r="S668" i="6"/>
  <c r="S669" i="6"/>
  <c r="S670" i="6"/>
  <c r="S671" i="6"/>
  <c r="S672" i="6"/>
  <c r="S673" i="6"/>
  <c r="S674" i="6"/>
  <c r="S675" i="6"/>
  <c r="S676" i="6"/>
  <c r="S677" i="6"/>
  <c r="S678" i="6"/>
  <c r="S679" i="6"/>
  <c r="S680" i="6"/>
  <c r="S681" i="6"/>
  <c r="S682" i="6"/>
  <c r="S683" i="6"/>
  <c r="S684" i="6"/>
  <c r="S685" i="6"/>
  <c r="S686" i="6"/>
  <c r="S687" i="6"/>
  <c r="S688" i="6"/>
  <c r="S689" i="6"/>
  <c r="S690" i="6"/>
  <c r="S691" i="6"/>
  <c r="S692" i="6"/>
  <c r="S693" i="6"/>
  <c r="S694" i="6"/>
  <c r="S695" i="6"/>
  <c r="S696" i="6"/>
  <c r="S697" i="6"/>
  <c r="S698" i="6"/>
  <c r="S699" i="6"/>
  <c r="S700" i="6"/>
  <c r="S701" i="6"/>
  <c r="S702" i="6"/>
  <c r="S703" i="6"/>
  <c r="S704" i="6"/>
  <c r="S705" i="6"/>
  <c r="S706" i="6"/>
  <c r="S707" i="6"/>
  <c r="S708" i="6"/>
  <c r="S709" i="6"/>
  <c r="S710" i="6"/>
  <c r="S711" i="6"/>
  <c r="S712" i="6"/>
  <c r="S713" i="6"/>
  <c r="S714" i="6"/>
  <c r="S715" i="6"/>
  <c r="S716" i="6"/>
  <c r="S717" i="6"/>
  <c r="S718" i="6"/>
  <c r="S719" i="6"/>
  <c r="S720" i="6"/>
  <c r="S721" i="6"/>
  <c r="S722" i="6"/>
  <c r="S723" i="6"/>
  <c r="S724" i="6"/>
  <c r="S725" i="6"/>
  <c r="S726" i="6"/>
  <c r="S727" i="6"/>
  <c r="S728" i="6"/>
  <c r="S729" i="6"/>
  <c r="S730" i="6"/>
  <c r="S731" i="6"/>
  <c r="S732" i="6"/>
  <c r="S733" i="6"/>
  <c r="S734" i="6"/>
  <c r="S735" i="6"/>
  <c r="S736" i="6"/>
  <c r="S737" i="6"/>
  <c r="S738" i="6"/>
  <c r="S739" i="6"/>
  <c r="S740" i="6"/>
  <c r="S741" i="6"/>
  <c r="S742" i="6"/>
  <c r="S743" i="6"/>
  <c r="S744" i="6"/>
  <c r="S745" i="6"/>
  <c r="S746" i="6"/>
  <c r="S747" i="6"/>
  <c r="S748" i="6"/>
  <c r="S749" i="6"/>
  <c r="S750" i="6"/>
  <c r="S751" i="6"/>
  <c r="S752" i="6"/>
  <c r="S753" i="6"/>
  <c r="S754" i="6"/>
  <c r="S755" i="6"/>
  <c r="S756" i="6"/>
  <c r="S757" i="6"/>
  <c r="S758" i="6"/>
  <c r="S759" i="6"/>
  <c r="S760" i="6"/>
  <c r="S761" i="6"/>
  <c r="S762" i="6"/>
  <c r="S763" i="6"/>
  <c r="S764" i="6"/>
  <c r="S765" i="6"/>
  <c r="S766" i="6"/>
  <c r="S767" i="6"/>
  <c r="S768" i="6"/>
  <c r="S769" i="6"/>
  <c r="S770" i="6"/>
  <c r="S771" i="6"/>
  <c r="S772" i="6"/>
  <c r="S773" i="6"/>
  <c r="S774" i="6"/>
  <c r="S775" i="6"/>
  <c r="S776" i="6"/>
  <c r="S777" i="6"/>
  <c r="S778" i="6"/>
  <c r="S779" i="6"/>
  <c r="S780" i="6"/>
  <c r="S781" i="6"/>
  <c r="S782" i="6"/>
  <c r="S783" i="6"/>
  <c r="S784" i="6"/>
  <c r="S785" i="6"/>
  <c r="S786" i="6"/>
  <c r="S787" i="6"/>
  <c r="S788" i="6"/>
  <c r="S789" i="6"/>
  <c r="S790" i="6"/>
  <c r="S791" i="6"/>
  <c r="S792" i="6"/>
  <c r="S793" i="6"/>
  <c r="S794" i="6"/>
  <c r="S795" i="6"/>
  <c r="S796" i="6"/>
  <c r="S797" i="6"/>
  <c r="S798" i="6"/>
  <c r="S799" i="6"/>
  <c r="S800" i="6"/>
  <c r="S801" i="6"/>
  <c r="S802" i="6"/>
  <c r="S803" i="6"/>
  <c r="S804" i="6"/>
  <c r="S805" i="6"/>
  <c r="S806" i="6"/>
  <c r="S807" i="6"/>
  <c r="S808" i="6"/>
  <c r="S809" i="6"/>
  <c r="S810" i="6"/>
  <c r="S811" i="6"/>
  <c r="S812" i="6"/>
  <c r="S813" i="6"/>
  <c r="S814" i="6"/>
  <c r="S815" i="6"/>
  <c r="S816" i="6"/>
  <c r="S817" i="6"/>
  <c r="S818" i="6"/>
  <c r="S819" i="6"/>
  <c r="S820" i="6"/>
  <c r="S821" i="6"/>
  <c r="S822" i="6"/>
  <c r="S823" i="6"/>
  <c r="S824" i="6"/>
  <c r="S825" i="6"/>
  <c r="S826" i="6"/>
  <c r="S827" i="6"/>
  <c r="S828" i="6"/>
  <c r="S829" i="6"/>
  <c r="S830" i="6"/>
  <c r="S831" i="6"/>
  <c r="S832" i="6"/>
  <c r="S833" i="6"/>
  <c r="S834" i="6"/>
  <c r="S835" i="6"/>
  <c r="S836" i="6"/>
  <c r="S837" i="6"/>
  <c r="S838" i="6"/>
  <c r="S839" i="6"/>
  <c r="S840" i="6"/>
  <c r="S841" i="6"/>
  <c r="S842" i="6"/>
  <c r="S843" i="6"/>
  <c r="S844" i="6"/>
  <c r="S845" i="6"/>
  <c r="S846" i="6"/>
  <c r="S847" i="6"/>
  <c r="S848" i="6"/>
  <c r="S849" i="6"/>
  <c r="S850" i="6"/>
  <c r="S851" i="6"/>
  <c r="S852" i="6"/>
  <c r="S853" i="6"/>
  <c r="S854" i="6"/>
  <c r="S855" i="6"/>
  <c r="S856" i="6"/>
  <c r="S857" i="6"/>
  <c r="S858" i="6"/>
  <c r="S859" i="6"/>
  <c r="S860" i="6"/>
  <c r="S861" i="6"/>
  <c r="S862" i="6"/>
  <c r="S863" i="6"/>
  <c r="S864" i="6"/>
  <c r="S865" i="6"/>
  <c r="S866" i="6"/>
  <c r="S867" i="6"/>
  <c r="S868" i="6"/>
  <c r="S869" i="6"/>
  <c r="S870" i="6"/>
  <c r="S871" i="6"/>
  <c r="S872" i="6"/>
  <c r="S873" i="6"/>
  <c r="S874" i="6"/>
  <c r="S875" i="6"/>
  <c r="S876" i="6"/>
  <c r="S877" i="6"/>
  <c r="S878" i="6"/>
  <c r="S879" i="6"/>
  <c r="S880" i="6"/>
  <c r="S881" i="6"/>
  <c r="S882" i="6"/>
  <c r="S883" i="6"/>
  <c r="S884" i="6"/>
  <c r="S885" i="6"/>
  <c r="S886" i="6"/>
  <c r="S887" i="6"/>
  <c r="S888" i="6"/>
  <c r="S889" i="6"/>
  <c r="S890" i="6"/>
  <c r="S891" i="6"/>
  <c r="S892" i="6"/>
  <c r="S893" i="6"/>
  <c r="S894" i="6"/>
  <c r="S895" i="6"/>
  <c r="S896" i="6"/>
  <c r="S897" i="6"/>
  <c r="S898" i="6"/>
  <c r="S899" i="6"/>
  <c r="S900" i="6"/>
  <c r="S901" i="6"/>
  <c r="S902" i="6"/>
  <c r="S903" i="6"/>
  <c r="S904" i="6"/>
  <c r="S905" i="6"/>
  <c r="S906" i="6"/>
  <c r="S907" i="6"/>
  <c r="S908" i="6"/>
  <c r="S909" i="6"/>
  <c r="S910" i="6"/>
  <c r="S911" i="6"/>
  <c r="S912" i="6"/>
  <c r="S913" i="6"/>
  <c r="S914" i="6"/>
  <c r="S915" i="6"/>
  <c r="S916" i="6"/>
  <c r="S917" i="6"/>
  <c r="S918" i="6"/>
  <c r="S919" i="6"/>
  <c r="S920" i="6"/>
  <c r="S921" i="6"/>
  <c r="S922" i="6"/>
  <c r="S923" i="6"/>
  <c r="S924" i="6"/>
  <c r="S925" i="6"/>
  <c r="S926" i="6"/>
  <c r="S927" i="6"/>
  <c r="S928" i="6"/>
  <c r="S929" i="6"/>
  <c r="S930" i="6"/>
  <c r="S931" i="6"/>
  <c r="S932" i="6"/>
  <c r="S933" i="6"/>
  <c r="S934" i="6"/>
  <c r="S935" i="6"/>
  <c r="S936" i="6"/>
  <c r="S937" i="6"/>
  <c r="S938" i="6"/>
  <c r="S939" i="6"/>
  <c r="S940" i="6"/>
  <c r="S941" i="6"/>
  <c r="S942" i="6"/>
  <c r="S943" i="6"/>
  <c r="S944" i="6"/>
  <c r="S945" i="6"/>
  <c r="S946" i="6"/>
  <c r="S947" i="6"/>
  <c r="S948" i="6"/>
  <c r="S949" i="6"/>
  <c r="S950" i="6"/>
  <c r="S951" i="6"/>
  <c r="S952" i="6"/>
  <c r="S953" i="6"/>
  <c r="S954" i="6"/>
  <c r="S955" i="6"/>
  <c r="S956" i="6"/>
  <c r="S957" i="6"/>
  <c r="S958" i="6"/>
  <c r="S959" i="6"/>
  <c r="S960" i="6"/>
  <c r="S961" i="6"/>
  <c r="S962" i="6"/>
  <c r="S963" i="6"/>
  <c r="S964" i="6"/>
  <c r="S965" i="6"/>
  <c r="S966" i="6"/>
  <c r="S967" i="6"/>
  <c r="S968" i="6"/>
  <c r="S969" i="6"/>
  <c r="S970" i="6"/>
  <c r="S971" i="6"/>
  <c r="S972" i="6"/>
  <c r="S973" i="6"/>
  <c r="S974" i="6"/>
  <c r="S975" i="6"/>
  <c r="S976" i="6"/>
  <c r="S977" i="6"/>
  <c r="S978" i="6"/>
  <c r="S979" i="6"/>
  <c r="S980" i="6"/>
  <c r="S981" i="6"/>
  <c r="S982" i="6"/>
  <c r="S983" i="6"/>
  <c r="S984" i="6"/>
  <c r="S985" i="6"/>
  <c r="S986" i="6"/>
  <c r="S987" i="6"/>
  <c r="S988" i="6"/>
  <c r="S989" i="6"/>
  <c r="S990" i="6"/>
  <c r="S991" i="6"/>
  <c r="S992" i="6"/>
  <c r="S993" i="6"/>
  <c r="S994" i="6"/>
  <c r="S995" i="6"/>
  <c r="S996" i="6"/>
  <c r="S997" i="6"/>
  <c r="S998" i="6"/>
  <c r="S999" i="6"/>
  <c r="S1000" i="6"/>
  <c r="S1001" i="6"/>
  <c r="S1002" i="6"/>
  <c r="S1003" i="6"/>
  <c r="S1004" i="6"/>
  <c r="S1005" i="6"/>
  <c r="S8" i="6"/>
  <c r="R9" i="6"/>
  <c r="R10" i="6"/>
  <c r="R11" i="6"/>
  <c r="R12" i="6"/>
  <c r="R13" i="6"/>
  <c r="R14" i="6"/>
  <c r="R15" i="6"/>
  <c r="R16" i="6"/>
  <c r="R17" i="6"/>
  <c r="R18" i="6"/>
  <c r="R19" i="6"/>
  <c r="R20" i="6"/>
  <c r="R21" i="6"/>
  <c r="R22"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452" i="6"/>
  <c r="R453" i="6"/>
  <c r="R454" i="6"/>
  <c r="R455" i="6"/>
  <c r="R456" i="6"/>
  <c r="R457" i="6"/>
  <c r="R458" i="6"/>
  <c r="R459" i="6"/>
  <c r="R460" i="6"/>
  <c r="R461" i="6"/>
  <c r="R462" i="6"/>
  <c r="R463" i="6"/>
  <c r="R464" i="6"/>
  <c r="R465" i="6"/>
  <c r="R466" i="6"/>
  <c r="R467" i="6"/>
  <c r="R468" i="6"/>
  <c r="R469" i="6"/>
  <c r="R470" i="6"/>
  <c r="R471" i="6"/>
  <c r="R472" i="6"/>
  <c r="R473" i="6"/>
  <c r="R474" i="6"/>
  <c r="R475" i="6"/>
  <c r="R476" i="6"/>
  <c r="R477" i="6"/>
  <c r="R478" i="6"/>
  <c r="R479" i="6"/>
  <c r="R480" i="6"/>
  <c r="R481" i="6"/>
  <c r="R482" i="6"/>
  <c r="R483" i="6"/>
  <c r="R484" i="6"/>
  <c r="R485" i="6"/>
  <c r="R486" i="6"/>
  <c r="R487" i="6"/>
  <c r="R488" i="6"/>
  <c r="R489" i="6"/>
  <c r="R490" i="6"/>
  <c r="R491" i="6"/>
  <c r="R492" i="6"/>
  <c r="R493" i="6"/>
  <c r="R494" i="6"/>
  <c r="R495" i="6"/>
  <c r="R496" i="6"/>
  <c r="R497" i="6"/>
  <c r="R498" i="6"/>
  <c r="R499" i="6"/>
  <c r="R500" i="6"/>
  <c r="R501" i="6"/>
  <c r="R502" i="6"/>
  <c r="R503" i="6"/>
  <c r="R504" i="6"/>
  <c r="R505" i="6"/>
  <c r="R506" i="6"/>
  <c r="R507" i="6"/>
  <c r="R508" i="6"/>
  <c r="R509" i="6"/>
  <c r="R510" i="6"/>
  <c r="R511" i="6"/>
  <c r="R512" i="6"/>
  <c r="R513" i="6"/>
  <c r="R514" i="6"/>
  <c r="R515" i="6"/>
  <c r="R516" i="6"/>
  <c r="R517" i="6"/>
  <c r="R518" i="6"/>
  <c r="R519" i="6"/>
  <c r="R520" i="6"/>
  <c r="R521" i="6"/>
  <c r="R522" i="6"/>
  <c r="R523" i="6"/>
  <c r="R524" i="6"/>
  <c r="R525" i="6"/>
  <c r="R526" i="6"/>
  <c r="R527" i="6"/>
  <c r="R528" i="6"/>
  <c r="R529" i="6"/>
  <c r="R530" i="6"/>
  <c r="R531" i="6"/>
  <c r="R532" i="6"/>
  <c r="R533" i="6"/>
  <c r="R534" i="6"/>
  <c r="R535" i="6"/>
  <c r="R536" i="6"/>
  <c r="R537" i="6"/>
  <c r="R538" i="6"/>
  <c r="R539" i="6"/>
  <c r="R540" i="6"/>
  <c r="R541" i="6"/>
  <c r="R542" i="6"/>
  <c r="R543" i="6"/>
  <c r="R544" i="6"/>
  <c r="R545" i="6"/>
  <c r="R546" i="6"/>
  <c r="R547" i="6"/>
  <c r="R548" i="6"/>
  <c r="R549" i="6"/>
  <c r="R550" i="6"/>
  <c r="R551" i="6"/>
  <c r="R552" i="6"/>
  <c r="R553" i="6"/>
  <c r="R554" i="6"/>
  <c r="R555" i="6"/>
  <c r="R556" i="6"/>
  <c r="R557" i="6"/>
  <c r="R558" i="6"/>
  <c r="R559" i="6"/>
  <c r="R560" i="6"/>
  <c r="R561" i="6"/>
  <c r="R562" i="6"/>
  <c r="R563" i="6"/>
  <c r="R564" i="6"/>
  <c r="R565" i="6"/>
  <c r="R566" i="6"/>
  <c r="R567" i="6"/>
  <c r="R568" i="6"/>
  <c r="R569" i="6"/>
  <c r="R570" i="6"/>
  <c r="R571" i="6"/>
  <c r="R572" i="6"/>
  <c r="R573" i="6"/>
  <c r="R574" i="6"/>
  <c r="R575" i="6"/>
  <c r="R576" i="6"/>
  <c r="R577" i="6"/>
  <c r="R578" i="6"/>
  <c r="R579" i="6"/>
  <c r="R580" i="6"/>
  <c r="R581" i="6"/>
  <c r="R582" i="6"/>
  <c r="R583" i="6"/>
  <c r="R584" i="6"/>
  <c r="R585" i="6"/>
  <c r="R586" i="6"/>
  <c r="R587" i="6"/>
  <c r="R588" i="6"/>
  <c r="R589" i="6"/>
  <c r="R590" i="6"/>
  <c r="R591" i="6"/>
  <c r="R592" i="6"/>
  <c r="R593" i="6"/>
  <c r="R594" i="6"/>
  <c r="R595" i="6"/>
  <c r="R596" i="6"/>
  <c r="R597" i="6"/>
  <c r="R598" i="6"/>
  <c r="R599" i="6"/>
  <c r="R600" i="6"/>
  <c r="R601" i="6"/>
  <c r="R602" i="6"/>
  <c r="R603" i="6"/>
  <c r="R604" i="6"/>
  <c r="R605" i="6"/>
  <c r="R606" i="6"/>
  <c r="R607" i="6"/>
  <c r="R608" i="6"/>
  <c r="R609" i="6"/>
  <c r="R610" i="6"/>
  <c r="R611" i="6"/>
  <c r="R612" i="6"/>
  <c r="R613" i="6"/>
  <c r="R614" i="6"/>
  <c r="R615" i="6"/>
  <c r="R616" i="6"/>
  <c r="R617" i="6"/>
  <c r="R618" i="6"/>
  <c r="R619" i="6"/>
  <c r="R620" i="6"/>
  <c r="R621" i="6"/>
  <c r="R622" i="6"/>
  <c r="R623" i="6"/>
  <c r="R624" i="6"/>
  <c r="R625" i="6"/>
  <c r="R626" i="6"/>
  <c r="R627" i="6"/>
  <c r="R628" i="6"/>
  <c r="R629" i="6"/>
  <c r="R630" i="6"/>
  <c r="R631" i="6"/>
  <c r="R632" i="6"/>
  <c r="R633" i="6"/>
  <c r="R634" i="6"/>
  <c r="R635" i="6"/>
  <c r="R636" i="6"/>
  <c r="R637" i="6"/>
  <c r="R638" i="6"/>
  <c r="R639" i="6"/>
  <c r="R640" i="6"/>
  <c r="R641" i="6"/>
  <c r="R642" i="6"/>
  <c r="R643" i="6"/>
  <c r="R644" i="6"/>
  <c r="R645" i="6"/>
  <c r="R646" i="6"/>
  <c r="R647" i="6"/>
  <c r="R648" i="6"/>
  <c r="R649" i="6"/>
  <c r="R650" i="6"/>
  <c r="R651" i="6"/>
  <c r="R652" i="6"/>
  <c r="R653" i="6"/>
  <c r="R654" i="6"/>
  <c r="R655" i="6"/>
  <c r="R656" i="6"/>
  <c r="R657" i="6"/>
  <c r="R658" i="6"/>
  <c r="R659" i="6"/>
  <c r="R660" i="6"/>
  <c r="R661" i="6"/>
  <c r="R662" i="6"/>
  <c r="R663" i="6"/>
  <c r="R664" i="6"/>
  <c r="R665" i="6"/>
  <c r="R666" i="6"/>
  <c r="R667" i="6"/>
  <c r="R668" i="6"/>
  <c r="R669" i="6"/>
  <c r="R670" i="6"/>
  <c r="R671" i="6"/>
  <c r="R672" i="6"/>
  <c r="R673" i="6"/>
  <c r="R674" i="6"/>
  <c r="R675" i="6"/>
  <c r="R676" i="6"/>
  <c r="R677" i="6"/>
  <c r="R678" i="6"/>
  <c r="R679" i="6"/>
  <c r="R680" i="6"/>
  <c r="R681" i="6"/>
  <c r="R682" i="6"/>
  <c r="R683" i="6"/>
  <c r="R684" i="6"/>
  <c r="R685" i="6"/>
  <c r="R686" i="6"/>
  <c r="R687" i="6"/>
  <c r="R688" i="6"/>
  <c r="R689" i="6"/>
  <c r="R690" i="6"/>
  <c r="R691" i="6"/>
  <c r="R692" i="6"/>
  <c r="R693" i="6"/>
  <c r="R694" i="6"/>
  <c r="R695" i="6"/>
  <c r="R696" i="6"/>
  <c r="R697" i="6"/>
  <c r="R698" i="6"/>
  <c r="R699" i="6"/>
  <c r="R700" i="6"/>
  <c r="R701" i="6"/>
  <c r="R702" i="6"/>
  <c r="R703" i="6"/>
  <c r="R704" i="6"/>
  <c r="R705" i="6"/>
  <c r="R706" i="6"/>
  <c r="R707" i="6"/>
  <c r="R708" i="6"/>
  <c r="R709" i="6"/>
  <c r="R710" i="6"/>
  <c r="R711" i="6"/>
  <c r="R712" i="6"/>
  <c r="R713" i="6"/>
  <c r="R714" i="6"/>
  <c r="R715" i="6"/>
  <c r="R716" i="6"/>
  <c r="R717" i="6"/>
  <c r="R718" i="6"/>
  <c r="R719" i="6"/>
  <c r="R720" i="6"/>
  <c r="R721" i="6"/>
  <c r="R722" i="6"/>
  <c r="R723" i="6"/>
  <c r="R724" i="6"/>
  <c r="R725" i="6"/>
  <c r="R726" i="6"/>
  <c r="R727" i="6"/>
  <c r="R728" i="6"/>
  <c r="R729" i="6"/>
  <c r="R730" i="6"/>
  <c r="R731" i="6"/>
  <c r="R732" i="6"/>
  <c r="R733" i="6"/>
  <c r="R734" i="6"/>
  <c r="R735" i="6"/>
  <c r="R736" i="6"/>
  <c r="R737" i="6"/>
  <c r="R738" i="6"/>
  <c r="R739" i="6"/>
  <c r="R740" i="6"/>
  <c r="R741" i="6"/>
  <c r="R742" i="6"/>
  <c r="R743" i="6"/>
  <c r="R744" i="6"/>
  <c r="R745" i="6"/>
  <c r="R746" i="6"/>
  <c r="R747" i="6"/>
  <c r="R748" i="6"/>
  <c r="R749" i="6"/>
  <c r="R750" i="6"/>
  <c r="R751" i="6"/>
  <c r="R752" i="6"/>
  <c r="R753" i="6"/>
  <c r="R754" i="6"/>
  <c r="R755" i="6"/>
  <c r="R756" i="6"/>
  <c r="R757" i="6"/>
  <c r="R758" i="6"/>
  <c r="R759" i="6"/>
  <c r="R760" i="6"/>
  <c r="R761" i="6"/>
  <c r="R762" i="6"/>
  <c r="R763" i="6"/>
  <c r="R764" i="6"/>
  <c r="R765" i="6"/>
  <c r="R766" i="6"/>
  <c r="R767" i="6"/>
  <c r="R768" i="6"/>
  <c r="R769" i="6"/>
  <c r="R770" i="6"/>
  <c r="R771" i="6"/>
  <c r="R772" i="6"/>
  <c r="R773" i="6"/>
  <c r="R774" i="6"/>
  <c r="R775" i="6"/>
  <c r="R776" i="6"/>
  <c r="R777" i="6"/>
  <c r="R778" i="6"/>
  <c r="R779" i="6"/>
  <c r="R780" i="6"/>
  <c r="R781" i="6"/>
  <c r="R782" i="6"/>
  <c r="R783" i="6"/>
  <c r="R784" i="6"/>
  <c r="R785" i="6"/>
  <c r="R786" i="6"/>
  <c r="R787" i="6"/>
  <c r="R788" i="6"/>
  <c r="R789" i="6"/>
  <c r="R790" i="6"/>
  <c r="R791" i="6"/>
  <c r="R792" i="6"/>
  <c r="R793" i="6"/>
  <c r="R794" i="6"/>
  <c r="R795" i="6"/>
  <c r="R796" i="6"/>
  <c r="R797" i="6"/>
  <c r="R798" i="6"/>
  <c r="R799" i="6"/>
  <c r="R800" i="6"/>
  <c r="R801" i="6"/>
  <c r="R802" i="6"/>
  <c r="R803" i="6"/>
  <c r="R804" i="6"/>
  <c r="R805" i="6"/>
  <c r="R806" i="6"/>
  <c r="R807" i="6"/>
  <c r="R808" i="6"/>
  <c r="R809" i="6"/>
  <c r="R810" i="6"/>
  <c r="R811" i="6"/>
  <c r="R812" i="6"/>
  <c r="R813" i="6"/>
  <c r="R814" i="6"/>
  <c r="R815" i="6"/>
  <c r="R816" i="6"/>
  <c r="R817" i="6"/>
  <c r="R818" i="6"/>
  <c r="R819" i="6"/>
  <c r="R820" i="6"/>
  <c r="R821" i="6"/>
  <c r="R822" i="6"/>
  <c r="R823" i="6"/>
  <c r="R824" i="6"/>
  <c r="R825" i="6"/>
  <c r="R826" i="6"/>
  <c r="R827" i="6"/>
  <c r="R828" i="6"/>
  <c r="R829" i="6"/>
  <c r="R830" i="6"/>
  <c r="R831" i="6"/>
  <c r="R832" i="6"/>
  <c r="R833" i="6"/>
  <c r="R834" i="6"/>
  <c r="R835" i="6"/>
  <c r="R836" i="6"/>
  <c r="R837" i="6"/>
  <c r="R838" i="6"/>
  <c r="R839" i="6"/>
  <c r="R840" i="6"/>
  <c r="R841" i="6"/>
  <c r="R842" i="6"/>
  <c r="R843" i="6"/>
  <c r="R844" i="6"/>
  <c r="R845" i="6"/>
  <c r="R846" i="6"/>
  <c r="R847" i="6"/>
  <c r="R848" i="6"/>
  <c r="R849" i="6"/>
  <c r="R850" i="6"/>
  <c r="R851" i="6"/>
  <c r="R852" i="6"/>
  <c r="R853" i="6"/>
  <c r="R854" i="6"/>
  <c r="R855" i="6"/>
  <c r="R856" i="6"/>
  <c r="R857" i="6"/>
  <c r="R858" i="6"/>
  <c r="R859" i="6"/>
  <c r="R860" i="6"/>
  <c r="R861" i="6"/>
  <c r="R862" i="6"/>
  <c r="R863" i="6"/>
  <c r="R864" i="6"/>
  <c r="R865" i="6"/>
  <c r="R866" i="6"/>
  <c r="R867" i="6"/>
  <c r="R868" i="6"/>
  <c r="R869" i="6"/>
  <c r="R870" i="6"/>
  <c r="R871" i="6"/>
  <c r="R872" i="6"/>
  <c r="R873" i="6"/>
  <c r="R874" i="6"/>
  <c r="R875" i="6"/>
  <c r="R876" i="6"/>
  <c r="R877" i="6"/>
  <c r="R878" i="6"/>
  <c r="R879" i="6"/>
  <c r="R880" i="6"/>
  <c r="R881" i="6"/>
  <c r="R882" i="6"/>
  <c r="R883" i="6"/>
  <c r="R884" i="6"/>
  <c r="R885" i="6"/>
  <c r="R886" i="6"/>
  <c r="R887" i="6"/>
  <c r="R888" i="6"/>
  <c r="R889" i="6"/>
  <c r="R890" i="6"/>
  <c r="R891" i="6"/>
  <c r="R892" i="6"/>
  <c r="R893" i="6"/>
  <c r="R894" i="6"/>
  <c r="R895" i="6"/>
  <c r="R896" i="6"/>
  <c r="R897" i="6"/>
  <c r="R898" i="6"/>
  <c r="R899" i="6"/>
  <c r="R900" i="6"/>
  <c r="R901" i="6"/>
  <c r="R902" i="6"/>
  <c r="R903" i="6"/>
  <c r="R904" i="6"/>
  <c r="R905" i="6"/>
  <c r="R906" i="6"/>
  <c r="R907" i="6"/>
  <c r="R908" i="6"/>
  <c r="R909" i="6"/>
  <c r="R910" i="6"/>
  <c r="R911" i="6"/>
  <c r="R912" i="6"/>
  <c r="R913" i="6"/>
  <c r="R914" i="6"/>
  <c r="R915" i="6"/>
  <c r="R916" i="6"/>
  <c r="R917" i="6"/>
  <c r="R918" i="6"/>
  <c r="R919" i="6"/>
  <c r="R920" i="6"/>
  <c r="R921" i="6"/>
  <c r="R922" i="6"/>
  <c r="R923" i="6"/>
  <c r="R924" i="6"/>
  <c r="R925" i="6"/>
  <c r="R926" i="6"/>
  <c r="R927" i="6"/>
  <c r="R928" i="6"/>
  <c r="R929" i="6"/>
  <c r="R930" i="6"/>
  <c r="R931" i="6"/>
  <c r="R932" i="6"/>
  <c r="R933" i="6"/>
  <c r="R934" i="6"/>
  <c r="R935" i="6"/>
  <c r="R936" i="6"/>
  <c r="R937" i="6"/>
  <c r="R938" i="6"/>
  <c r="R939" i="6"/>
  <c r="R940" i="6"/>
  <c r="R941" i="6"/>
  <c r="R942" i="6"/>
  <c r="R943" i="6"/>
  <c r="R944" i="6"/>
  <c r="R945" i="6"/>
  <c r="R946" i="6"/>
  <c r="R947" i="6"/>
  <c r="R948" i="6"/>
  <c r="R949" i="6"/>
  <c r="R950" i="6"/>
  <c r="R951" i="6"/>
  <c r="R952" i="6"/>
  <c r="R953" i="6"/>
  <c r="R954" i="6"/>
  <c r="R955" i="6"/>
  <c r="R956" i="6"/>
  <c r="R957" i="6"/>
  <c r="R958" i="6"/>
  <c r="R959" i="6"/>
  <c r="R960" i="6"/>
  <c r="R961" i="6"/>
  <c r="R962" i="6"/>
  <c r="R963" i="6"/>
  <c r="R964" i="6"/>
  <c r="R965" i="6"/>
  <c r="R966" i="6"/>
  <c r="R967" i="6"/>
  <c r="R968" i="6"/>
  <c r="R969" i="6"/>
  <c r="R970" i="6"/>
  <c r="R971" i="6"/>
  <c r="R972" i="6"/>
  <c r="R973" i="6"/>
  <c r="R974" i="6"/>
  <c r="R975" i="6"/>
  <c r="R976" i="6"/>
  <c r="R977" i="6"/>
  <c r="R978" i="6"/>
  <c r="R979" i="6"/>
  <c r="R980" i="6"/>
  <c r="R981" i="6"/>
  <c r="R982" i="6"/>
  <c r="R983" i="6"/>
  <c r="R984" i="6"/>
  <c r="R985" i="6"/>
  <c r="R986" i="6"/>
  <c r="R987" i="6"/>
  <c r="R988" i="6"/>
  <c r="R989" i="6"/>
  <c r="R990" i="6"/>
  <c r="R991" i="6"/>
  <c r="R992" i="6"/>
  <c r="R993" i="6"/>
  <c r="R994" i="6"/>
  <c r="R995" i="6"/>
  <c r="R996" i="6"/>
  <c r="R997" i="6"/>
  <c r="R998" i="6"/>
  <c r="R999" i="6"/>
  <c r="R1000" i="6"/>
  <c r="R1001" i="6"/>
  <c r="R1002" i="6"/>
  <c r="R1003" i="6"/>
  <c r="R1004" i="6"/>
  <c r="R1005" i="6"/>
  <c r="R8" i="6"/>
  <c r="Q9" i="6"/>
  <c r="Q10" i="6"/>
  <c r="Q11" i="6"/>
  <c r="Q12" i="6"/>
  <c r="Q13" i="6"/>
  <c r="Q14" i="6"/>
  <c r="Q15" i="6"/>
  <c r="Q16" i="6"/>
  <c r="Q17" i="6"/>
  <c r="Q18" i="6"/>
  <c r="Q19" i="6"/>
  <c r="Q20" i="6"/>
  <c r="Q21" i="6"/>
  <c r="Q22"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55" i="6"/>
  <c r="Q256" i="6"/>
  <c r="Q257" i="6"/>
  <c r="Q258" i="6"/>
  <c r="Q259" i="6"/>
  <c r="Q260" i="6"/>
  <c r="Q261" i="6"/>
  <c r="Q262" i="6"/>
  <c r="Q263" i="6"/>
  <c r="Q264" i="6"/>
  <c r="Q265" i="6"/>
  <c r="Q266" i="6"/>
  <c r="Q267" i="6"/>
  <c r="Q268" i="6"/>
  <c r="Q269" i="6"/>
  <c r="Q270" i="6"/>
  <c r="Q271" i="6"/>
  <c r="Q272" i="6"/>
  <c r="Q273" i="6"/>
  <c r="Q274"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Q412" i="6"/>
  <c r="Q413" i="6"/>
  <c r="Q414" i="6"/>
  <c r="Q415" i="6"/>
  <c r="Q416" i="6"/>
  <c r="Q417" i="6"/>
  <c r="Q418" i="6"/>
  <c r="Q419" i="6"/>
  <c r="Q420" i="6"/>
  <c r="Q421" i="6"/>
  <c r="Q422" i="6"/>
  <c r="Q423" i="6"/>
  <c r="Q424" i="6"/>
  <c r="Q425" i="6"/>
  <c r="Q426" i="6"/>
  <c r="Q427" i="6"/>
  <c r="Q428" i="6"/>
  <c r="Q429" i="6"/>
  <c r="Q430" i="6"/>
  <c r="Q431" i="6"/>
  <c r="Q432" i="6"/>
  <c r="Q433" i="6"/>
  <c r="Q434" i="6"/>
  <c r="Q435" i="6"/>
  <c r="Q436" i="6"/>
  <c r="Q437" i="6"/>
  <c r="Q438" i="6"/>
  <c r="Q439" i="6"/>
  <c r="Q440" i="6"/>
  <c r="Q441" i="6"/>
  <c r="Q442" i="6"/>
  <c r="Q443" i="6"/>
  <c r="Q444" i="6"/>
  <c r="Q445" i="6"/>
  <c r="Q446" i="6"/>
  <c r="Q447" i="6"/>
  <c r="Q448" i="6"/>
  <c r="Q449" i="6"/>
  <c r="Q450" i="6"/>
  <c r="Q451" i="6"/>
  <c r="Q452" i="6"/>
  <c r="Q453" i="6"/>
  <c r="Q454" i="6"/>
  <c r="Q455" i="6"/>
  <c r="Q456" i="6"/>
  <c r="Q457" i="6"/>
  <c r="Q458" i="6"/>
  <c r="Q459" i="6"/>
  <c r="Q460" i="6"/>
  <c r="Q461" i="6"/>
  <c r="Q462" i="6"/>
  <c r="Q463" i="6"/>
  <c r="Q464" i="6"/>
  <c r="Q465" i="6"/>
  <c r="Q466" i="6"/>
  <c r="Q467" i="6"/>
  <c r="Q468" i="6"/>
  <c r="Q469" i="6"/>
  <c r="Q470" i="6"/>
  <c r="Q471" i="6"/>
  <c r="Q472" i="6"/>
  <c r="Q473" i="6"/>
  <c r="Q474" i="6"/>
  <c r="Q475" i="6"/>
  <c r="Q476" i="6"/>
  <c r="Q477" i="6"/>
  <c r="Q478" i="6"/>
  <c r="Q479" i="6"/>
  <c r="Q480" i="6"/>
  <c r="Q481" i="6"/>
  <c r="Q482" i="6"/>
  <c r="Q483" i="6"/>
  <c r="Q484" i="6"/>
  <c r="Q485" i="6"/>
  <c r="Q486" i="6"/>
  <c r="Q487" i="6"/>
  <c r="Q488" i="6"/>
  <c r="Q489" i="6"/>
  <c r="Q490" i="6"/>
  <c r="Q491" i="6"/>
  <c r="Q492" i="6"/>
  <c r="Q493" i="6"/>
  <c r="Q494" i="6"/>
  <c r="Q495" i="6"/>
  <c r="Q496" i="6"/>
  <c r="Q497" i="6"/>
  <c r="Q498" i="6"/>
  <c r="Q499" i="6"/>
  <c r="Q500" i="6"/>
  <c r="Q501" i="6"/>
  <c r="Q502" i="6"/>
  <c r="Q503" i="6"/>
  <c r="Q504" i="6"/>
  <c r="Q505" i="6"/>
  <c r="Q506" i="6"/>
  <c r="Q507" i="6"/>
  <c r="Q508" i="6"/>
  <c r="Q509" i="6"/>
  <c r="Q510" i="6"/>
  <c r="Q511" i="6"/>
  <c r="Q512" i="6"/>
  <c r="Q513" i="6"/>
  <c r="Q514" i="6"/>
  <c r="Q515" i="6"/>
  <c r="Q516" i="6"/>
  <c r="Q517" i="6"/>
  <c r="Q518" i="6"/>
  <c r="Q519" i="6"/>
  <c r="Q520" i="6"/>
  <c r="Q521" i="6"/>
  <c r="Q522" i="6"/>
  <c r="Q523" i="6"/>
  <c r="Q524" i="6"/>
  <c r="Q525" i="6"/>
  <c r="Q526" i="6"/>
  <c r="Q527" i="6"/>
  <c r="Q528" i="6"/>
  <c r="Q529" i="6"/>
  <c r="Q530" i="6"/>
  <c r="Q531" i="6"/>
  <c r="Q532" i="6"/>
  <c r="Q533" i="6"/>
  <c r="Q534" i="6"/>
  <c r="Q535" i="6"/>
  <c r="Q536" i="6"/>
  <c r="Q537" i="6"/>
  <c r="Q538" i="6"/>
  <c r="Q539" i="6"/>
  <c r="Q540" i="6"/>
  <c r="Q541" i="6"/>
  <c r="Q542" i="6"/>
  <c r="Q543" i="6"/>
  <c r="Q544" i="6"/>
  <c r="Q545" i="6"/>
  <c r="Q546" i="6"/>
  <c r="Q547" i="6"/>
  <c r="Q548" i="6"/>
  <c r="Q549" i="6"/>
  <c r="Q550" i="6"/>
  <c r="Q551" i="6"/>
  <c r="Q552" i="6"/>
  <c r="Q553" i="6"/>
  <c r="Q554" i="6"/>
  <c r="Q555" i="6"/>
  <c r="Q556" i="6"/>
  <c r="Q557" i="6"/>
  <c r="Q558" i="6"/>
  <c r="Q559" i="6"/>
  <c r="Q560" i="6"/>
  <c r="Q561" i="6"/>
  <c r="Q562" i="6"/>
  <c r="Q563" i="6"/>
  <c r="Q564" i="6"/>
  <c r="Q565" i="6"/>
  <c r="Q566" i="6"/>
  <c r="Q567" i="6"/>
  <c r="Q568" i="6"/>
  <c r="Q569" i="6"/>
  <c r="Q570" i="6"/>
  <c r="Q571" i="6"/>
  <c r="Q572" i="6"/>
  <c r="Q573" i="6"/>
  <c r="Q574" i="6"/>
  <c r="Q575" i="6"/>
  <c r="Q576" i="6"/>
  <c r="Q577" i="6"/>
  <c r="Q578" i="6"/>
  <c r="Q579" i="6"/>
  <c r="Q580" i="6"/>
  <c r="Q581" i="6"/>
  <c r="Q582" i="6"/>
  <c r="Q583" i="6"/>
  <c r="Q584" i="6"/>
  <c r="Q585" i="6"/>
  <c r="Q586" i="6"/>
  <c r="Q587" i="6"/>
  <c r="Q588" i="6"/>
  <c r="Q589" i="6"/>
  <c r="Q590" i="6"/>
  <c r="Q591" i="6"/>
  <c r="Q592" i="6"/>
  <c r="Q593" i="6"/>
  <c r="Q594" i="6"/>
  <c r="Q595" i="6"/>
  <c r="Q596" i="6"/>
  <c r="Q597" i="6"/>
  <c r="Q598" i="6"/>
  <c r="Q599" i="6"/>
  <c r="Q600" i="6"/>
  <c r="Q601" i="6"/>
  <c r="Q602" i="6"/>
  <c r="Q603" i="6"/>
  <c r="Q604" i="6"/>
  <c r="Q605" i="6"/>
  <c r="Q606" i="6"/>
  <c r="Q607" i="6"/>
  <c r="Q608" i="6"/>
  <c r="Q609" i="6"/>
  <c r="Q610" i="6"/>
  <c r="Q611" i="6"/>
  <c r="Q612" i="6"/>
  <c r="Q613" i="6"/>
  <c r="Q614" i="6"/>
  <c r="Q615" i="6"/>
  <c r="Q616" i="6"/>
  <c r="Q617" i="6"/>
  <c r="Q618" i="6"/>
  <c r="Q619" i="6"/>
  <c r="Q620" i="6"/>
  <c r="Q621" i="6"/>
  <c r="Q622" i="6"/>
  <c r="Q623" i="6"/>
  <c r="Q624" i="6"/>
  <c r="Q625" i="6"/>
  <c r="Q626" i="6"/>
  <c r="Q627" i="6"/>
  <c r="Q628" i="6"/>
  <c r="Q629" i="6"/>
  <c r="Q630" i="6"/>
  <c r="Q631" i="6"/>
  <c r="Q632" i="6"/>
  <c r="Q633" i="6"/>
  <c r="Q634" i="6"/>
  <c r="Q635" i="6"/>
  <c r="Q636" i="6"/>
  <c r="Q637" i="6"/>
  <c r="Q638" i="6"/>
  <c r="Q639" i="6"/>
  <c r="Q640" i="6"/>
  <c r="Q641" i="6"/>
  <c r="Q642" i="6"/>
  <c r="Q643" i="6"/>
  <c r="Q644" i="6"/>
  <c r="Q645" i="6"/>
  <c r="Q646" i="6"/>
  <c r="Q647" i="6"/>
  <c r="Q648" i="6"/>
  <c r="Q649" i="6"/>
  <c r="Q650" i="6"/>
  <c r="Q651" i="6"/>
  <c r="Q652" i="6"/>
  <c r="Q653" i="6"/>
  <c r="Q654" i="6"/>
  <c r="Q655" i="6"/>
  <c r="Q656" i="6"/>
  <c r="Q657" i="6"/>
  <c r="Q658" i="6"/>
  <c r="Q659" i="6"/>
  <c r="Q660" i="6"/>
  <c r="Q661" i="6"/>
  <c r="Q662" i="6"/>
  <c r="Q663" i="6"/>
  <c r="Q664" i="6"/>
  <c r="Q665" i="6"/>
  <c r="Q666" i="6"/>
  <c r="Q667" i="6"/>
  <c r="Q668" i="6"/>
  <c r="Q669" i="6"/>
  <c r="Q670" i="6"/>
  <c r="Q671" i="6"/>
  <c r="Q672" i="6"/>
  <c r="Q673" i="6"/>
  <c r="Q674" i="6"/>
  <c r="Q675" i="6"/>
  <c r="Q676" i="6"/>
  <c r="Q677" i="6"/>
  <c r="Q678" i="6"/>
  <c r="Q679" i="6"/>
  <c r="Q680" i="6"/>
  <c r="Q681" i="6"/>
  <c r="Q682" i="6"/>
  <c r="Q683" i="6"/>
  <c r="Q684" i="6"/>
  <c r="Q685" i="6"/>
  <c r="Q686" i="6"/>
  <c r="Q687" i="6"/>
  <c r="Q688" i="6"/>
  <c r="Q689" i="6"/>
  <c r="Q690" i="6"/>
  <c r="Q691" i="6"/>
  <c r="Q692" i="6"/>
  <c r="Q693" i="6"/>
  <c r="Q694" i="6"/>
  <c r="Q695" i="6"/>
  <c r="Q696" i="6"/>
  <c r="Q697" i="6"/>
  <c r="Q698" i="6"/>
  <c r="Q699" i="6"/>
  <c r="Q700" i="6"/>
  <c r="Q701" i="6"/>
  <c r="Q702" i="6"/>
  <c r="Q703" i="6"/>
  <c r="Q704" i="6"/>
  <c r="Q705" i="6"/>
  <c r="Q706" i="6"/>
  <c r="Q707" i="6"/>
  <c r="Q708" i="6"/>
  <c r="Q709" i="6"/>
  <c r="Q710" i="6"/>
  <c r="Q711" i="6"/>
  <c r="Q712" i="6"/>
  <c r="Q713" i="6"/>
  <c r="Q714" i="6"/>
  <c r="Q715" i="6"/>
  <c r="Q716" i="6"/>
  <c r="Q717" i="6"/>
  <c r="Q718" i="6"/>
  <c r="Q719" i="6"/>
  <c r="Q720" i="6"/>
  <c r="Q721" i="6"/>
  <c r="Q722" i="6"/>
  <c r="Q723" i="6"/>
  <c r="Q724" i="6"/>
  <c r="Q725" i="6"/>
  <c r="Q726" i="6"/>
  <c r="Q727" i="6"/>
  <c r="Q728" i="6"/>
  <c r="Q729" i="6"/>
  <c r="Q730" i="6"/>
  <c r="Q731" i="6"/>
  <c r="Q732" i="6"/>
  <c r="Q733" i="6"/>
  <c r="Q734" i="6"/>
  <c r="Q735" i="6"/>
  <c r="Q736" i="6"/>
  <c r="Q737" i="6"/>
  <c r="Q738" i="6"/>
  <c r="Q739" i="6"/>
  <c r="Q740" i="6"/>
  <c r="Q741" i="6"/>
  <c r="Q742" i="6"/>
  <c r="Q743" i="6"/>
  <c r="Q744" i="6"/>
  <c r="Q745" i="6"/>
  <c r="Q746" i="6"/>
  <c r="Q747" i="6"/>
  <c r="Q748" i="6"/>
  <c r="Q749" i="6"/>
  <c r="Q750" i="6"/>
  <c r="Q751" i="6"/>
  <c r="Q752" i="6"/>
  <c r="Q753" i="6"/>
  <c r="Q754" i="6"/>
  <c r="Q755" i="6"/>
  <c r="Q756" i="6"/>
  <c r="Q757" i="6"/>
  <c r="Q758" i="6"/>
  <c r="Q759" i="6"/>
  <c r="Q760" i="6"/>
  <c r="Q761" i="6"/>
  <c r="Q762" i="6"/>
  <c r="Q763" i="6"/>
  <c r="Q764" i="6"/>
  <c r="Q765" i="6"/>
  <c r="Q766" i="6"/>
  <c r="Q767" i="6"/>
  <c r="Q768" i="6"/>
  <c r="Q769" i="6"/>
  <c r="Q770" i="6"/>
  <c r="Q771" i="6"/>
  <c r="Q772" i="6"/>
  <c r="Q773" i="6"/>
  <c r="Q774" i="6"/>
  <c r="Q775" i="6"/>
  <c r="Q776" i="6"/>
  <c r="Q777" i="6"/>
  <c r="Q778" i="6"/>
  <c r="Q779" i="6"/>
  <c r="Q780" i="6"/>
  <c r="Q781" i="6"/>
  <c r="Q782" i="6"/>
  <c r="Q783" i="6"/>
  <c r="Q784" i="6"/>
  <c r="Q785" i="6"/>
  <c r="Q786" i="6"/>
  <c r="Q787" i="6"/>
  <c r="Q788" i="6"/>
  <c r="Q789" i="6"/>
  <c r="Q790" i="6"/>
  <c r="Q791" i="6"/>
  <c r="Q792" i="6"/>
  <c r="Q793" i="6"/>
  <c r="Q794" i="6"/>
  <c r="Q795" i="6"/>
  <c r="Q796" i="6"/>
  <c r="Q797" i="6"/>
  <c r="Q798" i="6"/>
  <c r="Q799" i="6"/>
  <c r="Q800" i="6"/>
  <c r="Q801" i="6"/>
  <c r="Q802" i="6"/>
  <c r="Q803" i="6"/>
  <c r="Q804" i="6"/>
  <c r="Q805" i="6"/>
  <c r="Q806" i="6"/>
  <c r="Q807" i="6"/>
  <c r="Q808" i="6"/>
  <c r="Q809" i="6"/>
  <c r="Q810" i="6"/>
  <c r="Q811" i="6"/>
  <c r="Q812" i="6"/>
  <c r="Q813" i="6"/>
  <c r="Q814" i="6"/>
  <c r="Q815" i="6"/>
  <c r="Q816" i="6"/>
  <c r="Q817" i="6"/>
  <c r="Q818" i="6"/>
  <c r="Q819" i="6"/>
  <c r="Q820" i="6"/>
  <c r="Q821" i="6"/>
  <c r="Q822" i="6"/>
  <c r="Q823" i="6"/>
  <c r="Q824" i="6"/>
  <c r="Q825" i="6"/>
  <c r="Q826" i="6"/>
  <c r="Q827" i="6"/>
  <c r="Q828" i="6"/>
  <c r="Q829" i="6"/>
  <c r="Q830" i="6"/>
  <c r="Q831" i="6"/>
  <c r="Q832" i="6"/>
  <c r="Q833" i="6"/>
  <c r="Q834" i="6"/>
  <c r="Q835" i="6"/>
  <c r="Q836" i="6"/>
  <c r="Q837" i="6"/>
  <c r="Q838" i="6"/>
  <c r="Q839" i="6"/>
  <c r="Q840" i="6"/>
  <c r="Q841" i="6"/>
  <c r="Q842" i="6"/>
  <c r="Q843" i="6"/>
  <c r="Q844" i="6"/>
  <c r="Q845" i="6"/>
  <c r="Q846" i="6"/>
  <c r="Q847" i="6"/>
  <c r="Q848" i="6"/>
  <c r="Q849" i="6"/>
  <c r="Q850" i="6"/>
  <c r="Q851" i="6"/>
  <c r="Q852" i="6"/>
  <c r="Q853" i="6"/>
  <c r="Q854" i="6"/>
  <c r="Q855" i="6"/>
  <c r="Q856" i="6"/>
  <c r="Q857" i="6"/>
  <c r="Q858" i="6"/>
  <c r="Q859" i="6"/>
  <c r="Q860" i="6"/>
  <c r="Q861" i="6"/>
  <c r="Q862" i="6"/>
  <c r="Q863" i="6"/>
  <c r="Q864" i="6"/>
  <c r="Q865" i="6"/>
  <c r="Q866" i="6"/>
  <c r="Q867" i="6"/>
  <c r="Q868" i="6"/>
  <c r="Q869" i="6"/>
  <c r="Q870" i="6"/>
  <c r="Q871" i="6"/>
  <c r="Q872" i="6"/>
  <c r="Q873" i="6"/>
  <c r="Q874" i="6"/>
  <c r="Q875" i="6"/>
  <c r="Q876" i="6"/>
  <c r="Q877" i="6"/>
  <c r="Q878" i="6"/>
  <c r="Q879" i="6"/>
  <c r="Q880" i="6"/>
  <c r="Q881" i="6"/>
  <c r="Q882" i="6"/>
  <c r="Q883" i="6"/>
  <c r="Q884" i="6"/>
  <c r="Q885" i="6"/>
  <c r="Q886" i="6"/>
  <c r="Q887" i="6"/>
  <c r="Q888" i="6"/>
  <c r="Q889" i="6"/>
  <c r="Q890" i="6"/>
  <c r="Q891" i="6"/>
  <c r="Q892" i="6"/>
  <c r="Q893" i="6"/>
  <c r="Q894" i="6"/>
  <c r="Q895" i="6"/>
  <c r="Q896" i="6"/>
  <c r="Q897" i="6"/>
  <c r="Q898" i="6"/>
  <c r="Q899" i="6"/>
  <c r="Q900" i="6"/>
  <c r="Q901" i="6"/>
  <c r="Q902" i="6"/>
  <c r="Q903" i="6"/>
  <c r="Q904" i="6"/>
  <c r="Q905" i="6"/>
  <c r="Q906" i="6"/>
  <c r="Q907" i="6"/>
  <c r="Q908" i="6"/>
  <c r="Q909" i="6"/>
  <c r="Q910" i="6"/>
  <c r="Q911" i="6"/>
  <c r="Q912" i="6"/>
  <c r="Q913" i="6"/>
  <c r="Q914" i="6"/>
  <c r="Q915" i="6"/>
  <c r="Q916" i="6"/>
  <c r="Q917" i="6"/>
  <c r="Q918" i="6"/>
  <c r="Q919" i="6"/>
  <c r="Q920" i="6"/>
  <c r="Q921" i="6"/>
  <c r="Q922" i="6"/>
  <c r="Q923" i="6"/>
  <c r="Q924" i="6"/>
  <c r="Q925" i="6"/>
  <c r="Q926" i="6"/>
  <c r="Q927" i="6"/>
  <c r="Q928" i="6"/>
  <c r="Q929" i="6"/>
  <c r="Q930" i="6"/>
  <c r="Q931" i="6"/>
  <c r="Q932" i="6"/>
  <c r="Q933" i="6"/>
  <c r="Q934" i="6"/>
  <c r="Q935" i="6"/>
  <c r="Q936" i="6"/>
  <c r="Q937" i="6"/>
  <c r="Q938" i="6"/>
  <c r="Q939" i="6"/>
  <c r="Q940" i="6"/>
  <c r="Q941" i="6"/>
  <c r="Q942" i="6"/>
  <c r="Q943" i="6"/>
  <c r="Q944" i="6"/>
  <c r="Q945" i="6"/>
  <c r="Q946" i="6"/>
  <c r="Q947" i="6"/>
  <c r="Q948" i="6"/>
  <c r="Q949" i="6"/>
  <c r="Q950" i="6"/>
  <c r="Q951" i="6"/>
  <c r="Q952" i="6"/>
  <c r="Q953" i="6"/>
  <c r="Q954" i="6"/>
  <c r="Q955" i="6"/>
  <c r="Q956" i="6"/>
  <c r="Q957" i="6"/>
  <c r="Q958" i="6"/>
  <c r="Q959" i="6"/>
  <c r="Q960" i="6"/>
  <c r="Q961" i="6"/>
  <c r="Q962" i="6"/>
  <c r="Q963" i="6"/>
  <c r="Q964" i="6"/>
  <c r="Q965" i="6"/>
  <c r="Q966" i="6"/>
  <c r="Q967" i="6"/>
  <c r="Q968" i="6"/>
  <c r="Q969" i="6"/>
  <c r="Q970" i="6"/>
  <c r="Q971" i="6"/>
  <c r="Q972" i="6"/>
  <c r="Q973" i="6"/>
  <c r="Q974" i="6"/>
  <c r="Q975" i="6"/>
  <c r="Q976" i="6"/>
  <c r="Q977" i="6"/>
  <c r="Q978" i="6"/>
  <c r="Q979" i="6"/>
  <c r="Q980" i="6"/>
  <c r="Q981" i="6"/>
  <c r="Q982" i="6"/>
  <c r="Q983" i="6"/>
  <c r="Q984" i="6"/>
  <c r="Q985" i="6"/>
  <c r="Q986" i="6"/>
  <c r="Q987" i="6"/>
  <c r="Q988" i="6"/>
  <c r="Q989" i="6"/>
  <c r="Q990" i="6"/>
  <c r="Q991" i="6"/>
  <c r="Q992" i="6"/>
  <c r="Q993" i="6"/>
  <c r="Q994" i="6"/>
  <c r="Q995" i="6"/>
  <c r="Q996" i="6"/>
  <c r="Q997" i="6"/>
  <c r="Q998" i="6"/>
  <c r="Q999" i="6"/>
  <c r="Q1000" i="6"/>
  <c r="Q1001" i="6"/>
  <c r="Q1002" i="6"/>
  <c r="Q1003" i="6"/>
  <c r="Q1004" i="6"/>
  <c r="Q1005" i="6"/>
  <c r="Q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6" i="6"/>
  <c r="P297" i="6"/>
  <c r="P298" i="6"/>
  <c r="P299" i="6"/>
  <c r="P300" i="6"/>
  <c r="P301" i="6"/>
  <c r="P302" i="6"/>
  <c r="P303" i="6"/>
  <c r="P304" i="6"/>
  <c r="P305" i="6"/>
  <c r="P306" i="6"/>
  <c r="P307" i="6"/>
  <c r="P308" i="6"/>
  <c r="P309" i="6"/>
  <c r="P310" i="6"/>
  <c r="P311" i="6"/>
  <c r="P312" i="6"/>
  <c r="P313" i="6"/>
  <c r="P314" i="6"/>
  <c r="P315" i="6"/>
  <c r="P316" i="6"/>
  <c r="P317" i="6"/>
  <c r="P318" i="6"/>
  <c r="P319" i="6"/>
  <c r="P320" i="6"/>
  <c r="P321" i="6"/>
  <c r="P322" i="6"/>
  <c r="P323" i="6"/>
  <c r="P324" i="6"/>
  <c r="P325" i="6"/>
  <c r="P326" i="6"/>
  <c r="P327" i="6"/>
  <c r="P328" i="6"/>
  <c r="P329" i="6"/>
  <c r="P330" i="6"/>
  <c r="P331"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P383" i="6"/>
  <c r="P384" i="6"/>
  <c r="P385" i="6"/>
  <c r="P386" i="6"/>
  <c r="P387" i="6"/>
  <c r="P388" i="6"/>
  <c r="P389" i="6"/>
  <c r="P390" i="6"/>
  <c r="P391" i="6"/>
  <c r="P392" i="6"/>
  <c r="P393" i="6"/>
  <c r="P394" i="6"/>
  <c r="P395" i="6"/>
  <c r="P396" i="6"/>
  <c r="P397" i="6"/>
  <c r="P398" i="6"/>
  <c r="P399" i="6"/>
  <c r="P400" i="6"/>
  <c r="P401" i="6"/>
  <c r="P402" i="6"/>
  <c r="P403" i="6"/>
  <c r="P404" i="6"/>
  <c r="P405" i="6"/>
  <c r="P406" i="6"/>
  <c r="P407" i="6"/>
  <c r="P408" i="6"/>
  <c r="P409" i="6"/>
  <c r="P410" i="6"/>
  <c r="P411" i="6"/>
  <c r="P412" i="6"/>
  <c r="P413" i="6"/>
  <c r="P414" i="6"/>
  <c r="P415" i="6"/>
  <c r="P416" i="6"/>
  <c r="P417" i="6"/>
  <c r="P418" i="6"/>
  <c r="P419" i="6"/>
  <c r="P420" i="6"/>
  <c r="P421" i="6"/>
  <c r="P422" i="6"/>
  <c r="P423" i="6"/>
  <c r="P424" i="6"/>
  <c r="P425" i="6"/>
  <c r="P426" i="6"/>
  <c r="P427" i="6"/>
  <c r="P428" i="6"/>
  <c r="P429" i="6"/>
  <c r="P430" i="6"/>
  <c r="P431" i="6"/>
  <c r="P432" i="6"/>
  <c r="P433" i="6"/>
  <c r="P434" i="6"/>
  <c r="P435" i="6"/>
  <c r="P436" i="6"/>
  <c r="P437" i="6"/>
  <c r="P438" i="6"/>
  <c r="P439" i="6"/>
  <c r="P440" i="6"/>
  <c r="P441" i="6"/>
  <c r="P442" i="6"/>
  <c r="P443" i="6"/>
  <c r="P444" i="6"/>
  <c r="P445" i="6"/>
  <c r="P446" i="6"/>
  <c r="P447" i="6"/>
  <c r="P448" i="6"/>
  <c r="P449" i="6"/>
  <c r="P450" i="6"/>
  <c r="P451" i="6"/>
  <c r="P452" i="6"/>
  <c r="P453" i="6"/>
  <c r="P454" i="6"/>
  <c r="P455" i="6"/>
  <c r="P456" i="6"/>
  <c r="P457" i="6"/>
  <c r="P458" i="6"/>
  <c r="P459" i="6"/>
  <c r="P460" i="6"/>
  <c r="P461" i="6"/>
  <c r="P462" i="6"/>
  <c r="P463" i="6"/>
  <c r="P464" i="6"/>
  <c r="P465" i="6"/>
  <c r="P466" i="6"/>
  <c r="P467" i="6"/>
  <c r="P468" i="6"/>
  <c r="P469" i="6"/>
  <c r="P470" i="6"/>
  <c r="P471" i="6"/>
  <c r="P472" i="6"/>
  <c r="P473" i="6"/>
  <c r="P474" i="6"/>
  <c r="P475" i="6"/>
  <c r="P476" i="6"/>
  <c r="P477" i="6"/>
  <c r="P478" i="6"/>
  <c r="P479" i="6"/>
  <c r="P480" i="6"/>
  <c r="P481" i="6"/>
  <c r="P482" i="6"/>
  <c r="P483" i="6"/>
  <c r="P484" i="6"/>
  <c r="P485" i="6"/>
  <c r="P486" i="6"/>
  <c r="P487" i="6"/>
  <c r="P488" i="6"/>
  <c r="P489" i="6"/>
  <c r="P490" i="6"/>
  <c r="P491" i="6"/>
  <c r="P492" i="6"/>
  <c r="P493" i="6"/>
  <c r="P494" i="6"/>
  <c r="P495" i="6"/>
  <c r="P496" i="6"/>
  <c r="P497" i="6"/>
  <c r="P498" i="6"/>
  <c r="P499" i="6"/>
  <c r="P500" i="6"/>
  <c r="P501" i="6"/>
  <c r="P502" i="6"/>
  <c r="P503" i="6"/>
  <c r="P504" i="6"/>
  <c r="P505" i="6"/>
  <c r="P506" i="6"/>
  <c r="P507" i="6"/>
  <c r="P508" i="6"/>
  <c r="P509" i="6"/>
  <c r="P510" i="6"/>
  <c r="P511" i="6"/>
  <c r="P512" i="6"/>
  <c r="P513" i="6"/>
  <c r="P514" i="6"/>
  <c r="P515" i="6"/>
  <c r="P516" i="6"/>
  <c r="P517" i="6"/>
  <c r="P518" i="6"/>
  <c r="P519" i="6"/>
  <c r="P520" i="6"/>
  <c r="P521" i="6"/>
  <c r="P522" i="6"/>
  <c r="P523" i="6"/>
  <c r="P524" i="6"/>
  <c r="P525" i="6"/>
  <c r="P526" i="6"/>
  <c r="P527" i="6"/>
  <c r="P528" i="6"/>
  <c r="P529" i="6"/>
  <c r="P530" i="6"/>
  <c r="P531" i="6"/>
  <c r="P532" i="6"/>
  <c r="P533" i="6"/>
  <c r="P534" i="6"/>
  <c r="P535" i="6"/>
  <c r="P536" i="6"/>
  <c r="P537" i="6"/>
  <c r="P538" i="6"/>
  <c r="P539" i="6"/>
  <c r="P540" i="6"/>
  <c r="P541" i="6"/>
  <c r="P542" i="6"/>
  <c r="P543" i="6"/>
  <c r="P544" i="6"/>
  <c r="P545" i="6"/>
  <c r="P546" i="6"/>
  <c r="P547" i="6"/>
  <c r="P548" i="6"/>
  <c r="P549" i="6"/>
  <c r="P550" i="6"/>
  <c r="P551" i="6"/>
  <c r="P552" i="6"/>
  <c r="P553" i="6"/>
  <c r="P554" i="6"/>
  <c r="P555" i="6"/>
  <c r="P556" i="6"/>
  <c r="P557" i="6"/>
  <c r="P558" i="6"/>
  <c r="P559" i="6"/>
  <c r="P560" i="6"/>
  <c r="P561" i="6"/>
  <c r="P562" i="6"/>
  <c r="P563" i="6"/>
  <c r="P564" i="6"/>
  <c r="P565" i="6"/>
  <c r="P566" i="6"/>
  <c r="P567" i="6"/>
  <c r="P568" i="6"/>
  <c r="P569" i="6"/>
  <c r="P570" i="6"/>
  <c r="P571" i="6"/>
  <c r="P572" i="6"/>
  <c r="P573" i="6"/>
  <c r="P574" i="6"/>
  <c r="P575" i="6"/>
  <c r="P576" i="6"/>
  <c r="P577" i="6"/>
  <c r="P578" i="6"/>
  <c r="P579" i="6"/>
  <c r="P580" i="6"/>
  <c r="P581" i="6"/>
  <c r="P582" i="6"/>
  <c r="P583" i="6"/>
  <c r="P584" i="6"/>
  <c r="P585" i="6"/>
  <c r="P586" i="6"/>
  <c r="P587" i="6"/>
  <c r="P588" i="6"/>
  <c r="P589" i="6"/>
  <c r="P590" i="6"/>
  <c r="P591" i="6"/>
  <c r="P592" i="6"/>
  <c r="P593" i="6"/>
  <c r="P594" i="6"/>
  <c r="P595" i="6"/>
  <c r="P596" i="6"/>
  <c r="P597" i="6"/>
  <c r="P598" i="6"/>
  <c r="P599" i="6"/>
  <c r="P600" i="6"/>
  <c r="P601" i="6"/>
  <c r="P602" i="6"/>
  <c r="P603" i="6"/>
  <c r="P604" i="6"/>
  <c r="P605" i="6"/>
  <c r="P606" i="6"/>
  <c r="P607" i="6"/>
  <c r="P608" i="6"/>
  <c r="P609" i="6"/>
  <c r="P610" i="6"/>
  <c r="P611" i="6"/>
  <c r="P612" i="6"/>
  <c r="P613" i="6"/>
  <c r="P614" i="6"/>
  <c r="P615" i="6"/>
  <c r="P616" i="6"/>
  <c r="P617" i="6"/>
  <c r="P618" i="6"/>
  <c r="P619" i="6"/>
  <c r="P620" i="6"/>
  <c r="P621" i="6"/>
  <c r="P622" i="6"/>
  <c r="P623" i="6"/>
  <c r="P624" i="6"/>
  <c r="P625" i="6"/>
  <c r="P626" i="6"/>
  <c r="P627" i="6"/>
  <c r="P628" i="6"/>
  <c r="P629" i="6"/>
  <c r="P630" i="6"/>
  <c r="P631" i="6"/>
  <c r="P632" i="6"/>
  <c r="P633" i="6"/>
  <c r="P634" i="6"/>
  <c r="P635" i="6"/>
  <c r="P636" i="6"/>
  <c r="P637" i="6"/>
  <c r="P638" i="6"/>
  <c r="P639" i="6"/>
  <c r="P640" i="6"/>
  <c r="P641" i="6"/>
  <c r="P642" i="6"/>
  <c r="P643" i="6"/>
  <c r="P644" i="6"/>
  <c r="P645" i="6"/>
  <c r="P646" i="6"/>
  <c r="P647" i="6"/>
  <c r="P648" i="6"/>
  <c r="P649" i="6"/>
  <c r="P650" i="6"/>
  <c r="P651" i="6"/>
  <c r="P652" i="6"/>
  <c r="P653" i="6"/>
  <c r="P654" i="6"/>
  <c r="P655" i="6"/>
  <c r="P656" i="6"/>
  <c r="P657" i="6"/>
  <c r="P658" i="6"/>
  <c r="P659" i="6"/>
  <c r="P660" i="6"/>
  <c r="P661" i="6"/>
  <c r="P662" i="6"/>
  <c r="P663" i="6"/>
  <c r="P664" i="6"/>
  <c r="P665" i="6"/>
  <c r="P666" i="6"/>
  <c r="P667" i="6"/>
  <c r="P668" i="6"/>
  <c r="P669" i="6"/>
  <c r="P670" i="6"/>
  <c r="P671" i="6"/>
  <c r="P672" i="6"/>
  <c r="P673" i="6"/>
  <c r="P674" i="6"/>
  <c r="P675" i="6"/>
  <c r="P676" i="6"/>
  <c r="P677" i="6"/>
  <c r="P678" i="6"/>
  <c r="P679" i="6"/>
  <c r="P680" i="6"/>
  <c r="P681" i="6"/>
  <c r="P682" i="6"/>
  <c r="P683" i="6"/>
  <c r="P684" i="6"/>
  <c r="P685" i="6"/>
  <c r="P686" i="6"/>
  <c r="P687" i="6"/>
  <c r="P688" i="6"/>
  <c r="P689" i="6"/>
  <c r="P690" i="6"/>
  <c r="P691" i="6"/>
  <c r="P692" i="6"/>
  <c r="P693" i="6"/>
  <c r="P694" i="6"/>
  <c r="P695" i="6"/>
  <c r="P696" i="6"/>
  <c r="P697" i="6"/>
  <c r="P698" i="6"/>
  <c r="P699" i="6"/>
  <c r="P700" i="6"/>
  <c r="P701" i="6"/>
  <c r="P702" i="6"/>
  <c r="P703" i="6"/>
  <c r="P704" i="6"/>
  <c r="P705" i="6"/>
  <c r="P706" i="6"/>
  <c r="P707" i="6"/>
  <c r="P708" i="6"/>
  <c r="P709" i="6"/>
  <c r="P710" i="6"/>
  <c r="P711" i="6"/>
  <c r="P712" i="6"/>
  <c r="P713" i="6"/>
  <c r="P714" i="6"/>
  <c r="P715" i="6"/>
  <c r="P716" i="6"/>
  <c r="P717" i="6"/>
  <c r="P718" i="6"/>
  <c r="P719" i="6"/>
  <c r="P720" i="6"/>
  <c r="P721" i="6"/>
  <c r="P722" i="6"/>
  <c r="P723" i="6"/>
  <c r="P724" i="6"/>
  <c r="P725" i="6"/>
  <c r="P726" i="6"/>
  <c r="P727" i="6"/>
  <c r="P728" i="6"/>
  <c r="P729" i="6"/>
  <c r="P730" i="6"/>
  <c r="P731" i="6"/>
  <c r="P732" i="6"/>
  <c r="P733" i="6"/>
  <c r="P734" i="6"/>
  <c r="P735" i="6"/>
  <c r="P736" i="6"/>
  <c r="P737" i="6"/>
  <c r="P738" i="6"/>
  <c r="P739" i="6"/>
  <c r="P740" i="6"/>
  <c r="P741" i="6"/>
  <c r="P742" i="6"/>
  <c r="P743" i="6"/>
  <c r="P744" i="6"/>
  <c r="P745" i="6"/>
  <c r="P746" i="6"/>
  <c r="P747" i="6"/>
  <c r="P748" i="6"/>
  <c r="P749" i="6"/>
  <c r="P750" i="6"/>
  <c r="P751" i="6"/>
  <c r="P752" i="6"/>
  <c r="P753" i="6"/>
  <c r="P754" i="6"/>
  <c r="P755" i="6"/>
  <c r="P756" i="6"/>
  <c r="P757" i="6"/>
  <c r="P758" i="6"/>
  <c r="P759" i="6"/>
  <c r="P760" i="6"/>
  <c r="P761" i="6"/>
  <c r="P762" i="6"/>
  <c r="P763" i="6"/>
  <c r="P764" i="6"/>
  <c r="P765" i="6"/>
  <c r="P766" i="6"/>
  <c r="P767" i="6"/>
  <c r="P768" i="6"/>
  <c r="P769" i="6"/>
  <c r="P770" i="6"/>
  <c r="P771" i="6"/>
  <c r="P772" i="6"/>
  <c r="P773" i="6"/>
  <c r="P774" i="6"/>
  <c r="P775" i="6"/>
  <c r="P776" i="6"/>
  <c r="P777" i="6"/>
  <c r="P778" i="6"/>
  <c r="P779" i="6"/>
  <c r="P780" i="6"/>
  <c r="P781" i="6"/>
  <c r="P782" i="6"/>
  <c r="P783" i="6"/>
  <c r="P784" i="6"/>
  <c r="P785" i="6"/>
  <c r="P786" i="6"/>
  <c r="P787" i="6"/>
  <c r="P788" i="6"/>
  <c r="P789" i="6"/>
  <c r="P790" i="6"/>
  <c r="P791" i="6"/>
  <c r="P792" i="6"/>
  <c r="P793" i="6"/>
  <c r="P794" i="6"/>
  <c r="P795" i="6"/>
  <c r="P796" i="6"/>
  <c r="P797" i="6"/>
  <c r="P798" i="6"/>
  <c r="P799" i="6"/>
  <c r="P800" i="6"/>
  <c r="P801" i="6"/>
  <c r="P802" i="6"/>
  <c r="P803" i="6"/>
  <c r="P804" i="6"/>
  <c r="P805" i="6"/>
  <c r="P806" i="6"/>
  <c r="P807" i="6"/>
  <c r="P808" i="6"/>
  <c r="P809" i="6"/>
  <c r="P810" i="6"/>
  <c r="P811" i="6"/>
  <c r="P812" i="6"/>
  <c r="P813" i="6"/>
  <c r="P814" i="6"/>
  <c r="P815" i="6"/>
  <c r="P816" i="6"/>
  <c r="P817" i="6"/>
  <c r="P818" i="6"/>
  <c r="P819" i="6"/>
  <c r="P820" i="6"/>
  <c r="P821" i="6"/>
  <c r="P822" i="6"/>
  <c r="P823" i="6"/>
  <c r="P824" i="6"/>
  <c r="P825" i="6"/>
  <c r="P826" i="6"/>
  <c r="P827" i="6"/>
  <c r="P828" i="6"/>
  <c r="P829" i="6"/>
  <c r="P830" i="6"/>
  <c r="P831" i="6"/>
  <c r="P832" i="6"/>
  <c r="P833" i="6"/>
  <c r="P834" i="6"/>
  <c r="P835" i="6"/>
  <c r="P836" i="6"/>
  <c r="P837" i="6"/>
  <c r="P838" i="6"/>
  <c r="P839" i="6"/>
  <c r="P840" i="6"/>
  <c r="P841" i="6"/>
  <c r="P842" i="6"/>
  <c r="P843" i="6"/>
  <c r="P844" i="6"/>
  <c r="P845" i="6"/>
  <c r="P846" i="6"/>
  <c r="P847" i="6"/>
  <c r="P848" i="6"/>
  <c r="P849" i="6"/>
  <c r="P850" i="6"/>
  <c r="P851" i="6"/>
  <c r="P852" i="6"/>
  <c r="P853" i="6"/>
  <c r="P854" i="6"/>
  <c r="P855" i="6"/>
  <c r="P856" i="6"/>
  <c r="P857" i="6"/>
  <c r="P858" i="6"/>
  <c r="P859" i="6"/>
  <c r="P860" i="6"/>
  <c r="P861" i="6"/>
  <c r="P862" i="6"/>
  <c r="P863" i="6"/>
  <c r="P864" i="6"/>
  <c r="P865" i="6"/>
  <c r="P866" i="6"/>
  <c r="P867" i="6"/>
  <c r="P868" i="6"/>
  <c r="P869" i="6"/>
  <c r="P870" i="6"/>
  <c r="P871" i="6"/>
  <c r="P872" i="6"/>
  <c r="P873" i="6"/>
  <c r="P874" i="6"/>
  <c r="P875" i="6"/>
  <c r="P876" i="6"/>
  <c r="P877" i="6"/>
  <c r="P878" i="6"/>
  <c r="P879" i="6"/>
  <c r="P880" i="6"/>
  <c r="P881" i="6"/>
  <c r="P882" i="6"/>
  <c r="P883" i="6"/>
  <c r="P884" i="6"/>
  <c r="P885" i="6"/>
  <c r="P886" i="6"/>
  <c r="P887" i="6"/>
  <c r="P888" i="6"/>
  <c r="P889" i="6"/>
  <c r="P890" i="6"/>
  <c r="P891" i="6"/>
  <c r="P892" i="6"/>
  <c r="P893" i="6"/>
  <c r="P894" i="6"/>
  <c r="P895" i="6"/>
  <c r="P896" i="6"/>
  <c r="P897" i="6"/>
  <c r="P898" i="6"/>
  <c r="P899" i="6"/>
  <c r="P900" i="6"/>
  <c r="P901" i="6"/>
  <c r="P902" i="6"/>
  <c r="P903" i="6"/>
  <c r="P904" i="6"/>
  <c r="P905" i="6"/>
  <c r="P906" i="6"/>
  <c r="P907" i="6"/>
  <c r="P908" i="6"/>
  <c r="P909" i="6"/>
  <c r="P910" i="6"/>
  <c r="P911" i="6"/>
  <c r="P912" i="6"/>
  <c r="P913" i="6"/>
  <c r="P914" i="6"/>
  <c r="P915" i="6"/>
  <c r="P916" i="6"/>
  <c r="P917" i="6"/>
  <c r="P918" i="6"/>
  <c r="P919" i="6"/>
  <c r="P920" i="6"/>
  <c r="P921" i="6"/>
  <c r="P922" i="6"/>
  <c r="P923" i="6"/>
  <c r="P924" i="6"/>
  <c r="P925" i="6"/>
  <c r="P926" i="6"/>
  <c r="P927" i="6"/>
  <c r="P928" i="6"/>
  <c r="P929" i="6"/>
  <c r="P930" i="6"/>
  <c r="P931" i="6"/>
  <c r="P932" i="6"/>
  <c r="P933" i="6"/>
  <c r="P934" i="6"/>
  <c r="P935" i="6"/>
  <c r="P936" i="6"/>
  <c r="P937" i="6"/>
  <c r="P938" i="6"/>
  <c r="P939" i="6"/>
  <c r="P940" i="6"/>
  <c r="P941" i="6"/>
  <c r="P942" i="6"/>
  <c r="P943" i="6"/>
  <c r="P944" i="6"/>
  <c r="P945" i="6"/>
  <c r="P946" i="6"/>
  <c r="P947" i="6"/>
  <c r="P948" i="6"/>
  <c r="P949" i="6"/>
  <c r="P950" i="6"/>
  <c r="P951" i="6"/>
  <c r="P952" i="6"/>
  <c r="P953" i="6"/>
  <c r="P954" i="6"/>
  <c r="P955" i="6"/>
  <c r="P956" i="6"/>
  <c r="P957" i="6"/>
  <c r="P958" i="6"/>
  <c r="P959" i="6"/>
  <c r="P960" i="6"/>
  <c r="P961" i="6"/>
  <c r="P962" i="6"/>
  <c r="P963" i="6"/>
  <c r="P964" i="6"/>
  <c r="P965" i="6"/>
  <c r="P966" i="6"/>
  <c r="P967" i="6"/>
  <c r="P968" i="6"/>
  <c r="P969" i="6"/>
  <c r="P970" i="6"/>
  <c r="P971" i="6"/>
  <c r="P972" i="6"/>
  <c r="P973" i="6"/>
  <c r="P974" i="6"/>
  <c r="P975" i="6"/>
  <c r="P976" i="6"/>
  <c r="P977" i="6"/>
  <c r="P978" i="6"/>
  <c r="P979" i="6"/>
  <c r="P980" i="6"/>
  <c r="P981" i="6"/>
  <c r="P982" i="6"/>
  <c r="P983" i="6"/>
  <c r="P984" i="6"/>
  <c r="P985" i="6"/>
  <c r="P986" i="6"/>
  <c r="P987" i="6"/>
  <c r="P988" i="6"/>
  <c r="P989" i="6"/>
  <c r="P990" i="6"/>
  <c r="P991" i="6"/>
  <c r="P992" i="6"/>
  <c r="P993" i="6"/>
  <c r="P994" i="6"/>
  <c r="P995" i="6"/>
  <c r="P996" i="6"/>
  <c r="P997" i="6"/>
  <c r="P998" i="6"/>
  <c r="P999" i="6"/>
  <c r="P1000" i="6"/>
  <c r="P1001" i="6"/>
  <c r="P1002" i="6"/>
  <c r="P1003" i="6"/>
  <c r="P1004" i="6"/>
  <c r="P1005" i="6"/>
  <c r="P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O365" i="6"/>
  <c r="O366" i="6"/>
  <c r="O367" i="6"/>
  <c r="O368" i="6"/>
  <c r="O369" i="6"/>
  <c r="O370" i="6"/>
  <c r="O371" i="6"/>
  <c r="O372" i="6"/>
  <c r="O373" i="6"/>
  <c r="O374" i="6"/>
  <c r="O375" i="6"/>
  <c r="O376" i="6"/>
  <c r="O377" i="6"/>
  <c r="O378" i="6"/>
  <c r="O379" i="6"/>
  <c r="O380" i="6"/>
  <c r="O381" i="6"/>
  <c r="O382" i="6"/>
  <c r="O383" i="6"/>
  <c r="O384" i="6"/>
  <c r="O385" i="6"/>
  <c r="O386" i="6"/>
  <c r="O387" i="6"/>
  <c r="O388" i="6"/>
  <c r="O389" i="6"/>
  <c r="O390" i="6"/>
  <c r="O391" i="6"/>
  <c r="O392" i="6"/>
  <c r="O393" i="6"/>
  <c r="O394" i="6"/>
  <c r="O395" i="6"/>
  <c r="O396" i="6"/>
  <c r="O397" i="6"/>
  <c r="O398" i="6"/>
  <c r="O399" i="6"/>
  <c r="O400" i="6"/>
  <c r="O401" i="6"/>
  <c r="O402" i="6"/>
  <c r="O403" i="6"/>
  <c r="O404" i="6"/>
  <c r="O405" i="6"/>
  <c r="O406" i="6"/>
  <c r="O407" i="6"/>
  <c r="O408" i="6"/>
  <c r="O409" i="6"/>
  <c r="O410" i="6"/>
  <c r="O411" i="6"/>
  <c r="O412" i="6"/>
  <c r="O413" i="6"/>
  <c r="O414" i="6"/>
  <c r="O415" i="6"/>
  <c r="O416" i="6"/>
  <c r="O417" i="6"/>
  <c r="O418" i="6"/>
  <c r="O419" i="6"/>
  <c r="O420" i="6"/>
  <c r="O421" i="6"/>
  <c r="O422" i="6"/>
  <c r="O423" i="6"/>
  <c r="O424" i="6"/>
  <c r="O425" i="6"/>
  <c r="O426" i="6"/>
  <c r="O427" i="6"/>
  <c r="O428" i="6"/>
  <c r="O429" i="6"/>
  <c r="O430" i="6"/>
  <c r="O431" i="6"/>
  <c r="O432" i="6"/>
  <c r="O433" i="6"/>
  <c r="O434" i="6"/>
  <c r="O435" i="6"/>
  <c r="O436" i="6"/>
  <c r="O437" i="6"/>
  <c r="O438" i="6"/>
  <c r="O439" i="6"/>
  <c r="O440" i="6"/>
  <c r="O441" i="6"/>
  <c r="O442" i="6"/>
  <c r="O443" i="6"/>
  <c r="O444" i="6"/>
  <c r="O445" i="6"/>
  <c r="O446" i="6"/>
  <c r="O447" i="6"/>
  <c r="O448" i="6"/>
  <c r="O449" i="6"/>
  <c r="O450" i="6"/>
  <c r="O451" i="6"/>
  <c r="O452" i="6"/>
  <c r="O453" i="6"/>
  <c r="O454" i="6"/>
  <c r="O455" i="6"/>
  <c r="O456" i="6"/>
  <c r="O457" i="6"/>
  <c r="O458" i="6"/>
  <c r="O459" i="6"/>
  <c r="O460" i="6"/>
  <c r="O461" i="6"/>
  <c r="O462" i="6"/>
  <c r="O463" i="6"/>
  <c r="O464" i="6"/>
  <c r="O465" i="6"/>
  <c r="O466" i="6"/>
  <c r="O467" i="6"/>
  <c r="O468" i="6"/>
  <c r="O469" i="6"/>
  <c r="O470" i="6"/>
  <c r="O471" i="6"/>
  <c r="O472" i="6"/>
  <c r="O473" i="6"/>
  <c r="O474" i="6"/>
  <c r="O475" i="6"/>
  <c r="O476" i="6"/>
  <c r="O477" i="6"/>
  <c r="O478" i="6"/>
  <c r="O479" i="6"/>
  <c r="O480" i="6"/>
  <c r="O481" i="6"/>
  <c r="O482" i="6"/>
  <c r="O483" i="6"/>
  <c r="O484" i="6"/>
  <c r="O485" i="6"/>
  <c r="O486" i="6"/>
  <c r="O487" i="6"/>
  <c r="O488" i="6"/>
  <c r="O489" i="6"/>
  <c r="O490" i="6"/>
  <c r="O491" i="6"/>
  <c r="O492" i="6"/>
  <c r="O493" i="6"/>
  <c r="O494" i="6"/>
  <c r="O495" i="6"/>
  <c r="O496" i="6"/>
  <c r="O497" i="6"/>
  <c r="O498" i="6"/>
  <c r="O499" i="6"/>
  <c r="O500" i="6"/>
  <c r="O501" i="6"/>
  <c r="O502" i="6"/>
  <c r="O503" i="6"/>
  <c r="O504" i="6"/>
  <c r="O505" i="6"/>
  <c r="O506" i="6"/>
  <c r="O507" i="6"/>
  <c r="O508" i="6"/>
  <c r="O509" i="6"/>
  <c r="O510" i="6"/>
  <c r="O511" i="6"/>
  <c r="O512" i="6"/>
  <c r="O513" i="6"/>
  <c r="O514" i="6"/>
  <c r="O515" i="6"/>
  <c r="O516" i="6"/>
  <c r="O517" i="6"/>
  <c r="O518" i="6"/>
  <c r="O519" i="6"/>
  <c r="O520" i="6"/>
  <c r="O521" i="6"/>
  <c r="O522" i="6"/>
  <c r="O523" i="6"/>
  <c r="O524" i="6"/>
  <c r="O525" i="6"/>
  <c r="O526" i="6"/>
  <c r="O527" i="6"/>
  <c r="O528" i="6"/>
  <c r="O529" i="6"/>
  <c r="O530" i="6"/>
  <c r="O531" i="6"/>
  <c r="O532" i="6"/>
  <c r="O533" i="6"/>
  <c r="O534" i="6"/>
  <c r="O535" i="6"/>
  <c r="O536" i="6"/>
  <c r="O537" i="6"/>
  <c r="O538" i="6"/>
  <c r="O539" i="6"/>
  <c r="O540" i="6"/>
  <c r="O541" i="6"/>
  <c r="O542" i="6"/>
  <c r="O543" i="6"/>
  <c r="O544" i="6"/>
  <c r="O545" i="6"/>
  <c r="O546" i="6"/>
  <c r="O547" i="6"/>
  <c r="O548" i="6"/>
  <c r="O549" i="6"/>
  <c r="O550" i="6"/>
  <c r="O551" i="6"/>
  <c r="O552" i="6"/>
  <c r="O553" i="6"/>
  <c r="O554" i="6"/>
  <c r="O555" i="6"/>
  <c r="O556" i="6"/>
  <c r="O557" i="6"/>
  <c r="O558" i="6"/>
  <c r="O559" i="6"/>
  <c r="O560" i="6"/>
  <c r="O561" i="6"/>
  <c r="O562" i="6"/>
  <c r="O563" i="6"/>
  <c r="O564" i="6"/>
  <c r="O565" i="6"/>
  <c r="O566" i="6"/>
  <c r="O567" i="6"/>
  <c r="O568" i="6"/>
  <c r="O569" i="6"/>
  <c r="O570" i="6"/>
  <c r="O571" i="6"/>
  <c r="O572" i="6"/>
  <c r="O573" i="6"/>
  <c r="O574" i="6"/>
  <c r="O575" i="6"/>
  <c r="O576" i="6"/>
  <c r="O577" i="6"/>
  <c r="O578" i="6"/>
  <c r="O579" i="6"/>
  <c r="O580" i="6"/>
  <c r="O581" i="6"/>
  <c r="O582" i="6"/>
  <c r="O583" i="6"/>
  <c r="O584" i="6"/>
  <c r="O585" i="6"/>
  <c r="O586" i="6"/>
  <c r="O587" i="6"/>
  <c r="O588" i="6"/>
  <c r="O589" i="6"/>
  <c r="O590" i="6"/>
  <c r="O591" i="6"/>
  <c r="O592" i="6"/>
  <c r="O593" i="6"/>
  <c r="O594" i="6"/>
  <c r="O595" i="6"/>
  <c r="O596" i="6"/>
  <c r="O597" i="6"/>
  <c r="O598" i="6"/>
  <c r="O599" i="6"/>
  <c r="O600" i="6"/>
  <c r="O601" i="6"/>
  <c r="O602" i="6"/>
  <c r="O603" i="6"/>
  <c r="O604" i="6"/>
  <c r="O605" i="6"/>
  <c r="O606" i="6"/>
  <c r="O607" i="6"/>
  <c r="O608" i="6"/>
  <c r="O609" i="6"/>
  <c r="O610" i="6"/>
  <c r="O611" i="6"/>
  <c r="O612" i="6"/>
  <c r="O613" i="6"/>
  <c r="O614" i="6"/>
  <c r="O615" i="6"/>
  <c r="O616" i="6"/>
  <c r="O617" i="6"/>
  <c r="O618" i="6"/>
  <c r="O619" i="6"/>
  <c r="O620" i="6"/>
  <c r="O621" i="6"/>
  <c r="O622" i="6"/>
  <c r="O623" i="6"/>
  <c r="O624" i="6"/>
  <c r="O625" i="6"/>
  <c r="O626" i="6"/>
  <c r="O627" i="6"/>
  <c r="O628" i="6"/>
  <c r="O629" i="6"/>
  <c r="O630" i="6"/>
  <c r="O631" i="6"/>
  <c r="O632" i="6"/>
  <c r="O633" i="6"/>
  <c r="O634" i="6"/>
  <c r="O635" i="6"/>
  <c r="O636" i="6"/>
  <c r="O637" i="6"/>
  <c r="O638" i="6"/>
  <c r="O639" i="6"/>
  <c r="O640" i="6"/>
  <c r="O641" i="6"/>
  <c r="O642" i="6"/>
  <c r="O643" i="6"/>
  <c r="O644" i="6"/>
  <c r="O645" i="6"/>
  <c r="O646" i="6"/>
  <c r="O647" i="6"/>
  <c r="O648" i="6"/>
  <c r="O649" i="6"/>
  <c r="O650" i="6"/>
  <c r="O651" i="6"/>
  <c r="O652" i="6"/>
  <c r="O653" i="6"/>
  <c r="O654" i="6"/>
  <c r="O655" i="6"/>
  <c r="O656" i="6"/>
  <c r="O657" i="6"/>
  <c r="O658" i="6"/>
  <c r="O659" i="6"/>
  <c r="O660" i="6"/>
  <c r="O661" i="6"/>
  <c r="O662" i="6"/>
  <c r="O663" i="6"/>
  <c r="O664" i="6"/>
  <c r="O665" i="6"/>
  <c r="O666" i="6"/>
  <c r="O667" i="6"/>
  <c r="O668" i="6"/>
  <c r="O669" i="6"/>
  <c r="O670" i="6"/>
  <c r="O671" i="6"/>
  <c r="O672" i="6"/>
  <c r="O673" i="6"/>
  <c r="O674" i="6"/>
  <c r="O675" i="6"/>
  <c r="O676" i="6"/>
  <c r="O677" i="6"/>
  <c r="O678" i="6"/>
  <c r="O679" i="6"/>
  <c r="O680" i="6"/>
  <c r="O681" i="6"/>
  <c r="O682" i="6"/>
  <c r="O683" i="6"/>
  <c r="O684" i="6"/>
  <c r="O685" i="6"/>
  <c r="O686" i="6"/>
  <c r="O687" i="6"/>
  <c r="O688" i="6"/>
  <c r="O689" i="6"/>
  <c r="O690" i="6"/>
  <c r="O691" i="6"/>
  <c r="O692" i="6"/>
  <c r="O693" i="6"/>
  <c r="O694" i="6"/>
  <c r="O695" i="6"/>
  <c r="O696" i="6"/>
  <c r="O697" i="6"/>
  <c r="O698" i="6"/>
  <c r="O699" i="6"/>
  <c r="O700" i="6"/>
  <c r="O701" i="6"/>
  <c r="O702" i="6"/>
  <c r="O703" i="6"/>
  <c r="O704" i="6"/>
  <c r="O705" i="6"/>
  <c r="O706" i="6"/>
  <c r="O707" i="6"/>
  <c r="O708" i="6"/>
  <c r="O709" i="6"/>
  <c r="O710" i="6"/>
  <c r="O711" i="6"/>
  <c r="O712" i="6"/>
  <c r="O713" i="6"/>
  <c r="O714" i="6"/>
  <c r="O715" i="6"/>
  <c r="O716" i="6"/>
  <c r="O717" i="6"/>
  <c r="O718" i="6"/>
  <c r="O719" i="6"/>
  <c r="O720" i="6"/>
  <c r="O721" i="6"/>
  <c r="O722" i="6"/>
  <c r="O723" i="6"/>
  <c r="O724" i="6"/>
  <c r="O725" i="6"/>
  <c r="O726" i="6"/>
  <c r="O727" i="6"/>
  <c r="O728" i="6"/>
  <c r="O729" i="6"/>
  <c r="O730" i="6"/>
  <c r="O731" i="6"/>
  <c r="O732" i="6"/>
  <c r="O733" i="6"/>
  <c r="O734" i="6"/>
  <c r="O735" i="6"/>
  <c r="O736" i="6"/>
  <c r="O737" i="6"/>
  <c r="O738" i="6"/>
  <c r="O739" i="6"/>
  <c r="O740" i="6"/>
  <c r="O741" i="6"/>
  <c r="O742" i="6"/>
  <c r="O743" i="6"/>
  <c r="O744" i="6"/>
  <c r="O745" i="6"/>
  <c r="O746" i="6"/>
  <c r="O747" i="6"/>
  <c r="O748" i="6"/>
  <c r="O749" i="6"/>
  <c r="O750" i="6"/>
  <c r="O751" i="6"/>
  <c r="O752" i="6"/>
  <c r="O753" i="6"/>
  <c r="O754" i="6"/>
  <c r="O755" i="6"/>
  <c r="O756" i="6"/>
  <c r="O757" i="6"/>
  <c r="O758" i="6"/>
  <c r="O759" i="6"/>
  <c r="O760" i="6"/>
  <c r="O761" i="6"/>
  <c r="O762" i="6"/>
  <c r="O763" i="6"/>
  <c r="O764" i="6"/>
  <c r="O765" i="6"/>
  <c r="O766" i="6"/>
  <c r="O767" i="6"/>
  <c r="O768" i="6"/>
  <c r="O769" i="6"/>
  <c r="O770" i="6"/>
  <c r="O771" i="6"/>
  <c r="O772" i="6"/>
  <c r="O773" i="6"/>
  <c r="O774" i="6"/>
  <c r="O775" i="6"/>
  <c r="O776" i="6"/>
  <c r="O777" i="6"/>
  <c r="O778" i="6"/>
  <c r="O779" i="6"/>
  <c r="O780" i="6"/>
  <c r="O781" i="6"/>
  <c r="O782" i="6"/>
  <c r="O783" i="6"/>
  <c r="O784" i="6"/>
  <c r="O785" i="6"/>
  <c r="O786" i="6"/>
  <c r="O787" i="6"/>
  <c r="O788" i="6"/>
  <c r="O789" i="6"/>
  <c r="O790" i="6"/>
  <c r="O791" i="6"/>
  <c r="O792" i="6"/>
  <c r="O793" i="6"/>
  <c r="O794" i="6"/>
  <c r="O795" i="6"/>
  <c r="O796" i="6"/>
  <c r="O797" i="6"/>
  <c r="O798" i="6"/>
  <c r="O799" i="6"/>
  <c r="O800" i="6"/>
  <c r="O801" i="6"/>
  <c r="O802" i="6"/>
  <c r="O803" i="6"/>
  <c r="O804" i="6"/>
  <c r="O805" i="6"/>
  <c r="O806" i="6"/>
  <c r="O807" i="6"/>
  <c r="O808" i="6"/>
  <c r="O809" i="6"/>
  <c r="O810" i="6"/>
  <c r="O811" i="6"/>
  <c r="O812" i="6"/>
  <c r="O813" i="6"/>
  <c r="O814" i="6"/>
  <c r="O815" i="6"/>
  <c r="O816" i="6"/>
  <c r="O817" i="6"/>
  <c r="O818" i="6"/>
  <c r="O819" i="6"/>
  <c r="O820" i="6"/>
  <c r="O821" i="6"/>
  <c r="O822" i="6"/>
  <c r="O823" i="6"/>
  <c r="O824" i="6"/>
  <c r="O825" i="6"/>
  <c r="O826" i="6"/>
  <c r="O827" i="6"/>
  <c r="O828" i="6"/>
  <c r="O829" i="6"/>
  <c r="O830" i="6"/>
  <c r="O831" i="6"/>
  <c r="O832" i="6"/>
  <c r="O833" i="6"/>
  <c r="O834" i="6"/>
  <c r="O835" i="6"/>
  <c r="O836" i="6"/>
  <c r="O837" i="6"/>
  <c r="O838" i="6"/>
  <c r="O839" i="6"/>
  <c r="O840" i="6"/>
  <c r="O841" i="6"/>
  <c r="O842" i="6"/>
  <c r="O843" i="6"/>
  <c r="O844" i="6"/>
  <c r="O845" i="6"/>
  <c r="O846" i="6"/>
  <c r="O847" i="6"/>
  <c r="O848" i="6"/>
  <c r="O849" i="6"/>
  <c r="O850" i="6"/>
  <c r="O851" i="6"/>
  <c r="O852" i="6"/>
  <c r="O853" i="6"/>
  <c r="O854" i="6"/>
  <c r="O855" i="6"/>
  <c r="O856" i="6"/>
  <c r="O857" i="6"/>
  <c r="O858" i="6"/>
  <c r="O859" i="6"/>
  <c r="O860" i="6"/>
  <c r="O861" i="6"/>
  <c r="O862" i="6"/>
  <c r="O863" i="6"/>
  <c r="O864" i="6"/>
  <c r="O865" i="6"/>
  <c r="O866" i="6"/>
  <c r="O867" i="6"/>
  <c r="O868" i="6"/>
  <c r="O869" i="6"/>
  <c r="O870" i="6"/>
  <c r="O871" i="6"/>
  <c r="O872" i="6"/>
  <c r="O873" i="6"/>
  <c r="O874" i="6"/>
  <c r="O875" i="6"/>
  <c r="O876" i="6"/>
  <c r="O877" i="6"/>
  <c r="O878" i="6"/>
  <c r="O879" i="6"/>
  <c r="O880" i="6"/>
  <c r="O881" i="6"/>
  <c r="O882" i="6"/>
  <c r="O883" i="6"/>
  <c r="O884" i="6"/>
  <c r="O885" i="6"/>
  <c r="O886" i="6"/>
  <c r="O887" i="6"/>
  <c r="O888" i="6"/>
  <c r="O889" i="6"/>
  <c r="O890" i="6"/>
  <c r="O891" i="6"/>
  <c r="O892" i="6"/>
  <c r="O893" i="6"/>
  <c r="O894" i="6"/>
  <c r="O895" i="6"/>
  <c r="O896" i="6"/>
  <c r="O897" i="6"/>
  <c r="O898" i="6"/>
  <c r="O899" i="6"/>
  <c r="O900" i="6"/>
  <c r="O901" i="6"/>
  <c r="O902" i="6"/>
  <c r="O903" i="6"/>
  <c r="O904" i="6"/>
  <c r="O905" i="6"/>
  <c r="O906" i="6"/>
  <c r="O907" i="6"/>
  <c r="O908" i="6"/>
  <c r="O909" i="6"/>
  <c r="O910" i="6"/>
  <c r="O911" i="6"/>
  <c r="O912" i="6"/>
  <c r="O913" i="6"/>
  <c r="O914" i="6"/>
  <c r="O915" i="6"/>
  <c r="O916" i="6"/>
  <c r="O917" i="6"/>
  <c r="O918" i="6"/>
  <c r="O919" i="6"/>
  <c r="O920" i="6"/>
  <c r="O921" i="6"/>
  <c r="O922" i="6"/>
  <c r="O923" i="6"/>
  <c r="O924" i="6"/>
  <c r="O925" i="6"/>
  <c r="O926" i="6"/>
  <c r="O927" i="6"/>
  <c r="O928" i="6"/>
  <c r="O929" i="6"/>
  <c r="O930" i="6"/>
  <c r="O931" i="6"/>
  <c r="O932" i="6"/>
  <c r="O933" i="6"/>
  <c r="O934" i="6"/>
  <c r="O935" i="6"/>
  <c r="O936" i="6"/>
  <c r="O937" i="6"/>
  <c r="O938" i="6"/>
  <c r="O939" i="6"/>
  <c r="O940" i="6"/>
  <c r="O941" i="6"/>
  <c r="O942" i="6"/>
  <c r="O943" i="6"/>
  <c r="O944" i="6"/>
  <c r="O945" i="6"/>
  <c r="O946" i="6"/>
  <c r="O947" i="6"/>
  <c r="O948" i="6"/>
  <c r="O949" i="6"/>
  <c r="O950" i="6"/>
  <c r="O951" i="6"/>
  <c r="O952" i="6"/>
  <c r="O953" i="6"/>
  <c r="O954" i="6"/>
  <c r="O955" i="6"/>
  <c r="O956" i="6"/>
  <c r="O957" i="6"/>
  <c r="O958" i="6"/>
  <c r="O959" i="6"/>
  <c r="O960" i="6"/>
  <c r="O961" i="6"/>
  <c r="O962" i="6"/>
  <c r="O963" i="6"/>
  <c r="O964" i="6"/>
  <c r="O965" i="6"/>
  <c r="O966" i="6"/>
  <c r="O967" i="6"/>
  <c r="O968" i="6"/>
  <c r="O969" i="6"/>
  <c r="O970" i="6"/>
  <c r="O971" i="6"/>
  <c r="O972" i="6"/>
  <c r="O973" i="6"/>
  <c r="O974" i="6"/>
  <c r="O975" i="6"/>
  <c r="O976" i="6"/>
  <c r="O977" i="6"/>
  <c r="O978" i="6"/>
  <c r="O979" i="6"/>
  <c r="O980" i="6"/>
  <c r="O981" i="6"/>
  <c r="O982" i="6"/>
  <c r="O983" i="6"/>
  <c r="O984" i="6"/>
  <c r="O985" i="6"/>
  <c r="O986" i="6"/>
  <c r="O987" i="6"/>
  <c r="O988" i="6"/>
  <c r="O989" i="6"/>
  <c r="O990" i="6"/>
  <c r="O991" i="6"/>
  <c r="O992" i="6"/>
  <c r="O993" i="6"/>
  <c r="O994" i="6"/>
  <c r="O995" i="6"/>
  <c r="O996" i="6"/>
  <c r="O997" i="6"/>
  <c r="O998" i="6"/>
  <c r="O999" i="6"/>
  <c r="O1000" i="6"/>
  <c r="O1001" i="6"/>
  <c r="O1002" i="6"/>
  <c r="O1003" i="6"/>
  <c r="O1004" i="6"/>
  <c r="O1005" i="6"/>
  <c r="O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509" i="6"/>
  <c r="N510" i="6"/>
  <c r="N511" i="6"/>
  <c r="N512" i="6"/>
  <c r="N513" i="6"/>
  <c r="N514" i="6"/>
  <c r="N515" i="6"/>
  <c r="N516" i="6"/>
  <c r="N517" i="6"/>
  <c r="N518" i="6"/>
  <c r="N519" i="6"/>
  <c r="N520" i="6"/>
  <c r="N521" i="6"/>
  <c r="N522" i="6"/>
  <c r="N523" i="6"/>
  <c r="N524" i="6"/>
  <c r="N525" i="6"/>
  <c r="N526" i="6"/>
  <c r="N527" i="6"/>
  <c r="N528" i="6"/>
  <c r="N529" i="6"/>
  <c r="N530" i="6"/>
  <c r="N531" i="6"/>
  <c r="N532" i="6"/>
  <c r="N533" i="6"/>
  <c r="N534" i="6"/>
  <c r="N535" i="6"/>
  <c r="N536" i="6"/>
  <c r="N537" i="6"/>
  <c r="N538" i="6"/>
  <c r="N539" i="6"/>
  <c r="N540" i="6"/>
  <c r="N541" i="6"/>
  <c r="N542" i="6"/>
  <c r="N543" i="6"/>
  <c r="N544" i="6"/>
  <c r="N545" i="6"/>
  <c r="N546" i="6"/>
  <c r="N547" i="6"/>
  <c r="N548" i="6"/>
  <c r="N549" i="6"/>
  <c r="N550" i="6"/>
  <c r="N551" i="6"/>
  <c r="N552" i="6"/>
  <c r="N553" i="6"/>
  <c r="N554" i="6"/>
  <c r="N555" i="6"/>
  <c r="N556" i="6"/>
  <c r="N557" i="6"/>
  <c r="N558" i="6"/>
  <c r="N559" i="6"/>
  <c r="N560" i="6"/>
  <c r="N561" i="6"/>
  <c r="N562" i="6"/>
  <c r="N563" i="6"/>
  <c r="N564" i="6"/>
  <c r="N565" i="6"/>
  <c r="N566" i="6"/>
  <c r="N567" i="6"/>
  <c r="N568" i="6"/>
  <c r="N569" i="6"/>
  <c r="N570" i="6"/>
  <c r="N571" i="6"/>
  <c r="N572" i="6"/>
  <c r="N573" i="6"/>
  <c r="N574" i="6"/>
  <c r="N575" i="6"/>
  <c r="N576" i="6"/>
  <c r="N577" i="6"/>
  <c r="N578" i="6"/>
  <c r="N579" i="6"/>
  <c r="N580" i="6"/>
  <c r="N581" i="6"/>
  <c r="N582" i="6"/>
  <c r="N583" i="6"/>
  <c r="N584" i="6"/>
  <c r="N585" i="6"/>
  <c r="N586" i="6"/>
  <c r="N587" i="6"/>
  <c r="N588" i="6"/>
  <c r="N589" i="6"/>
  <c r="N590" i="6"/>
  <c r="N591" i="6"/>
  <c r="N592" i="6"/>
  <c r="N593" i="6"/>
  <c r="N594" i="6"/>
  <c r="N595" i="6"/>
  <c r="N596" i="6"/>
  <c r="N597" i="6"/>
  <c r="N598" i="6"/>
  <c r="N599" i="6"/>
  <c r="N600" i="6"/>
  <c r="N601" i="6"/>
  <c r="N602" i="6"/>
  <c r="N603" i="6"/>
  <c r="N604" i="6"/>
  <c r="N605" i="6"/>
  <c r="N606" i="6"/>
  <c r="N607" i="6"/>
  <c r="N608" i="6"/>
  <c r="N609" i="6"/>
  <c r="N610" i="6"/>
  <c r="N611" i="6"/>
  <c r="N612" i="6"/>
  <c r="N613" i="6"/>
  <c r="N614" i="6"/>
  <c r="N615" i="6"/>
  <c r="N616" i="6"/>
  <c r="N617" i="6"/>
  <c r="N618" i="6"/>
  <c r="N619" i="6"/>
  <c r="N620" i="6"/>
  <c r="N621" i="6"/>
  <c r="N622" i="6"/>
  <c r="N623" i="6"/>
  <c r="N624" i="6"/>
  <c r="N625" i="6"/>
  <c r="N626" i="6"/>
  <c r="N627" i="6"/>
  <c r="N628" i="6"/>
  <c r="N629" i="6"/>
  <c r="N630" i="6"/>
  <c r="N631" i="6"/>
  <c r="N632" i="6"/>
  <c r="N633" i="6"/>
  <c r="N634" i="6"/>
  <c r="N635" i="6"/>
  <c r="N636" i="6"/>
  <c r="N637" i="6"/>
  <c r="N638" i="6"/>
  <c r="N639" i="6"/>
  <c r="N640" i="6"/>
  <c r="N641" i="6"/>
  <c r="N642" i="6"/>
  <c r="N643" i="6"/>
  <c r="N644" i="6"/>
  <c r="N645" i="6"/>
  <c r="N646" i="6"/>
  <c r="N647" i="6"/>
  <c r="N648" i="6"/>
  <c r="N649" i="6"/>
  <c r="N650" i="6"/>
  <c r="N651" i="6"/>
  <c r="N652" i="6"/>
  <c r="N653" i="6"/>
  <c r="N654" i="6"/>
  <c r="N655" i="6"/>
  <c r="N656" i="6"/>
  <c r="N657" i="6"/>
  <c r="N658" i="6"/>
  <c r="N659" i="6"/>
  <c r="N660" i="6"/>
  <c r="N661" i="6"/>
  <c r="N662" i="6"/>
  <c r="N663" i="6"/>
  <c r="N664" i="6"/>
  <c r="N665" i="6"/>
  <c r="N666" i="6"/>
  <c r="N667" i="6"/>
  <c r="N668" i="6"/>
  <c r="N669" i="6"/>
  <c r="N670" i="6"/>
  <c r="N671" i="6"/>
  <c r="N672" i="6"/>
  <c r="N673" i="6"/>
  <c r="N674" i="6"/>
  <c r="N675" i="6"/>
  <c r="N676" i="6"/>
  <c r="N677" i="6"/>
  <c r="N678" i="6"/>
  <c r="N679" i="6"/>
  <c r="N680" i="6"/>
  <c r="N681" i="6"/>
  <c r="N682" i="6"/>
  <c r="N683" i="6"/>
  <c r="N684" i="6"/>
  <c r="N685" i="6"/>
  <c r="N686" i="6"/>
  <c r="N687" i="6"/>
  <c r="N688" i="6"/>
  <c r="N689" i="6"/>
  <c r="N690" i="6"/>
  <c r="N691" i="6"/>
  <c r="N692" i="6"/>
  <c r="N693" i="6"/>
  <c r="N694" i="6"/>
  <c r="N695" i="6"/>
  <c r="N696" i="6"/>
  <c r="N697" i="6"/>
  <c r="N698" i="6"/>
  <c r="N699" i="6"/>
  <c r="N700" i="6"/>
  <c r="N701" i="6"/>
  <c r="N702" i="6"/>
  <c r="N703" i="6"/>
  <c r="N704" i="6"/>
  <c r="N705" i="6"/>
  <c r="N706" i="6"/>
  <c r="N707" i="6"/>
  <c r="N708" i="6"/>
  <c r="N709" i="6"/>
  <c r="N710" i="6"/>
  <c r="N711" i="6"/>
  <c r="N712" i="6"/>
  <c r="N713" i="6"/>
  <c r="N714" i="6"/>
  <c r="N715" i="6"/>
  <c r="N716" i="6"/>
  <c r="N717" i="6"/>
  <c r="N718" i="6"/>
  <c r="N719" i="6"/>
  <c r="N720" i="6"/>
  <c r="N721" i="6"/>
  <c r="N722" i="6"/>
  <c r="N723" i="6"/>
  <c r="N724" i="6"/>
  <c r="N725" i="6"/>
  <c r="N726" i="6"/>
  <c r="N727" i="6"/>
  <c r="N728" i="6"/>
  <c r="N729" i="6"/>
  <c r="N730" i="6"/>
  <c r="N731" i="6"/>
  <c r="N732" i="6"/>
  <c r="N733" i="6"/>
  <c r="N734" i="6"/>
  <c r="N735" i="6"/>
  <c r="N736" i="6"/>
  <c r="N737" i="6"/>
  <c r="N738" i="6"/>
  <c r="N739" i="6"/>
  <c r="N740" i="6"/>
  <c r="N741" i="6"/>
  <c r="N742" i="6"/>
  <c r="N743" i="6"/>
  <c r="N744" i="6"/>
  <c r="N745" i="6"/>
  <c r="N746" i="6"/>
  <c r="N747" i="6"/>
  <c r="N748" i="6"/>
  <c r="N749" i="6"/>
  <c r="N750" i="6"/>
  <c r="N751" i="6"/>
  <c r="N752" i="6"/>
  <c r="N753" i="6"/>
  <c r="N754" i="6"/>
  <c r="N755" i="6"/>
  <c r="N756" i="6"/>
  <c r="N757" i="6"/>
  <c r="N758" i="6"/>
  <c r="N759" i="6"/>
  <c r="N760" i="6"/>
  <c r="N761" i="6"/>
  <c r="N762" i="6"/>
  <c r="N763" i="6"/>
  <c r="N764" i="6"/>
  <c r="N765" i="6"/>
  <c r="N766" i="6"/>
  <c r="N767" i="6"/>
  <c r="N768" i="6"/>
  <c r="N769" i="6"/>
  <c r="N770" i="6"/>
  <c r="N771" i="6"/>
  <c r="N772" i="6"/>
  <c r="N773" i="6"/>
  <c r="N774" i="6"/>
  <c r="N775" i="6"/>
  <c r="N776" i="6"/>
  <c r="N777" i="6"/>
  <c r="N778" i="6"/>
  <c r="N779" i="6"/>
  <c r="N780" i="6"/>
  <c r="N781" i="6"/>
  <c r="N782" i="6"/>
  <c r="N783" i="6"/>
  <c r="N784" i="6"/>
  <c r="N785" i="6"/>
  <c r="N786" i="6"/>
  <c r="N787" i="6"/>
  <c r="N788" i="6"/>
  <c r="N789" i="6"/>
  <c r="N790" i="6"/>
  <c r="N791" i="6"/>
  <c r="N792" i="6"/>
  <c r="N793" i="6"/>
  <c r="N794" i="6"/>
  <c r="N795" i="6"/>
  <c r="N796" i="6"/>
  <c r="N797" i="6"/>
  <c r="N798" i="6"/>
  <c r="N799" i="6"/>
  <c r="N800" i="6"/>
  <c r="N801" i="6"/>
  <c r="N802" i="6"/>
  <c r="N803" i="6"/>
  <c r="N804" i="6"/>
  <c r="N805" i="6"/>
  <c r="N806" i="6"/>
  <c r="N807" i="6"/>
  <c r="N808" i="6"/>
  <c r="N809" i="6"/>
  <c r="N810" i="6"/>
  <c r="N811" i="6"/>
  <c r="N812" i="6"/>
  <c r="N813" i="6"/>
  <c r="N814" i="6"/>
  <c r="N815" i="6"/>
  <c r="N816" i="6"/>
  <c r="N817" i="6"/>
  <c r="N818" i="6"/>
  <c r="N819" i="6"/>
  <c r="N820" i="6"/>
  <c r="N821" i="6"/>
  <c r="N822" i="6"/>
  <c r="N823" i="6"/>
  <c r="N824" i="6"/>
  <c r="N825" i="6"/>
  <c r="N826" i="6"/>
  <c r="N827" i="6"/>
  <c r="N828" i="6"/>
  <c r="N829" i="6"/>
  <c r="N830" i="6"/>
  <c r="N831" i="6"/>
  <c r="N832" i="6"/>
  <c r="N833" i="6"/>
  <c r="N834" i="6"/>
  <c r="N835" i="6"/>
  <c r="N836" i="6"/>
  <c r="N837" i="6"/>
  <c r="N838" i="6"/>
  <c r="N839" i="6"/>
  <c r="N840" i="6"/>
  <c r="N841" i="6"/>
  <c r="N842" i="6"/>
  <c r="N843" i="6"/>
  <c r="N844" i="6"/>
  <c r="N845" i="6"/>
  <c r="N846" i="6"/>
  <c r="N847" i="6"/>
  <c r="N848" i="6"/>
  <c r="N849" i="6"/>
  <c r="N850" i="6"/>
  <c r="N851" i="6"/>
  <c r="N852" i="6"/>
  <c r="N853" i="6"/>
  <c r="N854" i="6"/>
  <c r="N855" i="6"/>
  <c r="N856" i="6"/>
  <c r="N857" i="6"/>
  <c r="N858" i="6"/>
  <c r="N859" i="6"/>
  <c r="N860" i="6"/>
  <c r="N861" i="6"/>
  <c r="N862" i="6"/>
  <c r="N863" i="6"/>
  <c r="N864" i="6"/>
  <c r="N865" i="6"/>
  <c r="N866" i="6"/>
  <c r="N867" i="6"/>
  <c r="N868" i="6"/>
  <c r="N869" i="6"/>
  <c r="N870" i="6"/>
  <c r="N871" i="6"/>
  <c r="N872" i="6"/>
  <c r="N873" i="6"/>
  <c r="N874" i="6"/>
  <c r="N875" i="6"/>
  <c r="N876" i="6"/>
  <c r="N877" i="6"/>
  <c r="N878" i="6"/>
  <c r="N879" i="6"/>
  <c r="N880" i="6"/>
  <c r="N881" i="6"/>
  <c r="N882" i="6"/>
  <c r="N883" i="6"/>
  <c r="N884" i="6"/>
  <c r="N885" i="6"/>
  <c r="N886" i="6"/>
  <c r="N887" i="6"/>
  <c r="N888" i="6"/>
  <c r="N889" i="6"/>
  <c r="N890" i="6"/>
  <c r="N891" i="6"/>
  <c r="N892" i="6"/>
  <c r="N893" i="6"/>
  <c r="N894" i="6"/>
  <c r="N895" i="6"/>
  <c r="N896" i="6"/>
  <c r="N897" i="6"/>
  <c r="N898" i="6"/>
  <c r="N899" i="6"/>
  <c r="N900" i="6"/>
  <c r="N901" i="6"/>
  <c r="N902" i="6"/>
  <c r="N903" i="6"/>
  <c r="N904" i="6"/>
  <c r="N905" i="6"/>
  <c r="N906" i="6"/>
  <c r="N907" i="6"/>
  <c r="N908" i="6"/>
  <c r="N909" i="6"/>
  <c r="N910" i="6"/>
  <c r="N911" i="6"/>
  <c r="N912" i="6"/>
  <c r="N913" i="6"/>
  <c r="N914" i="6"/>
  <c r="N915" i="6"/>
  <c r="N916" i="6"/>
  <c r="N917" i="6"/>
  <c r="N918" i="6"/>
  <c r="N919" i="6"/>
  <c r="N920" i="6"/>
  <c r="N921" i="6"/>
  <c r="N922" i="6"/>
  <c r="N923" i="6"/>
  <c r="N924" i="6"/>
  <c r="N925" i="6"/>
  <c r="N926" i="6"/>
  <c r="N927" i="6"/>
  <c r="N928" i="6"/>
  <c r="N929" i="6"/>
  <c r="N930" i="6"/>
  <c r="N931" i="6"/>
  <c r="N932" i="6"/>
  <c r="N933" i="6"/>
  <c r="N934" i="6"/>
  <c r="N935" i="6"/>
  <c r="N936" i="6"/>
  <c r="N937" i="6"/>
  <c r="N938" i="6"/>
  <c r="N939" i="6"/>
  <c r="N940" i="6"/>
  <c r="N941" i="6"/>
  <c r="N942" i="6"/>
  <c r="N943" i="6"/>
  <c r="N944" i="6"/>
  <c r="N945" i="6"/>
  <c r="N946" i="6"/>
  <c r="N947" i="6"/>
  <c r="N948" i="6"/>
  <c r="N949" i="6"/>
  <c r="N950" i="6"/>
  <c r="N951" i="6"/>
  <c r="N952" i="6"/>
  <c r="N953" i="6"/>
  <c r="N954" i="6"/>
  <c r="N955" i="6"/>
  <c r="N956" i="6"/>
  <c r="N957" i="6"/>
  <c r="N958" i="6"/>
  <c r="N959" i="6"/>
  <c r="N960" i="6"/>
  <c r="N961" i="6"/>
  <c r="N962" i="6"/>
  <c r="N963" i="6"/>
  <c r="N964" i="6"/>
  <c r="N965" i="6"/>
  <c r="N966" i="6"/>
  <c r="N967" i="6"/>
  <c r="N968" i="6"/>
  <c r="N969" i="6"/>
  <c r="N970" i="6"/>
  <c r="N971" i="6"/>
  <c r="N972" i="6"/>
  <c r="N973" i="6"/>
  <c r="N974" i="6"/>
  <c r="N975" i="6"/>
  <c r="N976" i="6"/>
  <c r="N977" i="6"/>
  <c r="N978" i="6"/>
  <c r="N979" i="6"/>
  <c r="N980" i="6"/>
  <c r="N981" i="6"/>
  <c r="N982" i="6"/>
  <c r="N983" i="6"/>
  <c r="N984" i="6"/>
  <c r="N985" i="6"/>
  <c r="N986" i="6"/>
  <c r="N987" i="6"/>
  <c r="N988" i="6"/>
  <c r="N989" i="6"/>
  <c r="N990" i="6"/>
  <c r="N991" i="6"/>
  <c r="N992" i="6"/>
  <c r="N993" i="6"/>
  <c r="N994" i="6"/>
  <c r="N995" i="6"/>
  <c r="N996" i="6"/>
  <c r="N997" i="6"/>
  <c r="N998" i="6"/>
  <c r="N999" i="6"/>
  <c r="N1000" i="6"/>
  <c r="N1001" i="6"/>
  <c r="N1002" i="6"/>
  <c r="N1003" i="6"/>
  <c r="N1004" i="6"/>
  <c r="N1005" i="6"/>
  <c r="N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376" i="6"/>
  <c r="M377" i="6"/>
  <c r="M378" i="6"/>
  <c r="M379" i="6"/>
  <c r="M380" i="6"/>
  <c r="M381" i="6"/>
  <c r="M382" i="6"/>
  <c r="M383" i="6"/>
  <c r="M384" i="6"/>
  <c r="M385" i="6"/>
  <c r="M386" i="6"/>
  <c r="M387" i="6"/>
  <c r="M388" i="6"/>
  <c r="M389" i="6"/>
  <c r="M390" i="6"/>
  <c r="M391" i="6"/>
  <c r="M392" i="6"/>
  <c r="M393" i="6"/>
  <c r="M394" i="6"/>
  <c r="M395" i="6"/>
  <c r="M396" i="6"/>
  <c r="M397" i="6"/>
  <c r="M398" i="6"/>
  <c r="M399" i="6"/>
  <c r="M400" i="6"/>
  <c r="M401" i="6"/>
  <c r="M402" i="6"/>
  <c r="M403" i="6"/>
  <c r="M404" i="6"/>
  <c r="M405" i="6"/>
  <c r="M406" i="6"/>
  <c r="M407" i="6"/>
  <c r="M408" i="6"/>
  <c r="M409" i="6"/>
  <c r="M410" i="6"/>
  <c r="M411" i="6"/>
  <c r="M412" i="6"/>
  <c r="M413" i="6"/>
  <c r="M414" i="6"/>
  <c r="M415" i="6"/>
  <c r="M416" i="6"/>
  <c r="M417" i="6"/>
  <c r="M418" i="6"/>
  <c r="M419" i="6"/>
  <c r="M420" i="6"/>
  <c r="M421" i="6"/>
  <c r="M422" i="6"/>
  <c r="M423" i="6"/>
  <c r="M424" i="6"/>
  <c r="M425" i="6"/>
  <c r="M426" i="6"/>
  <c r="M427" i="6"/>
  <c r="M428" i="6"/>
  <c r="M429" i="6"/>
  <c r="M430" i="6"/>
  <c r="M431" i="6"/>
  <c r="M432" i="6"/>
  <c r="M433" i="6"/>
  <c r="M434" i="6"/>
  <c r="M435" i="6"/>
  <c r="M436" i="6"/>
  <c r="M437" i="6"/>
  <c r="M438" i="6"/>
  <c r="M439" i="6"/>
  <c r="M440" i="6"/>
  <c r="M441" i="6"/>
  <c r="M442" i="6"/>
  <c r="M443" i="6"/>
  <c r="M444" i="6"/>
  <c r="M445" i="6"/>
  <c r="M446" i="6"/>
  <c r="M447" i="6"/>
  <c r="M448" i="6"/>
  <c r="M449" i="6"/>
  <c r="M450" i="6"/>
  <c r="M451" i="6"/>
  <c r="M452" i="6"/>
  <c r="M453" i="6"/>
  <c r="M454" i="6"/>
  <c r="M455" i="6"/>
  <c r="M456" i="6"/>
  <c r="M457" i="6"/>
  <c r="M458" i="6"/>
  <c r="M459" i="6"/>
  <c r="M460" i="6"/>
  <c r="M461" i="6"/>
  <c r="M462" i="6"/>
  <c r="M463" i="6"/>
  <c r="M464" i="6"/>
  <c r="M465" i="6"/>
  <c r="M466" i="6"/>
  <c r="M467" i="6"/>
  <c r="M468" i="6"/>
  <c r="M469" i="6"/>
  <c r="M470" i="6"/>
  <c r="M471" i="6"/>
  <c r="M472" i="6"/>
  <c r="M473" i="6"/>
  <c r="M474" i="6"/>
  <c r="M475" i="6"/>
  <c r="M476" i="6"/>
  <c r="M477" i="6"/>
  <c r="M478" i="6"/>
  <c r="M479" i="6"/>
  <c r="M480" i="6"/>
  <c r="M481" i="6"/>
  <c r="M482" i="6"/>
  <c r="M483" i="6"/>
  <c r="M484" i="6"/>
  <c r="M485" i="6"/>
  <c r="M486" i="6"/>
  <c r="M487" i="6"/>
  <c r="M488" i="6"/>
  <c r="M489" i="6"/>
  <c r="M490" i="6"/>
  <c r="M491" i="6"/>
  <c r="M492" i="6"/>
  <c r="M493" i="6"/>
  <c r="M494" i="6"/>
  <c r="M495" i="6"/>
  <c r="M496" i="6"/>
  <c r="M497" i="6"/>
  <c r="M498" i="6"/>
  <c r="M499" i="6"/>
  <c r="M500" i="6"/>
  <c r="M501" i="6"/>
  <c r="M502" i="6"/>
  <c r="M503" i="6"/>
  <c r="M504" i="6"/>
  <c r="M505" i="6"/>
  <c r="M506" i="6"/>
  <c r="M507" i="6"/>
  <c r="M508" i="6"/>
  <c r="M509" i="6"/>
  <c r="M510" i="6"/>
  <c r="M511" i="6"/>
  <c r="M512" i="6"/>
  <c r="M513" i="6"/>
  <c r="M514" i="6"/>
  <c r="M515" i="6"/>
  <c r="M516" i="6"/>
  <c r="M517" i="6"/>
  <c r="M518" i="6"/>
  <c r="M519" i="6"/>
  <c r="M520" i="6"/>
  <c r="M521" i="6"/>
  <c r="M522" i="6"/>
  <c r="M523" i="6"/>
  <c r="M524" i="6"/>
  <c r="M525" i="6"/>
  <c r="M526" i="6"/>
  <c r="M527" i="6"/>
  <c r="M528" i="6"/>
  <c r="M529" i="6"/>
  <c r="M530" i="6"/>
  <c r="M531" i="6"/>
  <c r="M532" i="6"/>
  <c r="M533" i="6"/>
  <c r="M534" i="6"/>
  <c r="M535" i="6"/>
  <c r="M536" i="6"/>
  <c r="M537" i="6"/>
  <c r="M538" i="6"/>
  <c r="M539" i="6"/>
  <c r="M540" i="6"/>
  <c r="M541" i="6"/>
  <c r="M542" i="6"/>
  <c r="M543" i="6"/>
  <c r="M544" i="6"/>
  <c r="M545" i="6"/>
  <c r="M546" i="6"/>
  <c r="M547" i="6"/>
  <c r="M548" i="6"/>
  <c r="M549" i="6"/>
  <c r="M550" i="6"/>
  <c r="M551" i="6"/>
  <c r="M552" i="6"/>
  <c r="M553" i="6"/>
  <c r="M554" i="6"/>
  <c r="M555" i="6"/>
  <c r="M556" i="6"/>
  <c r="M557" i="6"/>
  <c r="M558" i="6"/>
  <c r="M559" i="6"/>
  <c r="M560" i="6"/>
  <c r="M561" i="6"/>
  <c r="M562" i="6"/>
  <c r="M563" i="6"/>
  <c r="M564" i="6"/>
  <c r="M565" i="6"/>
  <c r="M566" i="6"/>
  <c r="M567" i="6"/>
  <c r="M568" i="6"/>
  <c r="M569" i="6"/>
  <c r="M570" i="6"/>
  <c r="M571" i="6"/>
  <c r="M572" i="6"/>
  <c r="M573" i="6"/>
  <c r="M574" i="6"/>
  <c r="M575" i="6"/>
  <c r="M576" i="6"/>
  <c r="M577" i="6"/>
  <c r="M578" i="6"/>
  <c r="M579" i="6"/>
  <c r="M580" i="6"/>
  <c r="M581" i="6"/>
  <c r="M582" i="6"/>
  <c r="M583" i="6"/>
  <c r="M584" i="6"/>
  <c r="M585" i="6"/>
  <c r="M586" i="6"/>
  <c r="M587" i="6"/>
  <c r="M588" i="6"/>
  <c r="M589" i="6"/>
  <c r="M590" i="6"/>
  <c r="M591" i="6"/>
  <c r="M592" i="6"/>
  <c r="M593" i="6"/>
  <c r="M594" i="6"/>
  <c r="M595" i="6"/>
  <c r="M596" i="6"/>
  <c r="M597" i="6"/>
  <c r="M598" i="6"/>
  <c r="M599" i="6"/>
  <c r="M600" i="6"/>
  <c r="M601" i="6"/>
  <c r="M602" i="6"/>
  <c r="M603" i="6"/>
  <c r="M604" i="6"/>
  <c r="M605" i="6"/>
  <c r="M606" i="6"/>
  <c r="M607" i="6"/>
  <c r="M608" i="6"/>
  <c r="M609" i="6"/>
  <c r="M610" i="6"/>
  <c r="M611" i="6"/>
  <c r="M612" i="6"/>
  <c r="M613" i="6"/>
  <c r="M614" i="6"/>
  <c r="M615" i="6"/>
  <c r="M616" i="6"/>
  <c r="M617" i="6"/>
  <c r="M618" i="6"/>
  <c r="M619" i="6"/>
  <c r="M620" i="6"/>
  <c r="M621" i="6"/>
  <c r="M622" i="6"/>
  <c r="M623" i="6"/>
  <c r="M624" i="6"/>
  <c r="M625" i="6"/>
  <c r="M626" i="6"/>
  <c r="M627" i="6"/>
  <c r="M628" i="6"/>
  <c r="M629" i="6"/>
  <c r="M630" i="6"/>
  <c r="M631" i="6"/>
  <c r="M632" i="6"/>
  <c r="M633" i="6"/>
  <c r="M634" i="6"/>
  <c r="M635" i="6"/>
  <c r="M636" i="6"/>
  <c r="M637" i="6"/>
  <c r="M638" i="6"/>
  <c r="M639" i="6"/>
  <c r="M640" i="6"/>
  <c r="M641" i="6"/>
  <c r="M642" i="6"/>
  <c r="M643" i="6"/>
  <c r="M644" i="6"/>
  <c r="M645" i="6"/>
  <c r="M646" i="6"/>
  <c r="M647" i="6"/>
  <c r="M648" i="6"/>
  <c r="M649" i="6"/>
  <c r="M650" i="6"/>
  <c r="M651" i="6"/>
  <c r="M652" i="6"/>
  <c r="M653" i="6"/>
  <c r="M654" i="6"/>
  <c r="M655" i="6"/>
  <c r="M656" i="6"/>
  <c r="M657" i="6"/>
  <c r="M658" i="6"/>
  <c r="M659" i="6"/>
  <c r="M660" i="6"/>
  <c r="M661" i="6"/>
  <c r="M662" i="6"/>
  <c r="M663" i="6"/>
  <c r="M664" i="6"/>
  <c r="M665" i="6"/>
  <c r="M666" i="6"/>
  <c r="M667" i="6"/>
  <c r="M668" i="6"/>
  <c r="M669" i="6"/>
  <c r="M670" i="6"/>
  <c r="M671" i="6"/>
  <c r="M672" i="6"/>
  <c r="M673" i="6"/>
  <c r="M674" i="6"/>
  <c r="M675" i="6"/>
  <c r="M676" i="6"/>
  <c r="M677" i="6"/>
  <c r="M678" i="6"/>
  <c r="M679" i="6"/>
  <c r="M680" i="6"/>
  <c r="M681" i="6"/>
  <c r="M682" i="6"/>
  <c r="M683" i="6"/>
  <c r="M684" i="6"/>
  <c r="M685" i="6"/>
  <c r="M686" i="6"/>
  <c r="M687" i="6"/>
  <c r="M688" i="6"/>
  <c r="M689" i="6"/>
  <c r="M690" i="6"/>
  <c r="M691" i="6"/>
  <c r="M692" i="6"/>
  <c r="M693" i="6"/>
  <c r="M694" i="6"/>
  <c r="M695" i="6"/>
  <c r="M696" i="6"/>
  <c r="M697" i="6"/>
  <c r="M698" i="6"/>
  <c r="M699" i="6"/>
  <c r="M700" i="6"/>
  <c r="M701" i="6"/>
  <c r="M702" i="6"/>
  <c r="M703" i="6"/>
  <c r="M704" i="6"/>
  <c r="M705" i="6"/>
  <c r="M706" i="6"/>
  <c r="M707" i="6"/>
  <c r="M708" i="6"/>
  <c r="M709" i="6"/>
  <c r="M710" i="6"/>
  <c r="M711" i="6"/>
  <c r="M712" i="6"/>
  <c r="M713" i="6"/>
  <c r="M714" i="6"/>
  <c r="M715" i="6"/>
  <c r="M716" i="6"/>
  <c r="M717" i="6"/>
  <c r="M718" i="6"/>
  <c r="M719" i="6"/>
  <c r="M720" i="6"/>
  <c r="M721" i="6"/>
  <c r="M722" i="6"/>
  <c r="M723" i="6"/>
  <c r="M724" i="6"/>
  <c r="M725" i="6"/>
  <c r="M726" i="6"/>
  <c r="M727" i="6"/>
  <c r="M728" i="6"/>
  <c r="M729" i="6"/>
  <c r="M730" i="6"/>
  <c r="M731" i="6"/>
  <c r="M732" i="6"/>
  <c r="M733" i="6"/>
  <c r="M734" i="6"/>
  <c r="M735" i="6"/>
  <c r="M736" i="6"/>
  <c r="M737" i="6"/>
  <c r="M738" i="6"/>
  <c r="M739" i="6"/>
  <c r="M740" i="6"/>
  <c r="M741" i="6"/>
  <c r="M742" i="6"/>
  <c r="M743" i="6"/>
  <c r="M744" i="6"/>
  <c r="M745" i="6"/>
  <c r="M746" i="6"/>
  <c r="M747" i="6"/>
  <c r="M748" i="6"/>
  <c r="M749" i="6"/>
  <c r="M750" i="6"/>
  <c r="M751" i="6"/>
  <c r="M752" i="6"/>
  <c r="M753" i="6"/>
  <c r="M754" i="6"/>
  <c r="M755" i="6"/>
  <c r="M756" i="6"/>
  <c r="M757" i="6"/>
  <c r="M758" i="6"/>
  <c r="M759" i="6"/>
  <c r="M760" i="6"/>
  <c r="M761" i="6"/>
  <c r="M762" i="6"/>
  <c r="M763" i="6"/>
  <c r="M764" i="6"/>
  <c r="M765" i="6"/>
  <c r="M766" i="6"/>
  <c r="M767" i="6"/>
  <c r="M768" i="6"/>
  <c r="M769" i="6"/>
  <c r="M770" i="6"/>
  <c r="M771" i="6"/>
  <c r="M772" i="6"/>
  <c r="M773" i="6"/>
  <c r="M774" i="6"/>
  <c r="M775" i="6"/>
  <c r="M776" i="6"/>
  <c r="M777" i="6"/>
  <c r="M778" i="6"/>
  <c r="M779" i="6"/>
  <c r="M780" i="6"/>
  <c r="M781" i="6"/>
  <c r="M782" i="6"/>
  <c r="M783" i="6"/>
  <c r="M784" i="6"/>
  <c r="M785" i="6"/>
  <c r="M786" i="6"/>
  <c r="M787" i="6"/>
  <c r="M788" i="6"/>
  <c r="M789" i="6"/>
  <c r="M790" i="6"/>
  <c r="M791" i="6"/>
  <c r="M792" i="6"/>
  <c r="M793" i="6"/>
  <c r="M794" i="6"/>
  <c r="M795" i="6"/>
  <c r="M796" i="6"/>
  <c r="M797" i="6"/>
  <c r="M798" i="6"/>
  <c r="M799" i="6"/>
  <c r="M800" i="6"/>
  <c r="M801" i="6"/>
  <c r="M802" i="6"/>
  <c r="M803" i="6"/>
  <c r="M804" i="6"/>
  <c r="M805" i="6"/>
  <c r="M806" i="6"/>
  <c r="M807" i="6"/>
  <c r="M808" i="6"/>
  <c r="M809" i="6"/>
  <c r="M810" i="6"/>
  <c r="M811" i="6"/>
  <c r="M812" i="6"/>
  <c r="M813" i="6"/>
  <c r="M814" i="6"/>
  <c r="M815" i="6"/>
  <c r="M816" i="6"/>
  <c r="M817" i="6"/>
  <c r="M818" i="6"/>
  <c r="M819" i="6"/>
  <c r="M820" i="6"/>
  <c r="M821" i="6"/>
  <c r="M822" i="6"/>
  <c r="M823" i="6"/>
  <c r="M824" i="6"/>
  <c r="M825" i="6"/>
  <c r="M826" i="6"/>
  <c r="M827" i="6"/>
  <c r="M828" i="6"/>
  <c r="M829" i="6"/>
  <c r="M830" i="6"/>
  <c r="M831" i="6"/>
  <c r="M832" i="6"/>
  <c r="M833" i="6"/>
  <c r="M834" i="6"/>
  <c r="M835" i="6"/>
  <c r="M836" i="6"/>
  <c r="M837" i="6"/>
  <c r="M838" i="6"/>
  <c r="M839" i="6"/>
  <c r="M840" i="6"/>
  <c r="M841" i="6"/>
  <c r="M842" i="6"/>
  <c r="M843" i="6"/>
  <c r="M844" i="6"/>
  <c r="M845" i="6"/>
  <c r="M846" i="6"/>
  <c r="M847" i="6"/>
  <c r="M848" i="6"/>
  <c r="M849" i="6"/>
  <c r="M850" i="6"/>
  <c r="M851" i="6"/>
  <c r="M852" i="6"/>
  <c r="M853" i="6"/>
  <c r="M854" i="6"/>
  <c r="M855" i="6"/>
  <c r="M856" i="6"/>
  <c r="M857" i="6"/>
  <c r="M858" i="6"/>
  <c r="M859" i="6"/>
  <c r="M860" i="6"/>
  <c r="M861" i="6"/>
  <c r="M862" i="6"/>
  <c r="M863" i="6"/>
  <c r="M864" i="6"/>
  <c r="M865" i="6"/>
  <c r="M866" i="6"/>
  <c r="M867" i="6"/>
  <c r="M868" i="6"/>
  <c r="M869" i="6"/>
  <c r="M870" i="6"/>
  <c r="M871" i="6"/>
  <c r="M872" i="6"/>
  <c r="M873" i="6"/>
  <c r="M874" i="6"/>
  <c r="M875" i="6"/>
  <c r="M876" i="6"/>
  <c r="M877" i="6"/>
  <c r="M878" i="6"/>
  <c r="M879" i="6"/>
  <c r="M880" i="6"/>
  <c r="M881" i="6"/>
  <c r="M882" i="6"/>
  <c r="M883" i="6"/>
  <c r="M884" i="6"/>
  <c r="M885" i="6"/>
  <c r="M886" i="6"/>
  <c r="M887" i="6"/>
  <c r="M888" i="6"/>
  <c r="M889" i="6"/>
  <c r="M890" i="6"/>
  <c r="M891" i="6"/>
  <c r="M892" i="6"/>
  <c r="M893" i="6"/>
  <c r="M894" i="6"/>
  <c r="M895" i="6"/>
  <c r="M896" i="6"/>
  <c r="M897" i="6"/>
  <c r="M898" i="6"/>
  <c r="M899" i="6"/>
  <c r="M900" i="6"/>
  <c r="M901" i="6"/>
  <c r="M902" i="6"/>
  <c r="M903" i="6"/>
  <c r="M904" i="6"/>
  <c r="M905" i="6"/>
  <c r="M906" i="6"/>
  <c r="M907" i="6"/>
  <c r="M908" i="6"/>
  <c r="M909" i="6"/>
  <c r="M910" i="6"/>
  <c r="M911" i="6"/>
  <c r="M912" i="6"/>
  <c r="M913" i="6"/>
  <c r="M914" i="6"/>
  <c r="M915" i="6"/>
  <c r="M916" i="6"/>
  <c r="M917" i="6"/>
  <c r="M918" i="6"/>
  <c r="M919" i="6"/>
  <c r="M920" i="6"/>
  <c r="M921" i="6"/>
  <c r="M922" i="6"/>
  <c r="M923" i="6"/>
  <c r="M924" i="6"/>
  <c r="M925" i="6"/>
  <c r="M926" i="6"/>
  <c r="M927" i="6"/>
  <c r="M928" i="6"/>
  <c r="M929" i="6"/>
  <c r="M930" i="6"/>
  <c r="M931" i="6"/>
  <c r="M932" i="6"/>
  <c r="M933" i="6"/>
  <c r="M934" i="6"/>
  <c r="M935" i="6"/>
  <c r="M936" i="6"/>
  <c r="M937" i="6"/>
  <c r="M938" i="6"/>
  <c r="M939" i="6"/>
  <c r="M940" i="6"/>
  <c r="M941" i="6"/>
  <c r="M942" i="6"/>
  <c r="M943" i="6"/>
  <c r="M944" i="6"/>
  <c r="M945" i="6"/>
  <c r="M946" i="6"/>
  <c r="M947" i="6"/>
  <c r="M948" i="6"/>
  <c r="M949" i="6"/>
  <c r="M950" i="6"/>
  <c r="M951" i="6"/>
  <c r="M952" i="6"/>
  <c r="M953" i="6"/>
  <c r="M954" i="6"/>
  <c r="M955" i="6"/>
  <c r="M956" i="6"/>
  <c r="M957" i="6"/>
  <c r="M958" i="6"/>
  <c r="M959" i="6"/>
  <c r="M960" i="6"/>
  <c r="M961" i="6"/>
  <c r="M962" i="6"/>
  <c r="M963" i="6"/>
  <c r="M964" i="6"/>
  <c r="M965" i="6"/>
  <c r="M966" i="6"/>
  <c r="M967" i="6"/>
  <c r="M968" i="6"/>
  <c r="M969" i="6"/>
  <c r="M970" i="6"/>
  <c r="M971" i="6"/>
  <c r="M972" i="6"/>
  <c r="M973" i="6"/>
  <c r="M974" i="6"/>
  <c r="M975" i="6"/>
  <c r="M976" i="6"/>
  <c r="M977" i="6"/>
  <c r="M978" i="6"/>
  <c r="M979" i="6"/>
  <c r="M980" i="6"/>
  <c r="M981" i="6"/>
  <c r="M982" i="6"/>
  <c r="M983" i="6"/>
  <c r="M984" i="6"/>
  <c r="M985" i="6"/>
  <c r="M986" i="6"/>
  <c r="M987" i="6"/>
  <c r="M988" i="6"/>
  <c r="M989" i="6"/>
  <c r="M990" i="6"/>
  <c r="M991" i="6"/>
  <c r="M992" i="6"/>
  <c r="M993" i="6"/>
  <c r="M994" i="6"/>
  <c r="M995" i="6"/>
  <c r="M996" i="6"/>
  <c r="M997" i="6"/>
  <c r="M998" i="6"/>
  <c r="M999" i="6"/>
  <c r="M1000" i="6"/>
  <c r="M1001" i="6"/>
  <c r="M1002" i="6"/>
  <c r="M1003" i="6"/>
  <c r="M1004" i="6"/>
  <c r="M1005" i="6"/>
  <c r="M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547" i="6"/>
  <c r="L548" i="6"/>
  <c r="L549" i="6"/>
  <c r="L550" i="6"/>
  <c r="L551" i="6"/>
  <c r="L552" i="6"/>
  <c r="L553" i="6"/>
  <c r="L554" i="6"/>
  <c r="L555" i="6"/>
  <c r="L556" i="6"/>
  <c r="L557" i="6"/>
  <c r="L558" i="6"/>
  <c r="L559" i="6"/>
  <c r="L560" i="6"/>
  <c r="L561" i="6"/>
  <c r="L562" i="6"/>
  <c r="L563" i="6"/>
  <c r="L564" i="6"/>
  <c r="L565" i="6"/>
  <c r="L566" i="6"/>
  <c r="L567" i="6"/>
  <c r="L568" i="6"/>
  <c r="L569" i="6"/>
  <c r="L570" i="6"/>
  <c r="L571" i="6"/>
  <c r="L572" i="6"/>
  <c r="L573" i="6"/>
  <c r="L574" i="6"/>
  <c r="L575" i="6"/>
  <c r="L576" i="6"/>
  <c r="L577" i="6"/>
  <c r="L578" i="6"/>
  <c r="L579" i="6"/>
  <c r="L580" i="6"/>
  <c r="L581" i="6"/>
  <c r="L582" i="6"/>
  <c r="L583" i="6"/>
  <c r="L584" i="6"/>
  <c r="L585" i="6"/>
  <c r="L586" i="6"/>
  <c r="L587" i="6"/>
  <c r="L588" i="6"/>
  <c r="L589" i="6"/>
  <c r="L590" i="6"/>
  <c r="L591" i="6"/>
  <c r="L592" i="6"/>
  <c r="L593" i="6"/>
  <c r="L594" i="6"/>
  <c r="L595" i="6"/>
  <c r="L596" i="6"/>
  <c r="L597" i="6"/>
  <c r="L598" i="6"/>
  <c r="L599" i="6"/>
  <c r="L600" i="6"/>
  <c r="L601" i="6"/>
  <c r="L602" i="6"/>
  <c r="L603" i="6"/>
  <c r="L604" i="6"/>
  <c r="L605" i="6"/>
  <c r="L606" i="6"/>
  <c r="L607" i="6"/>
  <c r="L608" i="6"/>
  <c r="L609" i="6"/>
  <c r="L610" i="6"/>
  <c r="L611" i="6"/>
  <c r="L612" i="6"/>
  <c r="L613" i="6"/>
  <c r="L614" i="6"/>
  <c r="L615" i="6"/>
  <c r="L616" i="6"/>
  <c r="L617" i="6"/>
  <c r="L618" i="6"/>
  <c r="L619" i="6"/>
  <c r="L620" i="6"/>
  <c r="L621" i="6"/>
  <c r="L622" i="6"/>
  <c r="L623" i="6"/>
  <c r="L624" i="6"/>
  <c r="L625" i="6"/>
  <c r="L626" i="6"/>
  <c r="L627" i="6"/>
  <c r="L628" i="6"/>
  <c r="L629" i="6"/>
  <c r="L630" i="6"/>
  <c r="L631" i="6"/>
  <c r="L632" i="6"/>
  <c r="L633" i="6"/>
  <c r="L634" i="6"/>
  <c r="L635" i="6"/>
  <c r="L636" i="6"/>
  <c r="L637" i="6"/>
  <c r="L638" i="6"/>
  <c r="L639" i="6"/>
  <c r="L640" i="6"/>
  <c r="L641" i="6"/>
  <c r="L642" i="6"/>
  <c r="L643" i="6"/>
  <c r="L644" i="6"/>
  <c r="L645" i="6"/>
  <c r="L646" i="6"/>
  <c r="L647" i="6"/>
  <c r="L648" i="6"/>
  <c r="L649" i="6"/>
  <c r="L650" i="6"/>
  <c r="L651" i="6"/>
  <c r="L652" i="6"/>
  <c r="L653" i="6"/>
  <c r="L654" i="6"/>
  <c r="L655" i="6"/>
  <c r="L656" i="6"/>
  <c r="L657" i="6"/>
  <c r="L658" i="6"/>
  <c r="L659" i="6"/>
  <c r="L660" i="6"/>
  <c r="L661" i="6"/>
  <c r="L662" i="6"/>
  <c r="L663" i="6"/>
  <c r="L664" i="6"/>
  <c r="L665" i="6"/>
  <c r="L666" i="6"/>
  <c r="L667" i="6"/>
  <c r="L668" i="6"/>
  <c r="L669" i="6"/>
  <c r="L670" i="6"/>
  <c r="L671" i="6"/>
  <c r="L672" i="6"/>
  <c r="L673" i="6"/>
  <c r="L674" i="6"/>
  <c r="L675" i="6"/>
  <c r="L676" i="6"/>
  <c r="L677" i="6"/>
  <c r="L678" i="6"/>
  <c r="L679" i="6"/>
  <c r="L680" i="6"/>
  <c r="L681" i="6"/>
  <c r="L682" i="6"/>
  <c r="L683" i="6"/>
  <c r="L684" i="6"/>
  <c r="L685" i="6"/>
  <c r="L686" i="6"/>
  <c r="L687" i="6"/>
  <c r="L688" i="6"/>
  <c r="L689" i="6"/>
  <c r="L690" i="6"/>
  <c r="L691" i="6"/>
  <c r="L692" i="6"/>
  <c r="L693" i="6"/>
  <c r="L694" i="6"/>
  <c r="L695" i="6"/>
  <c r="L696" i="6"/>
  <c r="L697" i="6"/>
  <c r="L698" i="6"/>
  <c r="L699" i="6"/>
  <c r="L700" i="6"/>
  <c r="L701" i="6"/>
  <c r="L702" i="6"/>
  <c r="L703" i="6"/>
  <c r="L704" i="6"/>
  <c r="L705" i="6"/>
  <c r="L706" i="6"/>
  <c r="L707" i="6"/>
  <c r="L708" i="6"/>
  <c r="L709" i="6"/>
  <c r="L710" i="6"/>
  <c r="L711" i="6"/>
  <c r="L712" i="6"/>
  <c r="L713" i="6"/>
  <c r="L714" i="6"/>
  <c r="L715" i="6"/>
  <c r="L716" i="6"/>
  <c r="L717" i="6"/>
  <c r="L718" i="6"/>
  <c r="L719" i="6"/>
  <c r="L720" i="6"/>
  <c r="L721" i="6"/>
  <c r="L722" i="6"/>
  <c r="L723" i="6"/>
  <c r="L724" i="6"/>
  <c r="L725" i="6"/>
  <c r="L726" i="6"/>
  <c r="L727" i="6"/>
  <c r="L728" i="6"/>
  <c r="L729" i="6"/>
  <c r="L730" i="6"/>
  <c r="L731" i="6"/>
  <c r="L732" i="6"/>
  <c r="L733" i="6"/>
  <c r="L734" i="6"/>
  <c r="L735" i="6"/>
  <c r="L736" i="6"/>
  <c r="L737" i="6"/>
  <c r="L738" i="6"/>
  <c r="L739" i="6"/>
  <c r="L740" i="6"/>
  <c r="L741" i="6"/>
  <c r="L742" i="6"/>
  <c r="L743" i="6"/>
  <c r="L744" i="6"/>
  <c r="L745" i="6"/>
  <c r="L746" i="6"/>
  <c r="L747" i="6"/>
  <c r="L748" i="6"/>
  <c r="L749" i="6"/>
  <c r="L750" i="6"/>
  <c r="L751" i="6"/>
  <c r="L752" i="6"/>
  <c r="L753" i="6"/>
  <c r="L754" i="6"/>
  <c r="L755" i="6"/>
  <c r="L756" i="6"/>
  <c r="L757" i="6"/>
  <c r="L758" i="6"/>
  <c r="L759" i="6"/>
  <c r="L760" i="6"/>
  <c r="L761" i="6"/>
  <c r="L762" i="6"/>
  <c r="L763" i="6"/>
  <c r="L764" i="6"/>
  <c r="L765" i="6"/>
  <c r="L766" i="6"/>
  <c r="L767" i="6"/>
  <c r="L768" i="6"/>
  <c r="L769" i="6"/>
  <c r="L770" i="6"/>
  <c r="L771" i="6"/>
  <c r="L772" i="6"/>
  <c r="L773" i="6"/>
  <c r="L774" i="6"/>
  <c r="L775" i="6"/>
  <c r="L776" i="6"/>
  <c r="L777" i="6"/>
  <c r="L778" i="6"/>
  <c r="L779" i="6"/>
  <c r="L780" i="6"/>
  <c r="L781" i="6"/>
  <c r="L782" i="6"/>
  <c r="L783" i="6"/>
  <c r="L784" i="6"/>
  <c r="L785" i="6"/>
  <c r="L786" i="6"/>
  <c r="L787" i="6"/>
  <c r="L788" i="6"/>
  <c r="L789" i="6"/>
  <c r="L790" i="6"/>
  <c r="L791" i="6"/>
  <c r="L792" i="6"/>
  <c r="L793" i="6"/>
  <c r="L794" i="6"/>
  <c r="L795" i="6"/>
  <c r="L796" i="6"/>
  <c r="L797" i="6"/>
  <c r="L798" i="6"/>
  <c r="L799" i="6"/>
  <c r="L800" i="6"/>
  <c r="L801" i="6"/>
  <c r="L802" i="6"/>
  <c r="L803" i="6"/>
  <c r="L804" i="6"/>
  <c r="L805" i="6"/>
  <c r="L806" i="6"/>
  <c r="L807" i="6"/>
  <c r="L808" i="6"/>
  <c r="L809" i="6"/>
  <c r="L810" i="6"/>
  <c r="L811" i="6"/>
  <c r="L812" i="6"/>
  <c r="L813" i="6"/>
  <c r="L814" i="6"/>
  <c r="L815" i="6"/>
  <c r="L816" i="6"/>
  <c r="L817" i="6"/>
  <c r="L818" i="6"/>
  <c r="L819" i="6"/>
  <c r="L820" i="6"/>
  <c r="L821" i="6"/>
  <c r="L822" i="6"/>
  <c r="L823" i="6"/>
  <c r="L824" i="6"/>
  <c r="L825" i="6"/>
  <c r="L826" i="6"/>
  <c r="L827" i="6"/>
  <c r="L828" i="6"/>
  <c r="L829" i="6"/>
  <c r="L830" i="6"/>
  <c r="L831" i="6"/>
  <c r="L832" i="6"/>
  <c r="L833" i="6"/>
  <c r="L834" i="6"/>
  <c r="L835" i="6"/>
  <c r="L836" i="6"/>
  <c r="L837" i="6"/>
  <c r="L838" i="6"/>
  <c r="L839" i="6"/>
  <c r="L840" i="6"/>
  <c r="L841" i="6"/>
  <c r="L842" i="6"/>
  <c r="L843" i="6"/>
  <c r="L844" i="6"/>
  <c r="L845" i="6"/>
  <c r="L846" i="6"/>
  <c r="L847" i="6"/>
  <c r="L848" i="6"/>
  <c r="L849" i="6"/>
  <c r="L850" i="6"/>
  <c r="L851" i="6"/>
  <c r="L852" i="6"/>
  <c r="L853" i="6"/>
  <c r="L854" i="6"/>
  <c r="L855" i="6"/>
  <c r="L856" i="6"/>
  <c r="L857" i="6"/>
  <c r="L858" i="6"/>
  <c r="L859" i="6"/>
  <c r="L860" i="6"/>
  <c r="L861" i="6"/>
  <c r="L862" i="6"/>
  <c r="L863" i="6"/>
  <c r="L864" i="6"/>
  <c r="L865" i="6"/>
  <c r="L866" i="6"/>
  <c r="L867" i="6"/>
  <c r="L868" i="6"/>
  <c r="L869" i="6"/>
  <c r="L870" i="6"/>
  <c r="L871" i="6"/>
  <c r="L872" i="6"/>
  <c r="L873" i="6"/>
  <c r="L874" i="6"/>
  <c r="L875" i="6"/>
  <c r="L876" i="6"/>
  <c r="L877" i="6"/>
  <c r="L878" i="6"/>
  <c r="L879" i="6"/>
  <c r="L880" i="6"/>
  <c r="L881" i="6"/>
  <c r="L882" i="6"/>
  <c r="L883" i="6"/>
  <c r="L884" i="6"/>
  <c r="L885" i="6"/>
  <c r="L886" i="6"/>
  <c r="L887" i="6"/>
  <c r="L888" i="6"/>
  <c r="L889" i="6"/>
  <c r="L890" i="6"/>
  <c r="L891" i="6"/>
  <c r="L892" i="6"/>
  <c r="L893" i="6"/>
  <c r="L894" i="6"/>
  <c r="L895" i="6"/>
  <c r="L896" i="6"/>
  <c r="L897" i="6"/>
  <c r="L898" i="6"/>
  <c r="L899" i="6"/>
  <c r="L900" i="6"/>
  <c r="L901" i="6"/>
  <c r="L902" i="6"/>
  <c r="L903" i="6"/>
  <c r="L904" i="6"/>
  <c r="L905" i="6"/>
  <c r="L906" i="6"/>
  <c r="L907" i="6"/>
  <c r="L908" i="6"/>
  <c r="L909" i="6"/>
  <c r="L910" i="6"/>
  <c r="L911" i="6"/>
  <c r="L912" i="6"/>
  <c r="L913" i="6"/>
  <c r="L914" i="6"/>
  <c r="L915" i="6"/>
  <c r="L916" i="6"/>
  <c r="L917" i="6"/>
  <c r="L918" i="6"/>
  <c r="L919" i="6"/>
  <c r="L920" i="6"/>
  <c r="L921" i="6"/>
  <c r="L922" i="6"/>
  <c r="L923" i="6"/>
  <c r="L924" i="6"/>
  <c r="L925" i="6"/>
  <c r="L926" i="6"/>
  <c r="L927" i="6"/>
  <c r="L928" i="6"/>
  <c r="L929" i="6"/>
  <c r="L930" i="6"/>
  <c r="L931" i="6"/>
  <c r="L932" i="6"/>
  <c r="L933" i="6"/>
  <c r="L934" i="6"/>
  <c r="L935" i="6"/>
  <c r="L936" i="6"/>
  <c r="L937" i="6"/>
  <c r="L938" i="6"/>
  <c r="L939" i="6"/>
  <c r="L940" i="6"/>
  <c r="L941" i="6"/>
  <c r="L942" i="6"/>
  <c r="L943" i="6"/>
  <c r="L944" i="6"/>
  <c r="L945" i="6"/>
  <c r="L946" i="6"/>
  <c r="L947" i="6"/>
  <c r="L948" i="6"/>
  <c r="L949" i="6"/>
  <c r="L950" i="6"/>
  <c r="L951" i="6"/>
  <c r="L952" i="6"/>
  <c r="L953" i="6"/>
  <c r="L954" i="6"/>
  <c r="L955" i="6"/>
  <c r="L956" i="6"/>
  <c r="L957" i="6"/>
  <c r="L958" i="6"/>
  <c r="L959" i="6"/>
  <c r="L960" i="6"/>
  <c r="L961" i="6"/>
  <c r="L962" i="6"/>
  <c r="L963" i="6"/>
  <c r="L964" i="6"/>
  <c r="L965" i="6"/>
  <c r="L966" i="6"/>
  <c r="L967" i="6"/>
  <c r="L968" i="6"/>
  <c r="L969" i="6"/>
  <c r="L970" i="6"/>
  <c r="L971" i="6"/>
  <c r="L972" i="6"/>
  <c r="L973" i="6"/>
  <c r="L974" i="6"/>
  <c r="L975" i="6"/>
  <c r="L976" i="6"/>
  <c r="L977" i="6"/>
  <c r="L978" i="6"/>
  <c r="L979" i="6"/>
  <c r="L980" i="6"/>
  <c r="L981" i="6"/>
  <c r="L982" i="6"/>
  <c r="L983" i="6"/>
  <c r="L984" i="6"/>
  <c r="L985" i="6"/>
  <c r="L986" i="6"/>
  <c r="L987" i="6"/>
  <c r="L988" i="6"/>
  <c r="L989" i="6"/>
  <c r="L990" i="6"/>
  <c r="L991" i="6"/>
  <c r="L992" i="6"/>
  <c r="L993" i="6"/>
  <c r="L994" i="6"/>
  <c r="L995" i="6"/>
  <c r="L996" i="6"/>
  <c r="L997" i="6"/>
  <c r="L998" i="6"/>
  <c r="L999" i="6"/>
  <c r="L1000" i="6"/>
  <c r="L1001" i="6"/>
  <c r="L1002" i="6"/>
  <c r="L1003" i="6"/>
  <c r="L1004" i="6"/>
  <c r="L1005" i="6"/>
  <c r="L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547" i="6"/>
  <c r="K548" i="6"/>
  <c r="K549" i="6"/>
  <c r="K550" i="6"/>
  <c r="K551" i="6"/>
  <c r="K552" i="6"/>
  <c r="K553" i="6"/>
  <c r="K554" i="6"/>
  <c r="K555" i="6"/>
  <c r="K556" i="6"/>
  <c r="K557" i="6"/>
  <c r="K558" i="6"/>
  <c r="K559" i="6"/>
  <c r="K560" i="6"/>
  <c r="K561" i="6"/>
  <c r="K562" i="6"/>
  <c r="K563" i="6"/>
  <c r="K564" i="6"/>
  <c r="K565" i="6"/>
  <c r="K566" i="6"/>
  <c r="K567" i="6"/>
  <c r="K568" i="6"/>
  <c r="K569" i="6"/>
  <c r="K570" i="6"/>
  <c r="K571" i="6"/>
  <c r="K572" i="6"/>
  <c r="K573" i="6"/>
  <c r="K574" i="6"/>
  <c r="K575" i="6"/>
  <c r="K576" i="6"/>
  <c r="K577" i="6"/>
  <c r="K578" i="6"/>
  <c r="K579" i="6"/>
  <c r="K580" i="6"/>
  <c r="K581" i="6"/>
  <c r="K582" i="6"/>
  <c r="K583" i="6"/>
  <c r="K584" i="6"/>
  <c r="K585" i="6"/>
  <c r="K586" i="6"/>
  <c r="K587" i="6"/>
  <c r="K588" i="6"/>
  <c r="K589" i="6"/>
  <c r="K590" i="6"/>
  <c r="K591" i="6"/>
  <c r="K592" i="6"/>
  <c r="K593" i="6"/>
  <c r="K594" i="6"/>
  <c r="K595" i="6"/>
  <c r="K596" i="6"/>
  <c r="K597" i="6"/>
  <c r="K598" i="6"/>
  <c r="K599" i="6"/>
  <c r="K600" i="6"/>
  <c r="K601" i="6"/>
  <c r="K602" i="6"/>
  <c r="K603" i="6"/>
  <c r="K604" i="6"/>
  <c r="K605" i="6"/>
  <c r="K606" i="6"/>
  <c r="K607" i="6"/>
  <c r="K608" i="6"/>
  <c r="K609" i="6"/>
  <c r="K610" i="6"/>
  <c r="K611" i="6"/>
  <c r="K612" i="6"/>
  <c r="K613" i="6"/>
  <c r="K614" i="6"/>
  <c r="K615" i="6"/>
  <c r="K616" i="6"/>
  <c r="K617" i="6"/>
  <c r="K618" i="6"/>
  <c r="K619" i="6"/>
  <c r="K620" i="6"/>
  <c r="K621" i="6"/>
  <c r="K622" i="6"/>
  <c r="K623" i="6"/>
  <c r="K624" i="6"/>
  <c r="K625" i="6"/>
  <c r="K626" i="6"/>
  <c r="K627" i="6"/>
  <c r="K628" i="6"/>
  <c r="K629" i="6"/>
  <c r="K630" i="6"/>
  <c r="K631" i="6"/>
  <c r="K632" i="6"/>
  <c r="K633" i="6"/>
  <c r="K634" i="6"/>
  <c r="K635" i="6"/>
  <c r="K636" i="6"/>
  <c r="K637" i="6"/>
  <c r="K638" i="6"/>
  <c r="K639" i="6"/>
  <c r="K640" i="6"/>
  <c r="K641" i="6"/>
  <c r="K642" i="6"/>
  <c r="K643" i="6"/>
  <c r="K644" i="6"/>
  <c r="K645" i="6"/>
  <c r="K646" i="6"/>
  <c r="K647" i="6"/>
  <c r="K648" i="6"/>
  <c r="K649" i="6"/>
  <c r="K650" i="6"/>
  <c r="K651" i="6"/>
  <c r="K652" i="6"/>
  <c r="K653" i="6"/>
  <c r="K654" i="6"/>
  <c r="K655" i="6"/>
  <c r="K656" i="6"/>
  <c r="K657" i="6"/>
  <c r="K658" i="6"/>
  <c r="K659" i="6"/>
  <c r="K660" i="6"/>
  <c r="K661" i="6"/>
  <c r="K662" i="6"/>
  <c r="K663" i="6"/>
  <c r="K664" i="6"/>
  <c r="K665" i="6"/>
  <c r="K666" i="6"/>
  <c r="K667" i="6"/>
  <c r="K668" i="6"/>
  <c r="K669" i="6"/>
  <c r="K670" i="6"/>
  <c r="K671" i="6"/>
  <c r="K672" i="6"/>
  <c r="K673" i="6"/>
  <c r="K674" i="6"/>
  <c r="K675" i="6"/>
  <c r="K676" i="6"/>
  <c r="K677" i="6"/>
  <c r="K678" i="6"/>
  <c r="K679" i="6"/>
  <c r="K680" i="6"/>
  <c r="K681" i="6"/>
  <c r="K682" i="6"/>
  <c r="K683" i="6"/>
  <c r="K684" i="6"/>
  <c r="K685" i="6"/>
  <c r="K686" i="6"/>
  <c r="K687" i="6"/>
  <c r="K688" i="6"/>
  <c r="K689" i="6"/>
  <c r="K690" i="6"/>
  <c r="K691" i="6"/>
  <c r="K692" i="6"/>
  <c r="K693" i="6"/>
  <c r="K694" i="6"/>
  <c r="K695" i="6"/>
  <c r="K696" i="6"/>
  <c r="K697" i="6"/>
  <c r="K698" i="6"/>
  <c r="K699" i="6"/>
  <c r="K700" i="6"/>
  <c r="K701" i="6"/>
  <c r="K702" i="6"/>
  <c r="K703" i="6"/>
  <c r="K704" i="6"/>
  <c r="K705" i="6"/>
  <c r="K706" i="6"/>
  <c r="K707" i="6"/>
  <c r="K708" i="6"/>
  <c r="K709" i="6"/>
  <c r="K710" i="6"/>
  <c r="K711" i="6"/>
  <c r="K712" i="6"/>
  <c r="K713" i="6"/>
  <c r="K714" i="6"/>
  <c r="K715" i="6"/>
  <c r="K716" i="6"/>
  <c r="K717" i="6"/>
  <c r="K718" i="6"/>
  <c r="K719" i="6"/>
  <c r="K720" i="6"/>
  <c r="K721" i="6"/>
  <c r="K722" i="6"/>
  <c r="K723" i="6"/>
  <c r="K724" i="6"/>
  <c r="K725" i="6"/>
  <c r="K726" i="6"/>
  <c r="K727" i="6"/>
  <c r="K728" i="6"/>
  <c r="K729" i="6"/>
  <c r="K730" i="6"/>
  <c r="K731" i="6"/>
  <c r="K732" i="6"/>
  <c r="K733" i="6"/>
  <c r="K734" i="6"/>
  <c r="K735" i="6"/>
  <c r="K736" i="6"/>
  <c r="K737" i="6"/>
  <c r="K738" i="6"/>
  <c r="K739" i="6"/>
  <c r="K740" i="6"/>
  <c r="K741" i="6"/>
  <c r="K742" i="6"/>
  <c r="K743" i="6"/>
  <c r="K744" i="6"/>
  <c r="K745" i="6"/>
  <c r="K746" i="6"/>
  <c r="K747" i="6"/>
  <c r="K748" i="6"/>
  <c r="K749" i="6"/>
  <c r="K750" i="6"/>
  <c r="K751" i="6"/>
  <c r="K752" i="6"/>
  <c r="K753" i="6"/>
  <c r="K754" i="6"/>
  <c r="K755" i="6"/>
  <c r="K756" i="6"/>
  <c r="K757" i="6"/>
  <c r="K758" i="6"/>
  <c r="K759" i="6"/>
  <c r="K760" i="6"/>
  <c r="K761" i="6"/>
  <c r="K762" i="6"/>
  <c r="K763" i="6"/>
  <c r="K764" i="6"/>
  <c r="K765" i="6"/>
  <c r="K766" i="6"/>
  <c r="K767" i="6"/>
  <c r="K768" i="6"/>
  <c r="K769" i="6"/>
  <c r="K770" i="6"/>
  <c r="K771" i="6"/>
  <c r="K772" i="6"/>
  <c r="K773" i="6"/>
  <c r="K774" i="6"/>
  <c r="K775" i="6"/>
  <c r="K776" i="6"/>
  <c r="K777" i="6"/>
  <c r="K778" i="6"/>
  <c r="K779" i="6"/>
  <c r="K780" i="6"/>
  <c r="K781" i="6"/>
  <c r="K782" i="6"/>
  <c r="K783" i="6"/>
  <c r="K784" i="6"/>
  <c r="K785" i="6"/>
  <c r="K786" i="6"/>
  <c r="K787" i="6"/>
  <c r="K788" i="6"/>
  <c r="K789" i="6"/>
  <c r="K790" i="6"/>
  <c r="K791" i="6"/>
  <c r="K792" i="6"/>
  <c r="K793" i="6"/>
  <c r="K794" i="6"/>
  <c r="K795" i="6"/>
  <c r="K796" i="6"/>
  <c r="K797" i="6"/>
  <c r="K798" i="6"/>
  <c r="K799" i="6"/>
  <c r="K800" i="6"/>
  <c r="K801" i="6"/>
  <c r="K802" i="6"/>
  <c r="K803" i="6"/>
  <c r="K804" i="6"/>
  <c r="K805" i="6"/>
  <c r="K806" i="6"/>
  <c r="K807" i="6"/>
  <c r="K808" i="6"/>
  <c r="K809" i="6"/>
  <c r="K810" i="6"/>
  <c r="K811" i="6"/>
  <c r="K812" i="6"/>
  <c r="K813" i="6"/>
  <c r="K814" i="6"/>
  <c r="K815" i="6"/>
  <c r="K816" i="6"/>
  <c r="K817" i="6"/>
  <c r="K818" i="6"/>
  <c r="K819" i="6"/>
  <c r="K820" i="6"/>
  <c r="K821" i="6"/>
  <c r="K822" i="6"/>
  <c r="K823" i="6"/>
  <c r="K824" i="6"/>
  <c r="K825" i="6"/>
  <c r="K826" i="6"/>
  <c r="K827" i="6"/>
  <c r="K828" i="6"/>
  <c r="K829" i="6"/>
  <c r="K830" i="6"/>
  <c r="K831" i="6"/>
  <c r="K832" i="6"/>
  <c r="K833" i="6"/>
  <c r="K834" i="6"/>
  <c r="K835" i="6"/>
  <c r="K836" i="6"/>
  <c r="K837" i="6"/>
  <c r="K838" i="6"/>
  <c r="K839" i="6"/>
  <c r="K840" i="6"/>
  <c r="K841" i="6"/>
  <c r="K842" i="6"/>
  <c r="K843" i="6"/>
  <c r="K844" i="6"/>
  <c r="K845" i="6"/>
  <c r="K846" i="6"/>
  <c r="K847" i="6"/>
  <c r="K848" i="6"/>
  <c r="K849" i="6"/>
  <c r="K850" i="6"/>
  <c r="K851" i="6"/>
  <c r="K852" i="6"/>
  <c r="K853" i="6"/>
  <c r="K854" i="6"/>
  <c r="K855" i="6"/>
  <c r="K856" i="6"/>
  <c r="K857" i="6"/>
  <c r="K858" i="6"/>
  <c r="K859" i="6"/>
  <c r="K860" i="6"/>
  <c r="K861" i="6"/>
  <c r="K862" i="6"/>
  <c r="K863" i="6"/>
  <c r="K864" i="6"/>
  <c r="K865" i="6"/>
  <c r="K866" i="6"/>
  <c r="K867" i="6"/>
  <c r="K868" i="6"/>
  <c r="K869" i="6"/>
  <c r="K870" i="6"/>
  <c r="K871" i="6"/>
  <c r="K872" i="6"/>
  <c r="K873" i="6"/>
  <c r="K874" i="6"/>
  <c r="K875" i="6"/>
  <c r="K876" i="6"/>
  <c r="K877" i="6"/>
  <c r="K878" i="6"/>
  <c r="K879" i="6"/>
  <c r="K880" i="6"/>
  <c r="K881" i="6"/>
  <c r="K882" i="6"/>
  <c r="K883" i="6"/>
  <c r="K884" i="6"/>
  <c r="K885" i="6"/>
  <c r="K886" i="6"/>
  <c r="K887" i="6"/>
  <c r="K888" i="6"/>
  <c r="K889" i="6"/>
  <c r="K890" i="6"/>
  <c r="K891" i="6"/>
  <c r="K892" i="6"/>
  <c r="K893" i="6"/>
  <c r="K894" i="6"/>
  <c r="K895" i="6"/>
  <c r="K896" i="6"/>
  <c r="K897" i="6"/>
  <c r="K898" i="6"/>
  <c r="K899" i="6"/>
  <c r="K900" i="6"/>
  <c r="K901" i="6"/>
  <c r="K902" i="6"/>
  <c r="K903" i="6"/>
  <c r="K904" i="6"/>
  <c r="K905" i="6"/>
  <c r="K906" i="6"/>
  <c r="K907" i="6"/>
  <c r="K908" i="6"/>
  <c r="K909" i="6"/>
  <c r="K910" i="6"/>
  <c r="K911" i="6"/>
  <c r="K912" i="6"/>
  <c r="K913" i="6"/>
  <c r="K914" i="6"/>
  <c r="K915" i="6"/>
  <c r="K916" i="6"/>
  <c r="K917" i="6"/>
  <c r="K918" i="6"/>
  <c r="K919" i="6"/>
  <c r="K920" i="6"/>
  <c r="K921" i="6"/>
  <c r="K922" i="6"/>
  <c r="K923" i="6"/>
  <c r="K924" i="6"/>
  <c r="K925" i="6"/>
  <c r="K926" i="6"/>
  <c r="K927" i="6"/>
  <c r="K928" i="6"/>
  <c r="K929" i="6"/>
  <c r="K930" i="6"/>
  <c r="K931" i="6"/>
  <c r="K932" i="6"/>
  <c r="K933" i="6"/>
  <c r="K934" i="6"/>
  <c r="K935" i="6"/>
  <c r="K936" i="6"/>
  <c r="K937" i="6"/>
  <c r="K938" i="6"/>
  <c r="K939" i="6"/>
  <c r="K940" i="6"/>
  <c r="K941" i="6"/>
  <c r="K942" i="6"/>
  <c r="K943" i="6"/>
  <c r="K944" i="6"/>
  <c r="K945" i="6"/>
  <c r="K946" i="6"/>
  <c r="K947" i="6"/>
  <c r="K948" i="6"/>
  <c r="K949" i="6"/>
  <c r="K950" i="6"/>
  <c r="K951" i="6"/>
  <c r="K952" i="6"/>
  <c r="K953" i="6"/>
  <c r="K954" i="6"/>
  <c r="K955" i="6"/>
  <c r="K956" i="6"/>
  <c r="K957" i="6"/>
  <c r="K958" i="6"/>
  <c r="K959" i="6"/>
  <c r="K960" i="6"/>
  <c r="K961" i="6"/>
  <c r="K962" i="6"/>
  <c r="K963" i="6"/>
  <c r="K964" i="6"/>
  <c r="K965" i="6"/>
  <c r="K966" i="6"/>
  <c r="K967" i="6"/>
  <c r="K968" i="6"/>
  <c r="K969" i="6"/>
  <c r="K970" i="6"/>
  <c r="K971" i="6"/>
  <c r="K972" i="6"/>
  <c r="K973" i="6"/>
  <c r="K974" i="6"/>
  <c r="K975" i="6"/>
  <c r="K976" i="6"/>
  <c r="K977" i="6"/>
  <c r="K978" i="6"/>
  <c r="K979" i="6"/>
  <c r="K980" i="6"/>
  <c r="K981" i="6"/>
  <c r="K982" i="6"/>
  <c r="K983" i="6"/>
  <c r="K984" i="6"/>
  <c r="K985" i="6"/>
  <c r="K986" i="6"/>
  <c r="K987" i="6"/>
  <c r="K988" i="6"/>
  <c r="K989" i="6"/>
  <c r="K990" i="6"/>
  <c r="K991" i="6"/>
  <c r="K992" i="6"/>
  <c r="K993" i="6"/>
  <c r="K994" i="6"/>
  <c r="K995" i="6"/>
  <c r="K996" i="6"/>
  <c r="K997" i="6"/>
  <c r="K998" i="6"/>
  <c r="K999" i="6"/>
  <c r="K1000" i="6"/>
  <c r="K1001" i="6"/>
  <c r="K1002" i="6"/>
  <c r="K1003" i="6"/>
  <c r="K1004" i="6"/>
  <c r="K1005" i="6"/>
  <c r="K8" i="6"/>
  <c r="J9" i="6"/>
  <c r="J10" i="6"/>
  <c r="J11" i="6"/>
  <c r="J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41" i="6"/>
  <c r="J42" i="6"/>
  <c r="J43" i="6"/>
  <c r="J44" i="6"/>
  <c r="J45" i="6"/>
  <c r="J46" i="6"/>
  <c r="J47" i="6"/>
  <c r="J48" i="6"/>
  <c r="J49" i="6"/>
  <c r="J50" i="6"/>
  <c r="J51" i="6"/>
  <c r="J52" i="6"/>
  <c r="J53" i="6"/>
  <c r="J54" i="6"/>
  <c r="J55" i="6"/>
  <c r="J56" i="6"/>
  <c r="J57" i="6"/>
  <c r="J58" i="6"/>
  <c r="J59" i="6"/>
  <c r="J60" i="6"/>
  <c r="J61" i="6"/>
  <c r="J62" i="6"/>
  <c r="J63"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J841" i="6"/>
  <c r="J842" i="6"/>
  <c r="J843" i="6"/>
  <c r="J844" i="6"/>
  <c r="J845" i="6"/>
  <c r="J846" i="6"/>
  <c r="J847" i="6"/>
  <c r="J848" i="6"/>
  <c r="J849" i="6"/>
  <c r="J850" i="6"/>
  <c r="J851" i="6"/>
  <c r="J852" i="6"/>
  <c r="J853" i="6"/>
  <c r="J854" i="6"/>
  <c r="J855" i="6"/>
  <c r="J856" i="6"/>
  <c r="J857" i="6"/>
  <c r="J858" i="6"/>
  <c r="J859" i="6"/>
  <c r="J860" i="6"/>
  <c r="J861" i="6"/>
  <c r="J862" i="6"/>
  <c r="J863" i="6"/>
  <c r="J864" i="6"/>
  <c r="J865" i="6"/>
  <c r="J866" i="6"/>
  <c r="J867" i="6"/>
  <c r="J868" i="6"/>
  <c r="J869" i="6"/>
  <c r="J870" i="6"/>
  <c r="J871" i="6"/>
  <c r="J872" i="6"/>
  <c r="J873" i="6"/>
  <c r="J874" i="6"/>
  <c r="J875" i="6"/>
  <c r="J876" i="6"/>
  <c r="J877" i="6"/>
  <c r="J878" i="6"/>
  <c r="J879" i="6"/>
  <c r="J880" i="6"/>
  <c r="J881" i="6"/>
  <c r="J882" i="6"/>
  <c r="J883" i="6"/>
  <c r="J884" i="6"/>
  <c r="J885" i="6"/>
  <c r="J886" i="6"/>
  <c r="J887" i="6"/>
  <c r="J888" i="6"/>
  <c r="J889" i="6"/>
  <c r="J890" i="6"/>
  <c r="J891" i="6"/>
  <c r="J892" i="6"/>
  <c r="J893" i="6"/>
  <c r="J894" i="6"/>
  <c r="J895" i="6"/>
  <c r="J896" i="6"/>
  <c r="J897" i="6"/>
  <c r="J898" i="6"/>
  <c r="J899" i="6"/>
  <c r="J900" i="6"/>
  <c r="J901" i="6"/>
  <c r="J902" i="6"/>
  <c r="J903" i="6"/>
  <c r="J904" i="6"/>
  <c r="J905" i="6"/>
  <c r="J906" i="6"/>
  <c r="J907" i="6"/>
  <c r="J908" i="6"/>
  <c r="J909" i="6"/>
  <c r="J910" i="6"/>
  <c r="J911" i="6"/>
  <c r="J912" i="6"/>
  <c r="J913" i="6"/>
  <c r="J914" i="6"/>
  <c r="J915" i="6"/>
  <c r="J916" i="6"/>
  <c r="J917" i="6"/>
  <c r="J918" i="6"/>
  <c r="J919" i="6"/>
  <c r="J920" i="6"/>
  <c r="J921" i="6"/>
  <c r="J922" i="6"/>
  <c r="J923" i="6"/>
  <c r="J924" i="6"/>
  <c r="J925" i="6"/>
  <c r="J926" i="6"/>
  <c r="J927" i="6"/>
  <c r="J928" i="6"/>
  <c r="J929" i="6"/>
  <c r="J930" i="6"/>
  <c r="J931" i="6"/>
  <c r="J932" i="6"/>
  <c r="J933" i="6"/>
  <c r="J934" i="6"/>
  <c r="J935" i="6"/>
  <c r="J936" i="6"/>
  <c r="J937" i="6"/>
  <c r="J938" i="6"/>
  <c r="J939" i="6"/>
  <c r="J940" i="6"/>
  <c r="J941" i="6"/>
  <c r="J942" i="6"/>
  <c r="J943" i="6"/>
  <c r="J944" i="6"/>
  <c r="J945" i="6"/>
  <c r="J946" i="6"/>
  <c r="J947" i="6"/>
  <c r="J948" i="6"/>
  <c r="J949" i="6"/>
  <c r="J950" i="6"/>
  <c r="J951" i="6"/>
  <c r="J952" i="6"/>
  <c r="J953" i="6"/>
  <c r="J954" i="6"/>
  <c r="J955" i="6"/>
  <c r="J956" i="6"/>
  <c r="J957" i="6"/>
  <c r="J958" i="6"/>
  <c r="J959" i="6"/>
  <c r="J960" i="6"/>
  <c r="J961" i="6"/>
  <c r="J962" i="6"/>
  <c r="J963" i="6"/>
  <c r="J964" i="6"/>
  <c r="J965" i="6"/>
  <c r="J966" i="6"/>
  <c r="J967" i="6"/>
  <c r="J968" i="6"/>
  <c r="J969" i="6"/>
  <c r="J970" i="6"/>
  <c r="J971" i="6"/>
  <c r="J972" i="6"/>
  <c r="J973" i="6"/>
  <c r="J974" i="6"/>
  <c r="J975" i="6"/>
  <c r="J976" i="6"/>
  <c r="J977" i="6"/>
  <c r="J978" i="6"/>
  <c r="J979" i="6"/>
  <c r="J980" i="6"/>
  <c r="J981" i="6"/>
  <c r="J982" i="6"/>
  <c r="J983" i="6"/>
  <c r="J984" i="6"/>
  <c r="J985" i="6"/>
  <c r="J986" i="6"/>
  <c r="J987" i="6"/>
  <c r="J988" i="6"/>
  <c r="J989" i="6"/>
  <c r="J990" i="6"/>
  <c r="J991" i="6"/>
  <c r="J992" i="6"/>
  <c r="J993" i="6"/>
  <c r="J994" i="6"/>
  <c r="J995" i="6"/>
  <c r="J996" i="6"/>
  <c r="J997" i="6"/>
  <c r="J998" i="6"/>
  <c r="J999" i="6"/>
  <c r="J1000" i="6"/>
  <c r="J1001" i="6"/>
  <c r="J1002" i="6"/>
  <c r="J1003" i="6"/>
  <c r="J1004" i="6"/>
  <c r="J1005" i="6"/>
  <c r="J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I841" i="6"/>
  <c r="I842" i="6"/>
  <c r="I843" i="6"/>
  <c r="I844" i="6"/>
  <c r="I845" i="6"/>
  <c r="I846" i="6"/>
  <c r="I847" i="6"/>
  <c r="I848" i="6"/>
  <c r="I849" i="6"/>
  <c r="I850" i="6"/>
  <c r="I851" i="6"/>
  <c r="I852" i="6"/>
  <c r="I853" i="6"/>
  <c r="I854" i="6"/>
  <c r="I855" i="6"/>
  <c r="I856" i="6"/>
  <c r="I857" i="6"/>
  <c r="I858" i="6"/>
  <c r="I859" i="6"/>
  <c r="I860" i="6"/>
  <c r="I861" i="6"/>
  <c r="I862" i="6"/>
  <c r="I863" i="6"/>
  <c r="I864" i="6"/>
  <c r="I865" i="6"/>
  <c r="I866" i="6"/>
  <c r="I867" i="6"/>
  <c r="I868" i="6"/>
  <c r="I869" i="6"/>
  <c r="I870" i="6"/>
  <c r="I871" i="6"/>
  <c r="I872" i="6"/>
  <c r="I873" i="6"/>
  <c r="I874" i="6"/>
  <c r="I875" i="6"/>
  <c r="I876" i="6"/>
  <c r="I877" i="6"/>
  <c r="I878" i="6"/>
  <c r="I879" i="6"/>
  <c r="I880" i="6"/>
  <c r="I881" i="6"/>
  <c r="I882" i="6"/>
  <c r="I883" i="6"/>
  <c r="I884" i="6"/>
  <c r="I885" i="6"/>
  <c r="I886" i="6"/>
  <c r="I887" i="6"/>
  <c r="I888" i="6"/>
  <c r="I889" i="6"/>
  <c r="I890" i="6"/>
  <c r="I891" i="6"/>
  <c r="I892" i="6"/>
  <c r="I893" i="6"/>
  <c r="I894" i="6"/>
  <c r="I895" i="6"/>
  <c r="I896" i="6"/>
  <c r="I897" i="6"/>
  <c r="I898" i="6"/>
  <c r="I899" i="6"/>
  <c r="I900" i="6"/>
  <c r="I901" i="6"/>
  <c r="I902" i="6"/>
  <c r="I903" i="6"/>
  <c r="I904" i="6"/>
  <c r="I905" i="6"/>
  <c r="I906" i="6"/>
  <c r="I907" i="6"/>
  <c r="I908" i="6"/>
  <c r="I909" i="6"/>
  <c r="I910" i="6"/>
  <c r="I911" i="6"/>
  <c r="I912" i="6"/>
  <c r="I913" i="6"/>
  <c r="I914" i="6"/>
  <c r="I915" i="6"/>
  <c r="I916" i="6"/>
  <c r="I917" i="6"/>
  <c r="I918" i="6"/>
  <c r="I919" i="6"/>
  <c r="I920" i="6"/>
  <c r="I921" i="6"/>
  <c r="I922" i="6"/>
  <c r="I923" i="6"/>
  <c r="I924" i="6"/>
  <c r="I925" i="6"/>
  <c r="I926" i="6"/>
  <c r="I927" i="6"/>
  <c r="I928" i="6"/>
  <c r="I929" i="6"/>
  <c r="I930" i="6"/>
  <c r="I931" i="6"/>
  <c r="I932" i="6"/>
  <c r="I933" i="6"/>
  <c r="I934" i="6"/>
  <c r="I935" i="6"/>
  <c r="I936" i="6"/>
  <c r="I937" i="6"/>
  <c r="I938" i="6"/>
  <c r="I939" i="6"/>
  <c r="I940" i="6"/>
  <c r="I941" i="6"/>
  <c r="I942" i="6"/>
  <c r="I943" i="6"/>
  <c r="I944" i="6"/>
  <c r="I945" i="6"/>
  <c r="I946" i="6"/>
  <c r="I947" i="6"/>
  <c r="I948" i="6"/>
  <c r="I949" i="6"/>
  <c r="I950" i="6"/>
  <c r="I951" i="6"/>
  <c r="I952" i="6"/>
  <c r="I953" i="6"/>
  <c r="I954" i="6"/>
  <c r="I955" i="6"/>
  <c r="I956" i="6"/>
  <c r="I957" i="6"/>
  <c r="I958" i="6"/>
  <c r="I959" i="6"/>
  <c r="I960" i="6"/>
  <c r="I961" i="6"/>
  <c r="I962" i="6"/>
  <c r="I963" i="6"/>
  <c r="I964" i="6"/>
  <c r="I965" i="6"/>
  <c r="I966" i="6"/>
  <c r="I967" i="6"/>
  <c r="I968" i="6"/>
  <c r="I969" i="6"/>
  <c r="I970" i="6"/>
  <c r="I971" i="6"/>
  <c r="I972" i="6"/>
  <c r="I973" i="6"/>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H841" i="6"/>
  <c r="H842" i="6"/>
  <c r="H843" i="6"/>
  <c r="H844" i="6"/>
  <c r="H845" i="6"/>
  <c r="H846" i="6"/>
  <c r="H847" i="6"/>
  <c r="H848" i="6"/>
  <c r="H849" i="6"/>
  <c r="H850" i="6"/>
  <c r="H851" i="6"/>
  <c r="H852" i="6"/>
  <c r="H853" i="6"/>
  <c r="H854" i="6"/>
  <c r="H855" i="6"/>
  <c r="H856" i="6"/>
  <c r="H857" i="6"/>
  <c r="H858" i="6"/>
  <c r="H859" i="6"/>
  <c r="H860" i="6"/>
  <c r="H861" i="6"/>
  <c r="H862" i="6"/>
  <c r="H863" i="6"/>
  <c r="H864" i="6"/>
  <c r="H865" i="6"/>
  <c r="H866" i="6"/>
  <c r="H867" i="6"/>
  <c r="H868" i="6"/>
  <c r="H869" i="6"/>
  <c r="H870" i="6"/>
  <c r="H871" i="6"/>
  <c r="H872" i="6"/>
  <c r="H873" i="6"/>
  <c r="H874" i="6"/>
  <c r="H875" i="6"/>
  <c r="H876" i="6"/>
  <c r="H877" i="6"/>
  <c r="H878" i="6"/>
  <c r="H879" i="6"/>
  <c r="H880" i="6"/>
  <c r="H881" i="6"/>
  <c r="H882" i="6"/>
  <c r="H883" i="6"/>
  <c r="H884" i="6"/>
  <c r="H885" i="6"/>
  <c r="H886" i="6"/>
  <c r="H887" i="6"/>
  <c r="H888" i="6"/>
  <c r="H889" i="6"/>
  <c r="H890" i="6"/>
  <c r="H891" i="6"/>
  <c r="H892" i="6"/>
  <c r="H893" i="6"/>
  <c r="H894" i="6"/>
  <c r="H895" i="6"/>
  <c r="H896" i="6"/>
  <c r="H897" i="6"/>
  <c r="H898" i="6"/>
  <c r="H899" i="6"/>
  <c r="H900" i="6"/>
  <c r="H901" i="6"/>
  <c r="H902" i="6"/>
  <c r="H903" i="6"/>
  <c r="H904" i="6"/>
  <c r="H905" i="6"/>
  <c r="H906" i="6"/>
  <c r="H907" i="6"/>
  <c r="H908" i="6"/>
  <c r="H909" i="6"/>
  <c r="H910" i="6"/>
  <c r="H911" i="6"/>
  <c r="H912" i="6"/>
  <c r="H913" i="6"/>
  <c r="H914" i="6"/>
  <c r="H915" i="6"/>
  <c r="H916" i="6"/>
  <c r="H917" i="6"/>
  <c r="H918" i="6"/>
  <c r="H919" i="6"/>
  <c r="H920" i="6"/>
  <c r="H921" i="6"/>
  <c r="H922" i="6"/>
  <c r="H923" i="6"/>
  <c r="H924" i="6"/>
  <c r="H925" i="6"/>
  <c r="H926" i="6"/>
  <c r="H927" i="6"/>
  <c r="H928" i="6"/>
  <c r="H929" i="6"/>
  <c r="H930" i="6"/>
  <c r="H931" i="6"/>
  <c r="H932" i="6"/>
  <c r="H933" i="6"/>
  <c r="H934" i="6"/>
  <c r="H935" i="6"/>
  <c r="H936" i="6"/>
  <c r="H937" i="6"/>
  <c r="H938" i="6"/>
  <c r="H939" i="6"/>
  <c r="H940" i="6"/>
  <c r="H941" i="6"/>
  <c r="H942" i="6"/>
  <c r="H943" i="6"/>
  <c r="H944" i="6"/>
  <c r="H945" i="6"/>
  <c r="H946" i="6"/>
  <c r="H947" i="6"/>
  <c r="H948" i="6"/>
  <c r="H949" i="6"/>
  <c r="H950" i="6"/>
  <c r="H951" i="6"/>
  <c r="H952" i="6"/>
  <c r="H953" i="6"/>
  <c r="H954" i="6"/>
  <c r="H955" i="6"/>
  <c r="H956" i="6"/>
  <c r="H957" i="6"/>
  <c r="H958" i="6"/>
  <c r="H959" i="6"/>
  <c r="H960" i="6"/>
  <c r="H961" i="6"/>
  <c r="H962" i="6"/>
  <c r="H963" i="6"/>
  <c r="H964" i="6"/>
  <c r="H965" i="6"/>
  <c r="H966" i="6"/>
  <c r="H967" i="6"/>
  <c r="H968" i="6"/>
  <c r="H969" i="6"/>
  <c r="H970" i="6"/>
  <c r="H971" i="6"/>
  <c r="H972" i="6"/>
  <c r="H973" i="6"/>
  <c r="H974" i="6"/>
  <c r="H975" i="6"/>
  <c r="H976" i="6"/>
  <c r="H977" i="6"/>
  <c r="H978" i="6"/>
  <c r="H979" i="6"/>
  <c r="H980" i="6"/>
  <c r="H981" i="6"/>
  <c r="H982" i="6"/>
  <c r="H983" i="6"/>
  <c r="H984" i="6"/>
  <c r="H985" i="6"/>
  <c r="H986" i="6"/>
  <c r="H987" i="6"/>
  <c r="H988" i="6"/>
  <c r="H989" i="6"/>
  <c r="H990" i="6"/>
  <c r="H991" i="6"/>
  <c r="H992" i="6"/>
  <c r="H993" i="6"/>
  <c r="H994" i="6"/>
  <c r="H995" i="6"/>
  <c r="H996" i="6"/>
  <c r="H997" i="6"/>
  <c r="H998" i="6"/>
  <c r="H999" i="6"/>
  <c r="H1000" i="6"/>
  <c r="H1001" i="6"/>
  <c r="H1002" i="6"/>
  <c r="H1003" i="6"/>
  <c r="H1004" i="6"/>
  <c r="H1005" i="6"/>
  <c r="H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G841" i="6"/>
  <c r="G842" i="6"/>
  <c r="G843" i="6"/>
  <c r="G844" i="6"/>
  <c r="G845" i="6"/>
  <c r="G846" i="6"/>
  <c r="G847" i="6"/>
  <c r="G848" i="6"/>
  <c r="G849" i="6"/>
  <c r="G850" i="6"/>
  <c r="G851" i="6"/>
  <c r="G852" i="6"/>
  <c r="G853" i="6"/>
  <c r="G854" i="6"/>
  <c r="G855" i="6"/>
  <c r="G856" i="6"/>
  <c r="G857" i="6"/>
  <c r="G858" i="6"/>
  <c r="G859" i="6"/>
  <c r="G860" i="6"/>
  <c r="G861" i="6"/>
  <c r="G862" i="6"/>
  <c r="G863" i="6"/>
  <c r="G864" i="6"/>
  <c r="G865" i="6"/>
  <c r="G866" i="6"/>
  <c r="G867" i="6"/>
  <c r="G868" i="6"/>
  <c r="G869" i="6"/>
  <c r="G870" i="6"/>
  <c r="G871" i="6"/>
  <c r="G872" i="6"/>
  <c r="G873" i="6"/>
  <c r="G874" i="6"/>
  <c r="G875" i="6"/>
  <c r="G876" i="6"/>
  <c r="G877" i="6"/>
  <c r="G878" i="6"/>
  <c r="G879" i="6"/>
  <c r="G880" i="6"/>
  <c r="G881" i="6"/>
  <c r="G882" i="6"/>
  <c r="G883" i="6"/>
  <c r="G884" i="6"/>
  <c r="G885" i="6"/>
  <c r="G886" i="6"/>
  <c r="G887" i="6"/>
  <c r="G888" i="6"/>
  <c r="G889" i="6"/>
  <c r="G890" i="6"/>
  <c r="G891" i="6"/>
  <c r="G892" i="6"/>
  <c r="G893" i="6"/>
  <c r="G894" i="6"/>
  <c r="G895" i="6"/>
  <c r="G896" i="6"/>
  <c r="G897" i="6"/>
  <c r="G898" i="6"/>
  <c r="G899" i="6"/>
  <c r="G900" i="6"/>
  <c r="G901" i="6"/>
  <c r="G902" i="6"/>
  <c r="G903" i="6"/>
  <c r="G904" i="6"/>
  <c r="G905" i="6"/>
  <c r="G906" i="6"/>
  <c r="G907" i="6"/>
  <c r="G908" i="6"/>
  <c r="G909" i="6"/>
  <c r="G910" i="6"/>
  <c r="G911" i="6"/>
  <c r="G912" i="6"/>
  <c r="G913" i="6"/>
  <c r="G914" i="6"/>
  <c r="G915" i="6"/>
  <c r="G916" i="6"/>
  <c r="G917" i="6"/>
  <c r="G918" i="6"/>
  <c r="G919" i="6"/>
  <c r="G920" i="6"/>
  <c r="G921" i="6"/>
  <c r="G922" i="6"/>
  <c r="G923" i="6"/>
  <c r="G924" i="6"/>
  <c r="G925" i="6"/>
  <c r="G926" i="6"/>
  <c r="G927" i="6"/>
  <c r="G928" i="6"/>
  <c r="G929" i="6"/>
  <c r="G930" i="6"/>
  <c r="G931" i="6"/>
  <c r="G932" i="6"/>
  <c r="G933" i="6"/>
  <c r="G934" i="6"/>
  <c r="G935" i="6"/>
  <c r="G936" i="6"/>
  <c r="G937" i="6"/>
  <c r="G938" i="6"/>
  <c r="G939" i="6"/>
  <c r="G940" i="6"/>
  <c r="G941" i="6"/>
  <c r="G942" i="6"/>
  <c r="G943" i="6"/>
  <c r="G944" i="6"/>
  <c r="G945" i="6"/>
  <c r="G946" i="6"/>
  <c r="G947" i="6"/>
  <c r="G948" i="6"/>
  <c r="G949" i="6"/>
  <c r="G950" i="6"/>
  <c r="G951" i="6"/>
  <c r="G952" i="6"/>
  <c r="G953" i="6"/>
  <c r="G954" i="6"/>
  <c r="G955" i="6"/>
  <c r="G956" i="6"/>
  <c r="G957" i="6"/>
  <c r="G958" i="6"/>
  <c r="G959" i="6"/>
  <c r="G960" i="6"/>
  <c r="G961" i="6"/>
  <c r="G962" i="6"/>
  <c r="G963" i="6"/>
  <c r="G964" i="6"/>
  <c r="G965" i="6"/>
  <c r="G966" i="6"/>
  <c r="G967" i="6"/>
  <c r="G968" i="6"/>
  <c r="G969" i="6"/>
  <c r="G970" i="6"/>
  <c r="G971" i="6"/>
  <c r="G972" i="6"/>
  <c r="G973" i="6"/>
  <c r="G974" i="6"/>
  <c r="G975" i="6"/>
  <c r="G976" i="6"/>
  <c r="G977" i="6"/>
  <c r="G978" i="6"/>
  <c r="G979" i="6"/>
  <c r="G980" i="6"/>
  <c r="G981" i="6"/>
  <c r="G982" i="6"/>
  <c r="G983" i="6"/>
  <c r="G984" i="6"/>
  <c r="G985" i="6"/>
  <c r="G986" i="6"/>
  <c r="G987" i="6"/>
  <c r="G988" i="6"/>
  <c r="G989" i="6"/>
  <c r="G990" i="6"/>
  <c r="G991" i="6"/>
  <c r="G992" i="6"/>
  <c r="G993" i="6"/>
  <c r="G994" i="6"/>
  <c r="G995" i="6"/>
  <c r="G996" i="6"/>
  <c r="G997" i="6"/>
  <c r="G998" i="6"/>
  <c r="G999" i="6"/>
  <c r="G1000" i="6"/>
  <c r="G1001" i="6"/>
  <c r="G1002" i="6"/>
  <c r="G1003" i="6"/>
  <c r="G1004" i="6"/>
  <c r="G1005" i="6"/>
  <c r="G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F126" i="6"/>
  <c r="F127" i="6"/>
  <c r="F128" i="6"/>
  <c r="F129" i="6"/>
  <c r="F130" i="6"/>
  <c r="F131" i="6"/>
  <c r="F132" i="6"/>
  <c r="F133" i="6"/>
  <c r="F134" i="6"/>
  <c r="F135" i="6"/>
  <c r="F136" i="6"/>
  <c r="F137" i="6"/>
  <c r="F138" i="6"/>
  <c r="F139" i="6"/>
  <c r="F140" i="6"/>
  <c r="F141" i="6"/>
  <c r="F142" i="6"/>
  <c r="F143" i="6"/>
  <c r="F144" i="6"/>
  <c r="F145" i="6"/>
  <c r="F146" i="6"/>
  <c r="F147" i="6"/>
  <c r="F148" i="6"/>
  <c r="F149" i="6"/>
  <c r="F150" i="6"/>
  <c r="F151" i="6"/>
  <c r="F152" i="6"/>
  <c r="F153" i="6"/>
  <c r="F154" i="6"/>
  <c r="F155" i="6"/>
  <c r="F156" i="6"/>
  <c r="F157" i="6"/>
  <c r="F158" i="6"/>
  <c r="F159" i="6"/>
  <c r="F160" i="6"/>
  <c r="F161" i="6"/>
  <c r="F162" i="6"/>
  <c r="F163" i="6"/>
  <c r="F164" i="6"/>
  <c r="F165" i="6"/>
  <c r="F166" i="6"/>
  <c r="F167" i="6"/>
  <c r="F168" i="6"/>
  <c r="F169" i="6"/>
  <c r="F170" i="6"/>
  <c r="F171" i="6"/>
  <c r="F172" i="6"/>
  <c r="F173" i="6"/>
  <c r="F174" i="6"/>
  <c r="F175" i="6"/>
  <c r="F176" i="6"/>
  <c r="F177" i="6"/>
  <c r="F178" i="6"/>
  <c r="F179" i="6"/>
  <c r="F180" i="6"/>
  <c r="F181" i="6"/>
  <c r="F182" i="6"/>
  <c r="F183" i="6"/>
  <c r="F184" i="6"/>
  <c r="F185" i="6"/>
  <c r="F186" i="6"/>
  <c r="F187" i="6"/>
  <c r="F188" i="6"/>
  <c r="F189" i="6"/>
  <c r="F190" i="6"/>
  <c r="F191" i="6"/>
  <c r="F192" i="6"/>
  <c r="F193" i="6"/>
  <c r="F194" i="6"/>
  <c r="F195" i="6"/>
  <c r="F196" i="6"/>
  <c r="F197" i="6"/>
  <c r="F198" i="6"/>
  <c r="F199" i="6"/>
  <c r="F200" i="6"/>
  <c r="F201" i="6"/>
  <c r="F202" i="6"/>
  <c r="F203" i="6"/>
  <c r="F204" i="6"/>
  <c r="F205" i="6"/>
  <c r="F206" i="6"/>
  <c r="F207" i="6"/>
  <c r="F208" i="6"/>
  <c r="F209" i="6"/>
  <c r="F210" i="6"/>
  <c r="F211" i="6"/>
  <c r="F212" i="6"/>
  <c r="F213" i="6"/>
  <c r="F214" i="6"/>
  <c r="F215" i="6"/>
  <c r="F216" i="6"/>
  <c r="F217" i="6"/>
  <c r="F218" i="6"/>
  <c r="F219" i="6"/>
  <c r="F220" i="6"/>
  <c r="F221" i="6"/>
  <c r="F222" i="6"/>
  <c r="F223" i="6"/>
  <c r="F224" i="6"/>
  <c r="F225" i="6"/>
  <c r="F226" i="6"/>
  <c r="F227" i="6"/>
  <c r="F228" i="6"/>
  <c r="F229" i="6"/>
  <c r="F230" i="6"/>
  <c r="F231" i="6"/>
  <c r="F232" i="6"/>
  <c r="F233" i="6"/>
  <c r="F234" i="6"/>
  <c r="F235" i="6"/>
  <c r="F236" i="6"/>
  <c r="F237" i="6"/>
  <c r="F238" i="6"/>
  <c r="F239" i="6"/>
  <c r="F240" i="6"/>
  <c r="F241" i="6"/>
  <c r="F242" i="6"/>
  <c r="F243" i="6"/>
  <c r="F244" i="6"/>
  <c r="F245" i="6"/>
  <c r="F246" i="6"/>
  <c r="F247" i="6"/>
  <c r="F248" i="6"/>
  <c r="F249" i="6"/>
  <c r="F250" i="6"/>
  <c r="F251" i="6"/>
  <c r="F252" i="6"/>
  <c r="F253" i="6"/>
  <c r="F254" i="6"/>
  <c r="F255" i="6"/>
  <c r="F256" i="6"/>
  <c r="F257" i="6"/>
  <c r="F258" i="6"/>
  <c r="F259" i="6"/>
  <c r="F260" i="6"/>
  <c r="F261" i="6"/>
  <c r="F262" i="6"/>
  <c r="F263" i="6"/>
  <c r="F264" i="6"/>
  <c r="F265" i="6"/>
  <c r="F266" i="6"/>
  <c r="F267" i="6"/>
  <c r="F268" i="6"/>
  <c r="F269" i="6"/>
  <c r="F270" i="6"/>
  <c r="F271" i="6"/>
  <c r="F272" i="6"/>
  <c r="F273" i="6"/>
  <c r="F274" i="6"/>
  <c r="F275" i="6"/>
  <c r="F276" i="6"/>
  <c r="F277" i="6"/>
  <c r="F278" i="6"/>
  <c r="F279" i="6"/>
  <c r="F280" i="6"/>
  <c r="F281" i="6"/>
  <c r="F282" i="6"/>
  <c r="F283" i="6"/>
  <c r="F284" i="6"/>
  <c r="F285" i="6"/>
  <c r="F286" i="6"/>
  <c r="F287" i="6"/>
  <c r="F288" i="6"/>
  <c r="F289" i="6"/>
  <c r="F290" i="6"/>
  <c r="F291" i="6"/>
  <c r="F292" i="6"/>
  <c r="F293" i="6"/>
  <c r="F294" i="6"/>
  <c r="F295" i="6"/>
  <c r="F296" i="6"/>
  <c r="F297" i="6"/>
  <c r="F298" i="6"/>
  <c r="F299" i="6"/>
  <c r="F300" i="6"/>
  <c r="F301" i="6"/>
  <c r="F302" i="6"/>
  <c r="F303" i="6"/>
  <c r="F304" i="6"/>
  <c r="F305" i="6"/>
  <c r="F306" i="6"/>
  <c r="F307" i="6"/>
  <c r="F308" i="6"/>
  <c r="F309" i="6"/>
  <c r="F310" i="6"/>
  <c r="F311" i="6"/>
  <c r="F312" i="6"/>
  <c r="F313" i="6"/>
  <c r="F314" i="6"/>
  <c r="F315" i="6"/>
  <c r="F316" i="6"/>
  <c r="F317" i="6"/>
  <c r="F318" i="6"/>
  <c r="F319" i="6"/>
  <c r="F320" i="6"/>
  <c r="F321" i="6"/>
  <c r="F322" i="6"/>
  <c r="F323" i="6"/>
  <c r="F324" i="6"/>
  <c r="F325" i="6"/>
  <c r="F326" i="6"/>
  <c r="F327" i="6"/>
  <c r="F328" i="6"/>
  <c r="F329" i="6"/>
  <c r="F330" i="6"/>
  <c r="F331" i="6"/>
  <c r="F332" i="6"/>
  <c r="F333" i="6"/>
  <c r="F334" i="6"/>
  <c r="F335" i="6"/>
  <c r="F336" i="6"/>
  <c r="F337" i="6"/>
  <c r="F338" i="6"/>
  <c r="F339" i="6"/>
  <c r="F340" i="6"/>
  <c r="F341" i="6"/>
  <c r="F342" i="6"/>
  <c r="F343" i="6"/>
  <c r="F344" i="6"/>
  <c r="F345" i="6"/>
  <c r="F346" i="6"/>
  <c r="F347" i="6"/>
  <c r="F348" i="6"/>
  <c r="F349" i="6"/>
  <c r="F350" i="6"/>
  <c r="F351" i="6"/>
  <c r="F352" i="6"/>
  <c r="F353" i="6"/>
  <c r="F354" i="6"/>
  <c r="F355" i="6"/>
  <c r="F356" i="6"/>
  <c r="F357" i="6"/>
  <c r="F358" i="6"/>
  <c r="F359" i="6"/>
  <c r="F360" i="6"/>
  <c r="F361" i="6"/>
  <c r="F362" i="6"/>
  <c r="F363" i="6"/>
  <c r="F364" i="6"/>
  <c r="F365" i="6"/>
  <c r="F366" i="6"/>
  <c r="F367" i="6"/>
  <c r="F368" i="6"/>
  <c r="F369" i="6"/>
  <c r="F370" i="6"/>
  <c r="F371" i="6"/>
  <c r="F372" i="6"/>
  <c r="F373" i="6"/>
  <c r="F374" i="6"/>
  <c r="F375" i="6"/>
  <c r="F376" i="6"/>
  <c r="F377" i="6"/>
  <c r="F378" i="6"/>
  <c r="F379" i="6"/>
  <c r="F380" i="6"/>
  <c r="F381" i="6"/>
  <c r="F382" i="6"/>
  <c r="F383" i="6"/>
  <c r="F384" i="6"/>
  <c r="F385" i="6"/>
  <c r="F386" i="6"/>
  <c r="F387" i="6"/>
  <c r="F388" i="6"/>
  <c r="F389" i="6"/>
  <c r="F390" i="6"/>
  <c r="F391" i="6"/>
  <c r="F392" i="6"/>
  <c r="F393" i="6"/>
  <c r="F394" i="6"/>
  <c r="F395" i="6"/>
  <c r="F396" i="6"/>
  <c r="F397" i="6"/>
  <c r="F398" i="6"/>
  <c r="F399" i="6"/>
  <c r="F400" i="6"/>
  <c r="F401" i="6"/>
  <c r="F402" i="6"/>
  <c r="F403" i="6"/>
  <c r="F404" i="6"/>
  <c r="F405" i="6"/>
  <c r="F406" i="6"/>
  <c r="F407" i="6"/>
  <c r="F408" i="6"/>
  <c r="F409" i="6"/>
  <c r="F410" i="6"/>
  <c r="F411" i="6"/>
  <c r="F412" i="6"/>
  <c r="F413" i="6"/>
  <c r="F414" i="6"/>
  <c r="F415" i="6"/>
  <c r="F416" i="6"/>
  <c r="F417" i="6"/>
  <c r="F418" i="6"/>
  <c r="F419" i="6"/>
  <c r="F420" i="6"/>
  <c r="F421" i="6"/>
  <c r="F422" i="6"/>
  <c r="F423" i="6"/>
  <c r="F424" i="6"/>
  <c r="F425" i="6"/>
  <c r="F426" i="6"/>
  <c r="F427" i="6"/>
  <c r="F428" i="6"/>
  <c r="F429" i="6"/>
  <c r="F430" i="6"/>
  <c r="F431" i="6"/>
  <c r="F432" i="6"/>
  <c r="F433" i="6"/>
  <c r="F434" i="6"/>
  <c r="F435" i="6"/>
  <c r="F436" i="6"/>
  <c r="F437" i="6"/>
  <c r="F438" i="6"/>
  <c r="F439" i="6"/>
  <c r="F440" i="6"/>
  <c r="F441" i="6"/>
  <c r="F442" i="6"/>
  <c r="F443" i="6"/>
  <c r="F444" i="6"/>
  <c r="F445" i="6"/>
  <c r="F446" i="6"/>
  <c r="F447" i="6"/>
  <c r="F448" i="6"/>
  <c r="F449" i="6"/>
  <c r="F450" i="6"/>
  <c r="F451" i="6"/>
  <c r="F452" i="6"/>
  <c r="F453" i="6"/>
  <c r="F454" i="6"/>
  <c r="F455" i="6"/>
  <c r="F456" i="6"/>
  <c r="F457" i="6"/>
  <c r="F458" i="6"/>
  <c r="F459" i="6"/>
  <c r="F460" i="6"/>
  <c r="F461" i="6"/>
  <c r="F462" i="6"/>
  <c r="F463" i="6"/>
  <c r="F464" i="6"/>
  <c r="F465" i="6"/>
  <c r="F466" i="6"/>
  <c r="F467" i="6"/>
  <c r="F468" i="6"/>
  <c r="F469" i="6"/>
  <c r="F470" i="6"/>
  <c r="F471" i="6"/>
  <c r="F472" i="6"/>
  <c r="F473" i="6"/>
  <c r="F474" i="6"/>
  <c r="F475" i="6"/>
  <c r="F476" i="6"/>
  <c r="F477" i="6"/>
  <c r="F478"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508" i="6"/>
  <c r="F509" i="6"/>
  <c r="F510" i="6"/>
  <c r="F511" i="6"/>
  <c r="F512" i="6"/>
  <c r="F513" i="6"/>
  <c r="F514" i="6"/>
  <c r="F515" i="6"/>
  <c r="F516" i="6"/>
  <c r="F517" i="6"/>
  <c r="F518" i="6"/>
  <c r="F519" i="6"/>
  <c r="F520" i="6"/>
  <c r="F521" i="6"/>
  <c r="F522" i="6"/>
  <c r="F523" i="6"/>
  <c r="F524" i="6"/>
  <c r="F525" i="6"/>
  <c r="F526" i="6"/>
  <c r="F527" i="6"/>
  <c r="F528" i="6"/>
  <c r="F529" i="6"/>
  <c r="F530" i="6"/>
  <c r="F531" i="6"/>
  <c r="F532" i="6"/>
  <c r="F533" i="6"/>
  <c r="F534" i="6"/>
  <c r="F535" i="6"/>
  <c r="F536" i="6"/>
  <c r="F537" i="6"/>
  <c r="F538" i="6"/>
  <c r="F539" i="6"/>
  <c r="F540" i="6"/>
  <c r="F541" i="6"/>
  <c r="F542" i="6"/>
  <c r="F543" i="6"/>
  <c r="F544" i="6"/>
  <c r="F545" i="6"/>
  <c r="F546" i="6"/>
  <c r="F547" i="6"/>
  <c r="F548" i="6"/>
  <c r="F549" i="6"/>
  <c r="F550" i="6"/>
  <c r="F551" i="6"/>
  <c r="F552" i="6"/>
  <c r="F553" i="6"/>
  <c r="F554" i="6"/>
  <c r="F555" i="6"/>
  <c r="F556" i="6"/>
  <c r="F557" i="6"/>
  <c r="F558" i="6"/>
  <c r="F559" i="6"/>
  <c r="F560" i="6"/>
  <c r="F561" i="6"/>
  <c r="F562" i="6"/>
  <c r="F563" i="6"/>
  <c r="F564" i="6"/>
  <c r="F565" i="6"/>
  <c r="F566" i="6"/>
  <c r="F567" i="6"/>
  <c r="F568" i="6"/>
  <c r="F569" i="6"/>
  <c r="F570" i="6"/>
  <c r="F571" i="6"/>
  <c r="F572" i="6"/>
  <c r="F573" i="6"/>
  <c r="F574" i="6"/>
  <c r="F575" i="6"/>
  <c r="F576" i="6"/>
  <c r="F577" i="6"/>
  <c r="F578" i="6"/>
  <c r="F579" i="6"/>
  <c r="F580" i="6"/>
  <c r="F581" i="6"/>
  <c r="F582" i="6"/>
  <c r="F583" i="6"/>
  <c r="F584" i="6"/>
  <c r="F585" i="6"/>
  <c r="F586" i="6"/>
  <c r="F587" i="6"/>
  <c r="F588" i="6"/>
  <c r="F589" i="6"/>
  <c r="F590" i="6"/>
  <c r="F591" i="6"/>
  <c r="F592" i="6"/>
  <c r="F593" i="6"/>
  <c r="F594" i="6"/>
  <c r="F595" i="6"/>
  <c r="F596" i="6"/>
  <c r="F597" i="6"/>
  <c r="F598" i="6"/>
  <c r="F599" i="6"/>
  <c r="F600" i="6"/>
  <c r="F601" i="6"/>
  <c r="F602" i="6"/>
  <c r="F603" i="6"/>
  <c r="F604" i="6"/>
  <c r="F605" i="6"/>
  <c r="F606" i="6"/>
  <c r="F607" i="6"/>
  <c r="F608" i="6"/>
  <c r="F609" i="6"/>
  <c r="F610" i="6"/>
  <c r="F611" i="6"/>
  <c r="F612" i="6"/>
  <c r="F613" i="6"/>
  <c r="F614" i="6"/>
  <c r="F615" i="6"/>
  <c r="F616" i="6"/>
  <c r="F617" i="6"/>
  <c r="F618" i="6"/>
  <c r="F619" i="6"/>
  <c r="F620" i="6"/>
  <c r="F621" i="6"/>
  <c r="F622" i="6"/>
  <c r="F623" i="6"/>
  <c r="F624" i="6"/>
  <c r="F625" i="6"/>
  <c r="F626" i="6"/>
  <c r="F627" i="6"/>
  <c r="F628" i="6"/>
  <c r="F629" i="6"/>
  <c r="F630" i="6"/>
  <c r="F631" i="6"/>
  <c r="F632" i="6"/>
  <c r="F633" i="6"/>
  <c r="F634" i="6"/>
  <c r="F635" i="6"/>
  <c r="F636" i="6"/>
  <c r="F637" i="6"/>
  <c r="F638" i="6"/>
  <c r="F639" i="6"/>
  <c r="F640" i="6"/>
  <c r="F641" i="6"/>
  <c r="F642" i="6"/>
  <c r="F643" i="6"/>
  <c r="F644" i="6"/>
  <c r="F645" i="6"/>
  <c r="F646" i="6"/>
  <c r="F647" i="6"/>
  <c r="F648" i="6"/>
  <c r="F649" i="6"/>
  <c r="F650" i="6"/>
  <c r="F651" i="6"/>
  <c r="F652" i="6"/>
  <c r="F653" i="6"/>
  <c r="F654" i="6"/>
  <c r="F655" i="6"/>
  <c r="F656" i="6"/>
  <c r="F657" i="6"/>
  <c r="F658" i="6"/>
  <c r="F659" i="6"/>
  <c r="F660" i="6"/>
  <c r="F661" i="6"/>
  <c r="F662" i="6"/>
  <c r="F663" i="6"/>
  <c r="F664" i="6"/>
  <c r="F665" i="6"/>
  <c r="F666" i="6"/>
  <c r="F667" i="6"/>
  <c r="F668" i="6"/>
  <c r="F669" i="6"/>
  <c r="F670" i="6"/>
  <c r="F671" i="6"/>
  <c r="F672" i="6"/>
  <c r="F673" i="6"/>
  <c r="F674" i="6"/>
  <c r="F675" i="6"/>
  <c r="F676" i="6"/>
  <c r="F677" i="6"/>
  <c r="F678" i="6"/>
  <c r="F679" i="6"/>
  <c r="F680" i="6"/>
  <c r="F681" i="6"/>
  <c r="F682" i="6"/>
  <c r="F683" i="6"/>
  <c r="F684" i="6"/>
  <c r="F685" i="6"/>
  <c r="F686" i="6"/>
  <c r="F687" i="6"/>
  <c r="F688" i="6"/>
  <c r="F689" i="6"/>
  <c r="F690" i="6"/>
  <c r="F691" i="6"/>
  <c r="F692" i="6"/>
  <c r="F693" i="6"/>
  <c r="F694" i="6"/>
  <c r="F695" i="6"/>
  <c r="F696" i="6"/>
  <c r="F697" i="6"/>
  <c r="F698" i="6"/>
  <c r="F699" i="6"/>
  <c r="F700" i="6"/>
  <c r="F701" i="6"/>
  <c r="F702" i="6"/>
  <c r="F703" i="6"/>
  <c r="F704" i="6"/>
  <c r="F705" i="6"/>
  <c r="F706" i="6"/>
  <c r="F707" i="6"/>
  <c r="F708" i="6"/>
  <c r="F709" i="6"/>
  <c r="F710" i="6"/>
  <c r="F711" i="6"/>
  <c r="F712" i="6"/>
  <c r="F713" i="6"/>
  <c r="F714" i="6"/>
  <c r="F715" i="6"/>
  <c r="F716" i="6"/>
  <c r="F717" i="6"/>
  <c r="F718" i="6"/>
  <c r="F719" i="6"/>
  <c r="F720" i="6"/>
  <c r="F721" i="6"/>
  <c r="F722" i="6"/>
  <c r="F723" i="6"/>
  <c r="F724" i="6"/>
  <c r="F725" i="6"/>
  <c r="F726" i="6"/>
  <c r="F727" i="6"/>
  <c r="F728" i="6"/>
  <c r="F729" i="6"/>
  <c r="F730" i="6"/>
  <c r="F731" i="6"/>
  <c r="F732" i="6"/>
  <c r="F733" i="6"/>
  <c r="F734" i="6"/>
  <c r="F735" i="6"/>
  <c r="F736" i="6"/>
  <c r="F737" i="6"/>
  <c r="F738" i="6"/>
  <c r="F739" i="6"/>
  <c r="F740" i="6"/>
  <c r="F741" i="6"/>
  <c r="F742" i="6"/>
  <c r="F743" i="6"/>
  <c r="F744" i="6"/>
  <c r="F745" i="6"/>
  <c r="F746" i="6"/>
  <c r="F747" i="6"/>
  <c r="F748" i="6"/>
  <c r="F749" i="6"/>
  <c r="F750" i="6"/>
  <c r="F751" i="6"/>
  <c r="F752" i="6"/>
  <c r="F753" i="6"/>
  <c r="F754" i="6"/>
  <c r="F755" i="6"/>
  <c r="F756" i="6"/>
  <c r="F757" i="6"/>
  <c r="F758" i="6"/>
  <c r="F759" i="6"/>
  <c r="F760" i="6"/>
  <c r="F761" i="6"/>
  <c r="F762" i="6"/>
  <c r="F763" i="6"/>
  <c r="F764" i="6"/>
  <c r="F765" i="6"/>
  <c r="F766" i="6"/>
  <c r="F767" i="6"/>
  <c r="F768" i="6"/>
  <c r="F769" i="6"/>
  <c r="F770" i="6"/>
  <c r="F771" i="6"/>
  <c r="F772" i="6"/>
  <c r="F773" i="6"/>
  <c r="F774" i="6"/>
  <c r="F775" i="6"/>
  <c r="F776" i="6"/>
  <c r="F777" i="6"/>
  <c r="F778" i="6"/>
  <c r="F779" i="6"/>
  <c r="F780" i="6"/>
  <c r="F781" i="6"/>
  <c r="F782" i="6"/>
  <c r="F783" i="6"/>
  <c r="F784" i="6"/>
  <c r="F785" i="6"/>
  <c r="F786" i="6"/>
  <c r="F787" i="6"/>
  <c r="F788" i="6"/>
  <c r="F789" i="6"/>
  <c r="F790" i="6"/>
  <c r="F791" i="6"/>
  <c r="F792" i="6"/>
  <c r="F793" i="6"/>
  <c r="F794" i="6"/>
  <c r="F795" i="6"/>
  <c r="F796" i="6"/>
  <c r="F797" i="6"/>
  <c r="F798" i="6"/>
  <c r="F799" i="6"/>
  <c r="F800" i="6"/>
  <c r="F801" i="6"/>
  <c r="F802" i="6"/>
  <c r="F803" i="6"/>
  <c r="F804" i="6"/>
  <c r="F805" i="6"/>
  <c r="F806" i="6"/>
  <c r="F807" i="6"/>
  <c r="F808" i="6"/>
  <c r="F809" i="6"/>
  <c r="F810" i="6"/>
  <c r="F811" i="6"/>
  <c r="F812" i="6"/>
  <c r="F813" i="6"/>
  <c r="F814" i="6"/>
  <c r="F815" i="6"/>
  <c r="F816" i="6"/>
  <c r="F817" i="6"/>
  <c r="F818" i="6"/>
  <c r="F819" i="6"/>
  <c r="F820" i="6"/>
  <c r="F821" i="6"/>
  <c r="F822" i="6"/>
  <c r="F823" i="6"/>
  <c r="F824" i="6"/>
  <c r="F825" i="6"/>
  <c r="F826" i="6"/>
  <c r="F827" i="6"/>
  <c r="F828" i="6"/>
  <c r="F829" i="6"/>
  <c r="F830" i="6"/>
  <c r="F831" i="6"/>
  <c r="F832" i="6"/>
  <c r="F833" i="6"/>
  <c r="F834" i="6"/>
  <c r="F835" i="6"/>
  <c r="F836" i="6"/>
  <c r="F837" i="6"/>
  <c r="F838" i="6"/>
  <c r="F839" i="6"/>
  <c r="F840" i="6"/>
  <c r="F841" i="6"/>
  <c r="F842" i="6"/>
  <c r="F843" i="6"/>
  <c r="F844" i="6"/>
  <c r="F845" i="6"/>
  <c r="F846" i="6"/>
  <c r="F847" i="6"/>
  <c r="F848" i="6"/>
  <c r="F849" i="6"/>
  <c r="F850" i="6"/>
  <c r="F851" i="6"/>
  <c r="F852" i="6"/>
  <c r="F853" i="6"/>
  <c r="F854" i="6"/>
  <c r="F855" i="6"/>
  <c r="F856" i="6"/>
  <c r="F857" i="6"/>
  <c r="F858" i="6"/>
  <c r="F859" i="6"/>
  <c r="F860" i="6"/>
  <c r="F861" i="6"/>
  <c r="F862" i="6"/>
  <c r="F863" i="6"/>
  <c r="F864" i="6"/>
  <c r="F865" i="6"/>
  <c r="F866" i="6"/>
  <c r="F867" i="6"/>
  <c r="F868" i="6"/>
  <c r="F869" i="6"/>
  <c r="F870" i="6"/>
  <c r="F871" i="6"/>
  <c r="F872" i="6"/>
  <c r="F873" i="6"/>
  <c r="F874" i="6"/>
  <c r="F875" i="6"/>
  <c r="F876" i="6"/>
  <c r="F877" i="6"/>
  <c r="F878" i="6"/>
  <c r="F879" i="6"/>
  <c r="F880" i="6"/>
  <c r="F881" i="6"/>
  <c r="F882" i="6"/>
  <c r="F883" i="6"/>
  <c r="F884" i="6"/>
  <c r="F885" i="6"/>
  <c r="F886" i="6"/>
  <c r="F887" i="6"/>
  <c r="F888" i="6"/>
  <c r="F889" i="6"/>
  <c r="F890" i="6"/>
  <c r="F891" i="6"/>
  <c r="F892" i="6"/>
  <c r="F893" i="6"/>
  <c r="F894" i="6"/>
  <c r="F895" i="6"/>
  <c r="F896" i="6"/>
  <c r="F897" i="6"/>
  <c r="F898" i="6"/>
  <c r="F899" i="6"/>
  <c r="F900" i="6"/>
  <c r="F901" i="6"/>
  <c r="F902" i="6"/>
  <c r="F903" i="6"/>
  <c r="F904" i="6"/>
  <c r="F905" i="6"/>
  <c r="F906" i="6"/>
  <c r="F907" i="6"/>
  <c r="F908" i="6"/>
  <c r="F909" i="6"/>
  <c r="F910" i="6"/>
  <c r="F911" i="6"/>
  <c r="F912" i="6"/>
  <c r="F913" i="6"/>
  <c r="F914" i="6"/>
  <c r="F915" i="6"/>
  <c r="F916" i="6"/>
  <c r="F917" i="6"/>
  <c r="F918" i="6"/>
  <c r="F919" i="6"/>
  <c r="F920" i="6"/>
  <c r="F921" i="6"/>
  <c r="F922" i="6"/>
  <c r="F923" i="6"/>
  <c r="F924" i="6"/>
  <c r="F925" i="6"/>
  <c r="F926" i="6"/>
  <c r="F927" i="6"/>
  <c r="F928" i="6"/>
  <c r="F929" i="6"/>
  <c r="F930" i="6"/>
  <c r="F931" i="6"/>
  <c r="F932" i="6"/>
  <c r="F933" i="6"/>
  <c r="F934" i="6"/>
  <c r="F935" i="6"/>
  <c r="F936" i="6"/>
  <c r="F937" i="6"/>
  <c r="F938" i="6"/>
  <c r="F939" i="6"/>
  <c r="F940" i="6"/>
  <c r="F941" i="6"/>
  <c r="F942" i="6"/>
  <c r="F943" i="6"/>
  <c r="F944" i="6"/>
  <c r="F945" i="6"/>
  <c r="F946" i="6"/>
  <c r="F947" i="6"/>
  <c r="F948" i="6"/>
  <c r="F949" i="6"/>
  <c r="F950" i="6"/>
  <c r="F951" i="6"/>
  <c r="F952" i="6"/>
  <c r="F953" i="6"/>
  <c r="F954" i="6"/>
  <c r="F955" i="6"/>
  <c r="F956" i="6"/>
  <c r="F957" i="6"/>
  <c r="F958" i="6"/>
  <c r="F959" i="6"/>
  <c r="F960" i="6"/>
  <c r="F961" i="6"/>
  <c r="F962" i="6"/>
  <c r="F963" i="6"/>
  <c r="F964" i="6"/>
  <c r="F965" i="6"/>
  <c r="F966" i="6"/>
  <c r="F967" i="6"/>
  <c r="F968" i="6"/>
  <c r="F969" i="6"/>
  <c r="F970" i="6"/>
  <c r="F971" i="6"/>
  <c r="F972" i="6"/>
  <c r="F973" i="6"/>
  <c r="F974" i="6"/>
  <c r="F975" i="6"/>
  <c r="F976" i="6"/>
  <c r="F977" i="6"/>
  <c r="F978" i="6"/>
  <c r="F979" i="6"/>
  <c r="F980" i="6"/>
  <c r="F981" i="6"/>
  <c r="F982" i="6"/>
  <c r="F983" i="6"/>
  <c r="F984" i="6"/>
  <c r="F985" i="6"/>
  <c r="F986" i="6"/>
  <c r="F987" i="6"/>
  <c r="F988" i="6"/>
  <c r="F989" i="6"/>
  <c r="F990" i="6"/>
  <c r="F991" i="6"/>
  <c r="F992" i="6"/>
  <c r="F993" i="6"/>
  <c r="F994" i="6"/>
  <c r="F995" i="6"/>
  <c r="F996" i="6"/>
  <c r="F997" i="6"/>
  <c r="F998" i="6"/>
  <c r="F999" i="6"/>
  <c r="F1000" i="6"/>
  <c r="F1001" i="6"/>
  <c r="F1002" i="6"/>
  <c r="F1003" i="6"/>
  <c r="F1004" i="6"/>
  <c r="F1005" i="6"/>
  <c r="F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501" i="6"/>
  <c r="E502" i="6"/>
  <c r="E503" i="6"/>
  <c r="E504" i="6"/>
  <c r="E505" i="6"/>
  <c r="E506" i="6"/>
  <c r="E507" i="6"/>
  <c r="E508" i="6"/>
  <c r="E509" i="6"/>
  <c r="E510" i="6"/>
  <c r="E511" i="6"/>
  <c r="E512" i="6"/>
  <c r="E513" i="6"/>
  <c r="E514" i="6"/>
  <c r="E515" i="6"/>
  <c r="E516" i="6"/>
  <c r="E517" i="6"/>
  <c r="E518" i="6"/>
  <c r="E519" i="6"/>
  <c r="E520" i="6"/>
  <c r="E521" i="6"/>
  <c r="E522" i="6"/>
  <c r="E523" i="6"/>
  <c r="E524" i="6"/>
  <c r="E525" i="6"/>
  <c r="E526" i="6"/>
  <c r="E527" i="6"/>
  <c r="E528" i="6"/>
  <c r="E529" i="6"/>
  <c r="E530" i="6"/>
  <c r="E531" i="6"/>
  <c r="E532" i="6"/>
  <c r="E533" i="6"/>
  <c r="E534" i="6"/>
  <c r="E535" i="6"/>
  <c r="E536" i="6"/>
  <c r="E537" i="6"/>
  <c r="E538" i="6"/>
  <c r="E539" i="6"/>
  <c r="E540" i="6"/>
  <c r="E541" i="6"/>
  <c r="E542" i="6"/>
  <c r="E543" i="6"/>
  <c r="E544" i="6"/>
  <c r="E545" i="6"/>
  <c r="E546" i="6"/>
  <c r="E547" i="6"/>
  <c r="E548" i="6"/>
  <c r="E549" i="6"/>
  <c r="E550" i="6"/>
  <c r="E551" i="6"/>
  <c r="E552" i="6"/>
  <c r="E553" i="6"/>
  <c r="E554" i="6"/>
  <c r="E555" i="6"/>
  <c r="E556" i="6"/>
  <c r="E557" i="6"/>
  <c r="E558" i="6"/>
  <c r="E559" i="6"/>
  <c r="E560" i="6"/>
  <c r="E561" i="6"/>
  <c r="E562" i="6"/>
  <c r="E563" i="6"/>
  <c r="E564" i="6"/>
  <c r="E565" i="6"/>
  <c r="E566" i="6"/>
  <c r="E567" i="6"/>
  <c r="E568" i="6"/>
  <c r="E569" i="6"/>
  <c r="E570" i="6"/>
  <c r="E571" i="6"/>
  <c r="E572" i="6"/>
  <c r="E573" i="6"/>
  <c r="E574" i="6"/>
  <c r="E575" i="6"/>
  <c r="E576" i="6"/>
  <c r="E577" i="6"/>
  <c r="E578" i="6"/>
  <c r="E579" i="6"/>
  <c r="E580" i="6"/>
  <c r="E581" i="6"/>
  <c r="E582" i="6"/>
  <c r="E583" i="6"/>
  <c r="E584" i="6"/>
  <c r="E585" i="6"/>
  <c r="E586" i="6"/>
  <c r="E587" i="6"/>
  <c r="E588" i="6"/>
  <c r="E589" i="6"/>
  <c r="E590" i="6"/>
  <c r="E591" i="6"/>
  <c r="E592" i="6"/>
  <c r="E593" i="6"/>
  <c r="E594" i="6"/>
  <c r="E595" i="6"/>
  <c r="E596" i="6"/>
  <c r="E597" i="6"/>
  <c r="E598" i="6"/>
  <c r="E599" i="6"/>
  <c r="E600" i="6"/>
  <c r="E601" i="6"/>
  <c r="E602" i="6"/>
  <c r="E603" i="6"/>
  <c r="E604" i="6"/>
  <c r="E605" i="6"/>
  <c r="E606" i="6"/>
  <c r="E607" i="6"/>
  <c r="E608" i="6"/>
  <c r="E609" i="6"/>
  <c r="E610" i="6"/>
  <c r="E611" i="6"/>
  <c r="E612" i="6"/>
  <c r="E613" i="6"/>
  <c r="E614" i="6"/>
  <c r="E615" i="6"/>
  <c r="E616" i="6"/>
  <c r="E617" i="6"/>
  <c r="E618" i="6"/>
  <c r="E619" i="6"/>
  <c r="E620" i="6"/>
  <c r="E621" i="6"/>
  <c r="E622" i="6"/>
  <c r="E623" i="6"/>
  <c r="E624" i="6"/>
  <c r="E625" i="6"/>
  <c r="E626" i="6"/>
  <c r="E627" i="6"/>
  <c r="E628" i="6"/>
  <c r="E629" i="6"/>
  <c r="E630" i="6"/>
  <c r="E631" i="6"/>
  <c r="E632" i="6"/>
  <c r="E633" i="6"/>
  <c r="E634" i="6"/>
  <c r="E635" i="6"/>
  <c r="E636" i="6"/>
  <c r="E637" i="6"/>
  <c r="E638" i="6"/>
  <c r="E639" i="6"/>
  <c r="E640" i="6"/>
  <c r="E641" i="6"/>
  <c r="E642" i="6"/>
  <c r="E643" i="6"/>
  <c r="E644" i="6"/>
  <c r="E645" i="6"/>
  <c r="E646" i="6"/>
  <c r="E647" i="6"/>
  <c r="E648" i="6"/>
  <c r="E649" i="6"/>
  <c r="E650" i="6"/>
  <c r="E651" i="6"/>
  <c r="E652" i="6"/>
  <c r="E653" i="6"/>
  <c r="E654" i="6"/>
  <c r="E655" i="6"/>
  <c r="E656" i="6"/>
  <c r="E657" i="6"/>
  <c r="E658" i="6"/>
  <c r="E659" i="6"/>
  <c r="E660" i="6"/>
  <c r="E661" i="6"/>
  <c r="E662" i="6"/>
  <c r="E663" i="6"/>
  <c r="E664" i="6"/>
  <c r="E665" i="6"/>
  <c r="E666" i="6"/>
  <c r="E667" i="6"/>
  <c r="E668" i="6"/>
  <c r="E669" i="6"/>
  <c r="E670" i="6"/>
  <c r="E671" i="6"/>
  <c r="E672" i="6"/>
  <c r="E673" i="6"/>
  <c r="E674" i="6"/>
  <c r="E675" i="6"/>
  <c r="E676" i="6"/>
  <c r="E677" i="6"/>
  <c r="E678" i="6"/>
  <c r="E679" i="6"/>
  <c r="E680" i="6"/>
  <c r="E681" i="6"/>
  <c r="E682" i="6"/>
  <c r="E683" i="6"/>
  <c r="E684" i="6"/>
  <c r="E685" i="6"/>
  <c r="E686" i="6"/>
  <c r="E687" i="6"/>
  <c r="E688" i="6"/>
  <c r="E689" i="6"/>
  <c r="E690" i="6"/>
  <c r="E691" i="6"/>
  <c r="E692" i="6"/>
  <c r="E693" i="6"/>
  <c r="E694" i="6"/>
  <c r="E695" i="6"/>
  <c r="E696" i="6"/>
  <c r="E697" i="6"/>
  <c r="E698" i="6"/>
  <c r="E699" i="6"/>
  <c r="E700" i="6"/>
  <c r="E701" i="6"/>
  <c r="E702" i="6"/>
  <c r="E703" i="6"/>
  <c r="E704" i="6"/>
  <c r="E705" i="6"/>
  <c r="E706" i="6"/>
  <c r="E707" i="6"/>
  <c r="E708" i="6"/>
  <c r="E709" i="6"/>
  <c r="E710" i="6"/>
  <c r="E711" i="6"/>
  <c r="E712" i="6"/>
  <c r="E713" i="6"/>
  <c r="E714" i="6"/>
  <c r="E715" i="6"/>
  <c r="E716" i="6"/>
  <c r="E717" i="6"/>
  <c r="E718" i="6"/>
  <c r="E719" i="6"/>
  <c r="E720" i="6"/>
  <c r="E721" i="6"/>
  <c r="E722" i="6"/>
  <c r="E723" i="6"/>
  <c r="E724" i="6"/>
  <c r="E725" i="6"/>
  <c r="E726" i="6"/>
  <c r="E727" i="6"/>
  <c r="E728" i="6"/>
  <c r="E729" i="6"/>
  <c r="E730" i="6"/>
  <c r="E731" i="6"/>
  <c r="E732" i="6"/>
  <c r="E733" i="6"/>
  <c r="E734" i="6"/>
  <c r="E735" i="6"/>
  <c r="E736" i="6"/>
  <c r="E737" i="6"/>
  <c r="E738" i="6"/>
  <c r="E739" i="6"/>
  <c r="E740" i="6"/>
  <c r="E741" i="6"/>
  <c r="E742" i="6"/>
  <c r="E743" i="6"/>
  <c r="E744" i="6"/>
  <c r="E745" i="6"/>
  <c r="E746" i="6"/>
  <c r="E747" i="6"/>
  <c r="E748" i="6"/>
  <c r="E749" i="6"/>
  <c r="E750" i="6"/>
  <c r="E751" i="6"/>
  <c r="E752" i="6"/>
  <c r="E753" i="6"/>
  <c r="E754" i="6"/>
  <c r="E755" i="6"/>
  <c r="E756" i="6"/>
  <c r="E757" i="6"/>
  <c r="E758" i="6"/>
  <c r="E759" i="6"/>
  <c r="E760" i="6"/>
  <c r="E761" i="6"/>
  <c r="E762" i="6"/>
  <c r="E763" i="6"/>
  <c r="E764" i="6"/>
  <c r="E765" i="6"/>
  <c r="E766" i="6"/>
  <c r="E767" i="6"/>
  <c r="E768" i="6"/>
  <c r="E769" i="6"/>
  <c r="E770" i="6"/>
  <c r="E771" i="6"/>
  <c r="E772" i="6"/>
  <c r="E773" i="6"/>
  <c r="E774" i="6"/>
  <c r="E775" i="6"/>
  <c r="E776" i="6"/>
  <c r="E777" i="6"/>
  <c r="E778" i="6"/>
  <c r="E779" i="6"/>
  <c r="E780" i="6"/>
  <c r="E781" i="6"/>
  <c r="E782" i="6"/>
  <c r="E783" i="6"/>
  <c r="E784" i="6"/>
  <c r="E785" i="6"/>
  <c r="E786" i="6"/>
  <c r="E787" i="6"/>
  <c r="E788" i="6"/>
  <c r="E789" i="6"/>
  <c r="E790" i="6"/>
  <c r="E791" i="6"/>
  <c r="E792" i="6"/>
  <c r="E793" i="6"/>
  <c r="E794" i="6"/>
  <c r="E795" i="6"/>
  <c r="E796" i="6"/>
  <c r="E797" i="6"/>
  <c r="E798" i="6"/>
  <c r="E799" i="6"/>
  <c r="E800" i="6"/>
  <c r="E801" i="6"/>
  <c r="E802" i="6"/>
  <c r="E803" i="6"/>
  <c r="E804" i="6"/>
  <c r="E805" i="6"/>
  <c r="E806" i="6"/>
  <c r="E807" i="6"/>
  <c r="E808" i="6"/>
  <c r="E809" i="6"/>
  <c r="E810" i="6"/>
  <c r="E811" i="6"/>
  <c r="E812" i="6"/>
  <c r="E813" i="6"/>
  <c r="E814" i="6"/>
  <c r="E815" i="6"/>
  <c r="E816" i="6"/>
  <c r="E817" i="6"/>
  <c r="E818" i="6"/>
  <c r="E819" i="6"/>
  <c r="E820" i="6"/>
  <c r="E821" i="6"/>
  <c r="E822" i="6"/>
  <c r="E823" i="6"/>
  <c r="E824" i="6"/>
  <c r="E825" i="6"/>
  <c r="E826" i="6"/>
  <c r="E827" i="6"/>
  <c r="E828" i="6"/>
  <c r="E829" i="6"/>
  <c r="E830" i="6"/>
  <c r="E831" i="6"/>
  <c r="E832" i="6"/>
  <c r="E833" i="6"/>
  <c r="E834" i="6"/>
  <c r="E835" i="6"/>
  <c r="E836" i="6"/>
  <c r="E837" i="6"/>
  <c r="E838" i="6"/>
  <c r="E839" i="6"/>
  <c r="E840" i="6"/>
  <c r="E841" i="6"/>
  <c r="E842" i="6"/>
  <c r="E843" i="6"/>
  <c r="E844" i="6"/>
  <c r="E845" i="6"/>
  <c r="E846" i="6"/>
  <c r="E847" i="6"/>
  <c r="E848" i="6"/>
  <c r="E849" i="6"/>
  <c r="E850" i="6"/>
  <c r="E851" i="6"/>
  <c r="E852" i="6"/>
  <c r="E853" i="6"/>
  <c r="E854" i="6"/>
  <c r="E855" i="6"/>
  <c r="E856" i="6"/>
  <c r="E857" i="6"/>
  <c r="E858" i="6"/>
  <c r="E859" i="6"/>
  <c r="E860" i="6"/>
  <c r="E861" i="6"/>
  <c r="E862" i="6"/>
  <c r="E863" i="6"/>
  <c r="E864" i="6"/>
  <c r="E865" i="6"/>
  <c r="E866" i="6"/>
  <c r="E867" i="6"/>
  <c r="E868" i="6"/>
  <c r="E869" i="6"/>
  <c r="E870" i="6"/>
  <c r="E871" i="6"/>
  <c r="E872" i="6"/>
  <c r="E873" i="6"/>
  <c r="E874" i="6"/>
  <c r="E875" i="6"/>
  <c r="E876" i="6"/>
  <c r="E877" i="6"/>
  <c r="E878" i="6"/>
  <c r="E879" i="6"/>
  <c r="E880" i="6"/>
  <c r="E881" i="6"/>
  <c r="E882" i="6"/>
  <c r="E883" i="6"/>
  <c r="E884" i="6"/>
  <c r="E885" i="6"/>
  <c r="E886" i="6"/>
  <c r="E887" i="6"/>
  <c r="E888" i="6"/>
  <c r="E889" i="6"/>
  <c r="E890" i="6"/>
  <c r="E891" i="6"/>
  <c r="E892" i="6"/>
  <c r="E893" i="6"/>
  <c r="E894" i="6"/>
  <c r="E895" i="6"/>
  <c r="E896" i="6"/>
  <c r="E897" i="6"/>
  <c r="E898" i="6"/>
  <c r="E899" i="6"/>
  <c r="E900" i="6"/>
  <c r="E901" i="6"/>
  <c r="E902" i="6"/>
  <c r="E903" i="6"/>
  <c r="E904" i="6"/>
  <c r="E905" i="6"/>
  <c r="E906" i="6"/>
  <c r="E907" i="6"/>
  <c r="E908" i="6"/>
  <c r="E909" i="6"/>
  <c r="E910" i="6"/>
  <c r="E911" i="6"/>
  <c r="E912" i="6"/>
  <c r="E913" i="6"/>
  <c r="E914" i="6"/>
  <c r="E915" i="6"/>
  <c r="E916" i="6"/>
  <c r="E917" i="6"/>
  <c r="E918" i="6"/>
  <c r="E919" i="6"/>
  <c r="E920" i="6"/>
  <c r="E921" i="6"/>
  <c r="E922" i="6"/>
  <c r="E923" i="6"/>
  <c r="E924" i="6"/>
  <c r="E925" i="6"/>
  <c r="E926" i="6"/>
  <c r="E927" i="6"/>
  <c r="E928" i="6"/>
  <c r="E929" i="6"/>
  <c r="E930" i="6"/>
  <c r="E931" i="6"/>
  <c r="E932" i="6"/>
  <c r="E933" i="6"/>
  <c r="E934" i="6"/>
  <c r="E935" i="6"/>
  <c r="E936" i="6"/>
  <c r="E937" i="6"/>
  <c r="E938" i="6"/>
  <c r="E939" i="6"/>
  <c r="E940" i="6"/>
  <c r="E941" i="6"/>
  <c r="E942" i="6"/>
  <c r="E943" i="6"/>
  <c r="E944" i="6"/>
  <c r="E945" i="6"/>
  <c r="E946" i="6"/>
  <c r="E947" i="6"/>
  <c r="E948" i="6"/>
  <c r="E949" i="6"/>
  <c r="E950" i="6"/>
  <c r="E951" i="6"/>
  <c r="E952" i="6"/>
  <c r="E953" i="6"/>
  <c r="E954" i="6"/>
  <c r="E955" i="6"/>
  <c r="E956" i="6"/>
  <c r="E957" i="6"/>
  <c r="E958" i="6"/>
  <c r="E959" i="6"/>
  <c r="E960" i="6"/>
  <c r="E961" i="6"/>
  <c r="E962" i="6"/>
  <c r="E963" i="6"/>
  <c r="E964" i="6"/>
  <c r="E965" i="6"/>
  <c r="E966" i="6"/>
  <c r="E967" i="6"/>
  <c r="E968" i="6"/>
  <c r="E969" i="6"/>
  <c r="E970" i="6"/>
  <c r="E971" i="6"/>
  <c r="E972" i="6"/>
  <c r="E973" i="6"/>
  <c r="E974" i="6"/>
  <c r="E975" i="6"/>
  <c r="E976" i="6"/>
  <c r="E977" i="6"/>
  <c r="E978" i="6"/>
  <c r="E979" i="6"/>
  <c r="E980" i="6"/>
  <c r="E981" i="6"/>
  <c r="E982" i="6"/>
  <c r="E983" i="6"/>
  <c r="E984" i="6"/>
  <c r="E985" i="6"/>
  <c r="E986" i="6"/>
  <c r="E987" i="6"/>
  <c r="E988" i="6"/>
  <c r="E989" i="6"/>
  <c r="E990" i="6"/>
  <c r="E991" i="6"/>
  <c r="E992" i="6"/>
  <c r="E993" i="6"/>
  <c r="E994" i="6"/>
  <c r="E995" i="6"/>
  <c r="E996" i="6"/>
  <c r="E997" i="6"/>
  <c r="E998" i="6"/>
  <c r="E999" i="6"/>
  <c r="E1000" i="6"/>
  <c r="E1001" i="6"/>
  <c r="E1002" i="6"/>
  <c r="E1003" i="6"/>
  <c r="E1004" i="6"/>
  <c r="E1005" i="6"/>
  <c r="E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8" i="6"/>
  <c r="O817" i="7" l="1"/>
  <c r="O793" i="7"/>
</calcChain>
</file>

<file path=xl/sharedStrings.xml><?xml version="1.0" encoding="utf-8"?>
<sst xmlns="http://schemas.openxmlformats.org/spreadsheetml/2006/main" count="36084" uniqueCount="8679">
  <si>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</si>
  <si>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</si>
  <si>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</si>
  <si>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</si>
  <si>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</si>
  <si>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</si>
  <si>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</si>
  <si>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</si>
  <si>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</si>
  <si>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</si>
  <si>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</si>
  <si>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</si>
  <si>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</si>
  <si>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</si>
  <si>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</si>
  <si>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</si>
  <si>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</si>
  <si>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</si>
  <si>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</si>
  <si>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</si>
  <si>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</si>
  <si>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</si>
  <si>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</si>
  <si>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</si>
  <si>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Comunitá Papa Giovanni XXIII</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</si>
  <si>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</si>
  <si>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</si>
  <si>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</si>
  <si>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</si>
  <si>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</si>
  <si>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Gianni Casadei,  
Juan Acuña Montero, 
</t>
  </si>
  <si>
    <t xml:space="preserve">Santiago </t>
  </si>
  <si>
    <t xml:space="preserve">Fono 226960491 </t>
  </si>
  <si>
    <t xml:space="preserve">Toesca Nº1970, Santiago.
</t>
  </si>
  <si>
    <t>apgxxiiiadmchile@gmail.com</t>
  </si>
  <si>
    <t>Asociación Indígena TRAYENCO</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</si>
  <si>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</si>
  <si>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</si>
  <si>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</si>
  <si>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</si>
  <si>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</si>
  <si>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</si>
  <si>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</si>
  <si>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</si>
  <si>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</si>
  <si>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</si>
  <si>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</si>
  <si>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</si>
  <si>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</si>
  <si>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</si>
  <si>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</si>
  <si>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</si>
  <si>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 xml:space="preserve">Asociación Trascender </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</si>
  <si>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</si>
  <si>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</si>
  <si>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</si>
  <si>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</si>
  <si>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</si>
  <si>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</si>
  <si>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</si>
  <si>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</si>
  <si>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</si>
  <si>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</si>
  <si>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</si>
  <si>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</si>
  <si>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Corporación Agencia Adventista de Desarrollo y Recursos Asistenciales (ADRA-CHILE)</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</si>
  <si>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</si>
  <si>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</si>
  <si>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</si>
  <si>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</si>
  <si>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LAS CONDES</t>
  </si>
  <si>
    <t>(56) (2) 284 3968 - 284 1274 C.P. 7931090</t>
  </si>
  <si>
    <t>adrachile@adra.cl - Página web: www.adra.cl</t>
  </si>
  <si>
    <t>Aldeas Infantiles S.O.S. Chile.</t>
  </si>
  <si>
    <t>Otorgado por Decreto Supremo Nº 171, de 26 de febrero 1997, del Ministerio de Justicia.</t>
  </si>
  <si>
    <t>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t>
  </si>
  <si>
    <t xml:space="preserve">:Durarán un año en sus cargos. </t>
  </si>
  <si>
    <t>Los Leones Nº382, Oficina 501, Providencia.</t>
  </si>
  <si>
    <t>PROVIDENCIA</t>
  </si>
  <si>
    <t>93509: Otras asociaciones.</t>
  </si>
  <si>
    <t>Aldeas Infantiles S.O.S.  -Concepción</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</si>
  <si>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</si>
  <si>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</si>
  <si>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</si>
  <si>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</si>
  <si>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</si>
  <si>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</si>
  <si>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</si>
  <si>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</si>
  <si>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</si>
  <si>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</si>
  <si>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</si>
  <si>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</si>
  <si>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</si>
  <si>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</si>
  <si>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</si>
  <si>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</si>
  <si>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</si>
  <si>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</si>
  <si>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</si>
  <si>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</si>
  <si>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</si>
  <si>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</si>
  <si>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</si>
  <si>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</si>
  <si>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Aldea de Niños S.O.S. Puerto Varas</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</si>
  <si>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</si>
  <si>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</si>
  <si>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</si>
  <si>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</si>
  <si>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</si>
  <si>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</si>
  <si>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</si>
  <si>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</si>
  <si>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</si>
  <si>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</si>
  <si>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puerto varas</t>
  </si>
  <si>
    <t>Se acompaña Antecedente Financiero correspondiente al año 2009, aprobado por el Subdepartamento de Supervisión Financiera Nacional.</t>
  </si>
  <si>
    <t>Aldeas Infantiles S.O.S. Valparaíso</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</si>
  <si>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</si>
  <si>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</si>
  <si>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</si>
  <si>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</si>
  <si>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</si>
  <si>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</si>
  <si>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</si>
  <si>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</si>
  <si>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</si>
  <si>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 xml:space="preserve"> Quilpue</t>
  </si>
  <si>
    <t>Se acompaña Estado Financiero al 31.12.2007, aprobado por Unidad de Supervisión Nacional.</t>
  </si>
  <si>
    <t>Aldeas de Niños S.O.S. de Antofagasta</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</si>
  <si>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</si>
  <si>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</si>
  <si>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</si>
  <si>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</si>
  <si>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</si>
  <si>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</si>
  <si>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</si>
  <si>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</si>
  <si>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</si>
  <si>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</si>
  <si>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 xml:space="preserve">Aldeas de Niños S.O.S. </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</si>
  <si>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</si>
  <si>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</si>
  <si>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</si>
  <si>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</si>
  <si>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</si>
  <si>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</si>
  <si>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</si>
  <si>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</si>
  <si>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</si>
  <si>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</si>
  <si>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</si>
  <si>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</si>
  <si>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</si>
  <si>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</si>
  <si>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</si>
  <si>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</si>
  <si>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Arzobispado de Concepción</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</si>
  <si>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</si>
  <si>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</si>
  <si>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</si>
  <si>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</si>
  <si>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</si>
  <si>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</si>
  <si>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</si>
  <si>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</si>
  <si>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</si>
  <si>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Puerto Montt.</t>
  </si>
  <si>
    <t>93910: Organizaciones religiosas</t>
  </si>
  <si>
    <t>Se acompaña Certificado de Antecedentes Financieros correspondientes al año 2012, de fecha 30 de mayo de 2013, aprobado por  el Subdepartamento de  Supervisión Financiera</t>
  </si>
  <si>
    <t>Asociación Hogar de Niños Arturo Prat</t>
  </si>
  <si>
    <t xml:space="preserve">Otorgado por Decreto Supremo Nº1033, de fecha 22 de agosto de 1922, por el Ministerio de Justicia.  </t>
  </si>
  <si>
    <t>Mantener, sostener o colaborar en el funcionamiento de internados para niños.</t>
  </si>
  <si>
    <t xml:space="preserve">Carlos Alberto Ruiz Artigas, 
Mandato general otorgado a don Oscar Manzano Soko, 
El mandatario Oscar Manzano Soko, podrá delegar su  mandato con las mismas facultades a don Victor González Risopatrón. 
</t>
  </si>
  <si>
    <t xml:space="preserve">Blanco Nº1623, oficina Nº403, Valparaíso.
</t>
  </si>
  <si>
    <t xml:space="preserve">asistentegerencia@haprat.cl </t>
  </si>
  <si>
    <t>32- 2541480</t>
  </si>
  <si>
    <t>Otorgado por Decreto Supremo Nº 1577, de 21 de agosto 1969, del Ministerio de Justicia.</t>
  </si>
  <si>
    <t xml:space="preserve">Presidente: Karen Gallardo Barraza, 
En su ausencia, Roberto Rondon Villegas,  (Vice Presidente Primero)
Director Ejecutivo: 
Osvaldo Jesús Gallardo Gallardo, </t>
  </si>
  <si>
    <t xml:space="preserve">(55) 263040 </t>
  </si>
  <si>
    <t xml:space="preserve">Copiapó Nº595, Antofagasta.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</si>
  <si>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</si>
  <si>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</si>
  <si>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</si>
  <si>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</si>
  <si>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</si>
  <si>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</si>
  <si>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Asociación Cristiana de Jóvenes de Temuco o YMCA Temuco</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</si>
  <si>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</si>
  <si>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</si>
  <si>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</si>
  <si>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</si>
  <si>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</si>
  <si>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</si>
  <si>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</si>
  <si>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</si>
  <si>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</si>
  <si>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</si>
  <si>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</si>
  <si>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</si>
  <si>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Asociación Cristiana de Jóvenes de Valparaíso</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</si>
  <si>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</si>
  <si>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</si>
  <si>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 xml:space="preserve">Los directores duran tres años en sus cargos, pudiendo ser reelegidos por una sola vez y se renuevan anualmente por terceras partes.
</t>
  </si>
  <si>
    <t>Valparaíso</t>
  </si>
  <si>
    <t>(32) 2156900</t>
  </si>
  <si>
    <t xml:space="preserve">acjvalpo@gmail.com
</t>
  </si>
  <si>
    <t>Asociación Protectora de Menores de Arica</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</si>
  <si>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</si>
  <si>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</si>
  <si>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</si>
  <si>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</si>
  <si>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</si>
  <si>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</si>
  <si>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</si>
  <si>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</si>
  <si>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</si>
  <si>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</si>
  <si>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</si>
  <si>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</si>
  <si>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</si>
  <si>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</si>
  <si>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</si>
  <si>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</si>
  <si>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</si>
  <si>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</si>
  <si>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</si>
  <si>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</si>
  <si>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</si>
  <si>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</si>
  <si>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</si>
  <si>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 xml:space="preserve">Club de Leones Concepción-Hualpén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</si>
  <si>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</si>
  <si>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</si>
  <si>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</si>
  <si>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</si>
  <si>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</si>
  <si>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</si>
  <si>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</si>
  <si>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</si>
  <si>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</si>
  <si>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</si>
  <si>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</si>
  <si>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Compañía de las Hijas de la Caridad de San Vicente de Paul</t>
  </si>
  <si>
    <t>Organización Religiosa.</t>
  </si>
  <si>
    <t>Erigida de acuerdo al Derecho Canónico, en la Arquidiócesis de Santiago.</t>
  </si>
  <si>
    <t>Actividades Religiosas.</t>
  </si>
  <si>
    <t>Hna. Rosana Cortés Castillo, (Ecónoma Provincial)</t>
  </si>
  <si>
    <t xml:space="preserve">Venecia Nº1640 C, comuna Independencia.
</t>
  </si>
  <si>
    <t>INDEPENDENCIA</t>
  </si>
  <si>
    <t>93910: Organizaciones Religiosas</t>
  </si>
  <si>
    <t>Comunidad de Renovación Cristiana de Laja</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</si>
  <si>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</si>
  <si>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</si>
  <si>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</si>
  <si>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</si>
  <si>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</si>
  <si>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</si>
  <si>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</si>
  <si>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</si>
  <si>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</si>
  <si>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LAJA</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</si>
  <si>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</si>
  <si>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</si>
  <si>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</si>
  <si>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</si>
  <si>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</si>
  <si>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</si>
  <si>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</si>
  <si>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</si>
  <si>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</si>
  <si>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 xml:space="preserve">Gianni Casadei, 
Juan Acuña Montero, 
</t>
  </si>
  <si>
    <t>Fono 6960491 – 5441198</t>
  </si>
  <si>
    <t xml:space="preserve">apjxxiiisec@yahoo.es
apexxiiigianni@yahoo.es
</t>
  </si>
  <si>
    <t xml:space="preserve">Congregación  del Amor Misericordioso   </t>
  </si>
  <si>
    <t xml:space="preserve">Hna. Amalia Hoffman Villalobos       </t>
  </si>
  <si>
    <t xml:space="preserve">Marifariasam@hotmail.com
Hogarrefugio@gmail.com
</t>
  </si>
  <si>
    <t xml:space="preserve">General Amengual Nº420, Estación Central.
</t>
  </si>
  <si>
    <t>Fono 7781187 – 7792486</t>
  </si>
  <si>
    <t>santiago</t>
  </si>
  <si>
    <t>93910: Organizaciones Religiosas.</t>
  </si>
  <si>
    <t>Se acompaña Certificado de Antecedentes Financieros, correspondientes al año 2016, y se remite al Subdepartamento de Supervisión Financiera para su aprobación.</t>
  </si>
  <si>
    <t xml:space="preserve">Congregación  Religiosa de La Sagrada Familia de Urgel </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</si>
  <si>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</si>
  <si>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</si>
  <si>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</si>
  <si>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</si>
  <si>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</si>
  <si>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copiapo</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</si>
  <si>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</si>
  <si>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</si>
  <si>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</si>
  <si>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</si>
  <si>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</si>
  <si>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providencia</t>
  </si>
  <si>
    <t>Se acompaña Certificado de  Antecedentes Financieros, correspondientes al año 2016, aprobados por el Subdepartamento de Supervisión Financiera.</t>
  </si>
  <si>
    <t xml:space="preserve">Congregación del Buen Pastor </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</si>
  <si>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</si>
  <si>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</si>
  <si>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</si>
  <si>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</si>
  <si>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</si>
  <si>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</si>
  <si>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Congregación  Hermanas Carmelitas Teresas de San José </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</si>
  <si>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</si>
  <si>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</si>
  <si>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</si>
  <si>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</si>
  <si>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</si>
  <si>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chillan viejo</t>
  </si>
  <si>
    <t>Se acompaña Certificado de Antecedentes Financieros correspondientes al año 2015, aprobados por el Subdepartamento de  Supervisión Financiera Nacional.</t>
  </si>
  <si>
    <t>Congregación Hermanas de la Providencia</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</si>
  <si>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</si>
  <si>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</si>
  <si>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</si>
  <si>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</si>
  <si>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</si>
  <si>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Congregación Purísimo Corazón de María</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</si>
  <si>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</si>
  <si>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</si>
  <si>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</si>
  <si>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</si>
  <si>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 xml:space="preserve">
Congregación Hermanas Franciscanas Misioneras de Jesús
</t>
  </si>
  <si>
    <t>Decreto Eclesiástico de la Arquidiócesis de la Serena  de 25 de noviembre de 2003.</t>
  </si>
  <si>
    <t xml:space="preserve">Superiora General Hna. Verónica del Carmen Collao Aguirre, </t>
  </si>
  <si>
    <t xml:space="preserve">Domicilio: Calle Padre Hurtado Nº 911, Comuna de Coquimbo.
</t>
  </si>
  <si>
    <t>Fono (51) 223268 – 313444</t>
  </si>
  <si>
    <t>coquimbo</t>
  </si>
  <si>
    <t xml:space="preserve">Congregación Hermanas Hospitalarias del Sacratísimo Corazón de Jesús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</si>
  <si>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</si>
  <si>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</si>
  <si>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</si>
  <si>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</si>
  <si>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</si>
  <si>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Congregación Hermanas Maestras de la  Santa Cruz</t>
  </si>
  <si>
    <t>Decreto Supremo Nº 645, de fecha 14 de agosto de 1909, del Ministerio de Justicia</t>
  </si>
  <si>
    <t>Indefinida. Consta en certificado S/N, de fecha 11 de octubre de 2011, del Secretario Canciller del Obispado de Temuco, don marcos Uribe Gutiérrez.</t>
  </si>
  <si>
    <t>temuco</t>
  </si>
  <si>
    <t>Congregación Hermanas Terciarias Capuchinas de la Sagrada Familia</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</si>
  <si>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</si>
  <si>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</si>
  <si>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</si>
  <si>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</si>
  <si>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</si>
  <si>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penco</t>
  </si>
  <si>
    <t>Se acompaña Certificado de Antecedentes Financieros año 2009, aprobado por el Sub Departamento de Supervisión Nacional.</t>
  </si>
  <si>
    <t xml:space="preserve">Congregación  Instituto Hijas de María Auxiliadora    </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</si>
  <si>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</si>
  <si>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</si>
  <si>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</si>
  <si>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</si>
  <si>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Congregación Hijas de San José Protectoras de la Infancia</t>
  </si>
  <si>
    <t xml:space="preserve">Erigida de acuerdo al derecho Canónico, en la Arquidiócesis de Santiago.  </t>
  </si>
  <si>
    <t xml:space="preserve">Hna. Rosa Elena Bahamonde Rosas, </t>
  </si>
  <si>
    <t xml:space="preserve"> conghsj@gmail.com
  rosabahamonde@gmail.com</t>
  </si>
  <si>
    <t>Fono 226815658/984450893</t>
  </si>
  <si>
    <t>Congregación Pequeña Obra de la Divina Providencia</t>
  </si>
  <si>
    <t>cerrillos</t>
  </si>
  <si>
    <t>5570495, 5575387099</t>
  </si>
  <si>
    <t xml:space="preserve">Congregación Pequeñas Hermanas Misioneras de la Caridad-Don Orione </t>
  </si>
  <si>
    <t xml:space="preserve">El Almendro Nº533, comuna de Cerrillos. 
</t>
  </si>
  <si>
    <t>Fono 5571330.</t>
  </si>
  <si>
    <t xml:space="preserve">Congregación de Religiosas Adoratrices Esclavas del Santísimo Sacramento y de la Caridad. </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</si>
  <si>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</si>
  <si>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</si>
  <si>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</si>
  <si>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estacion central</t>
  </si>
  <si>
    <t>93910: Organización Religiosa.</t>
  </si>
  <si>
    <t xml:space="preserve">Congregación de las Religiosas Franciscanas Misioneras del Sagrado Corazón  </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</si>
  <si>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</si>
  <si>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</si>
  <si>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</si>
  <si>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</si>
  <si>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Congregación Religiosas Mercedarias Francesas</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</si>
  <si>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</si>
  <si>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</si>
  <si>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</si>
  <si>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</si>
  <si>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 xml:space="preserve">Congregación Religiosas Siervas de María Dolorosa </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</si>
  <si>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</si>
  <si>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</si>
  <si>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</si>
  <si>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</si>
  <si>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</si>
  <si>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</si>
  <si>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Fray Rubén Eduardo Gutiérrez Quiñones,</t>
  </si>
  <si>
    <t>villa alemana</t>
  </si>
  <si>
    <t>Congregación  Salesiana de Chile</t>
  </si>
  <si>
    <t>Erigida de acuerdo al Derecho Canónico, en la Arquidiócesis de Santiago según Certificado NºC/55/2004, de fecha 14 de enero de 2004, emitido por don Roberto Videla González, Notario Eclesiástico del Arzobispado de Santiago.</t>
  </si>
  <si>
    <t>Congregación Religiosos Terciarios Capuchinos de Nuestra Señora de los Dolores</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</si>
  <si>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</si>
  <si>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</si>
  <si>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</si>
  <si>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</si>
  <si>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la florida</t>
  </si>
  <si>
    <t xml:space="preserve">Se acompaña Certificado Financiero correspondiente al año 2010, aprobado por el  Subdepartamento de Supervisión Financiera. 
</t>
  </si>
  <si>
    <t xml:space="preserve">Congregación Siervas de San José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</si>
  <si>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</si>
  <si>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</si>
  <si>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</si>
  <si>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</si>
  <si>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</si>
  <si>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colina</t>
  </si>
  <si>
    <t>Corporación Acogida</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</si>
  <si>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</si>
  <si>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</si>
  <si>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</si>
  <si>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</si>
  <si>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 xml:space="preserve">Presidente: 
Carolina Murgas Reinoso, </t>
  </si>
  <si>
    <t>Corporación Alianzas</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</si>
  <si>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</si>
  <si>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</si>
  <si>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</si>
  <si>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</si>
  <si>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</si>
  <si>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</si>
  <si>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</si>
  <si>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san antonio</t>
  </si>
  <si>
    <t>93401: Institución de Asistencia Social</t>
  </si>
  <si>
    <t xml:space="preserve">
Certificado Financiero, correspondiente al año 2011, de fecha 9 de noviembre de 2011, aprobado por el Sub Departamento de Supervisión Financiera Nacional.
</t>
  </si>
  <si>
    <t>Corporación Amulen Profesionales</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</si>
  <si>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</si>
  <si>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</si>
  <si>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Certificado de Vigencia, folio Nº 53101015, de fecha 31 de julio de 2018, del Servicio del Registro Civil e Identificación.</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</si>
  <si>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</si>
  <si>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Presidente: 
Alex Gonzalo Leal Valverde, 
Secretario: 
Hector Edmundo Nuñez Caamaño,            
Tesorero:
Marylen Carla Nuñez Hornig, 
</t>
  </si>
  <si>
    <t xml:space="preserve">Durarán TRES años en sus cargos.  </t>
  </si>
  <si>
    <t xml:space="preserve">De 19 de abril de 2016 a 19 de abril de 2019.
</t>
  </si>
  <si>
    <t xml:space="preserve">Presidente: 
Alex Gonzalo Leal Valverde, 
</t>
  </si>
  <si>
    <t>amulenpro@gmail.com</t>
  </si>
  <si>
    <t xml:space="preserve">Pasaje Mauco N°52, Villa Galilea, Valdivia, Región de Los Rios.
</t>
  </si>
  <si>
    <t xml:space="preserve">Teléfono: 996739075
</t>
  </si>
  <si>
    <t>valdivia</t>
  </si>
  <si>
    <t>Se acompaña certificado financiero de fecha 2 de agosto de 2018, correspondiente al año 2017, aprobado por el Sub Departamento de Supervisión Financiera Nacional.</t>
  </si>
  <si>
    <t>Corporación Asociación Damas Salesianas</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</si>
  <si>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</si>
  <si>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</si>
  <si>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Presidenta: Andrea Körver Hoppe, 
Vicepresidenta: Patricia Mumbrú Salazar, 
Secretaria: Bernardita Infante Dávila, 
Delegadas - Consejeras:
De Formación:  María Teresa Reymond Valdés, 
De Comunicación: Juana Manríquez Moris, 
De Voluntariado: Isabel Prieto Raby, 
De Marketing: Janine Cooper Allan, 
De Finanzas: María Ana Rivero González de Torres,  
De Capacitación: María Sara Concha Ureta, 
</t>
  </si>
  <si>
    <t>03 de mayo de 2011 a 03 de mayo de 2012.</t>
  </si>
  <si>
    <t xml:space="preserve">Presidenta: Andrea Körver Hoppe, 
Vicepresidenta: Patricia Mumbrú Salazar, y quienes las sustituyan o reemplacen en el tiempo en dichos cargos, para que actuando individual y separadamente, representen a la Asociación.
</t>
  </si>
  <si>
    <t xml:space="preserve">Callao Nº3213, Las Condes.
</t>
  </si>
  <si>
    <t xml:space="preserve">Fono 2314772 </t>
  </si>
  <si>
    <t>las condes</t>
  </si>
  <si>
    <t>Se acompañan antecedentes financieros, correspondiente al año 2012, aprobados por el Departamento de Administración y Finanzas</t>
  </si>
  <si>
    <t xml:space="preserve">
Corporación Asamblea de Dios Autónoma de Lautaro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</si>
  <si>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</si>
  <si>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</si>
  <si>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</si>
  <si>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</si>
  <si>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</si>
  <si>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</si>
  <si>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</si>
  <si>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</si>
  <si>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</si>
  <si>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lautaro</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</si>
  <si>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</si>
  <si>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</si>
  <si>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</si>
  <si>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</si>
  <si>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</si>
  <si>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</si>
  <si>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Viña del Mar</t>
  </si>
  <si>
    <t xml:space="preserve">aspautquintaregión@gmail.com
</t>
  </si>
  <si>
    <t>(32)  2694515</t>
  </si>
  <si>
    <t>Corporación Asociación Chilena de Padres y Amigos de los Autistas Santiago, que también podrá usar la sigla ASPAUT.</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</si>
  <si>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</si>
  <si>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</si>
  <si>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</si>
  <si>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san miguel</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</si>
  <si>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</si>
  <si>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</si>
  <si>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</si>
  <si>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t>
  </si>
  <si>
    <t>Durarán 02 años en sus cargos</t>
  </si>
  <si>
    <t>De 28 de agosto de 2017 al 28 de agosto de 2019.</t>
  </si>
  <si>
    <t>fonos (02)- 2743150</t>
  </si>
  <si>
    <t>Corporación Centro Colaborativo para la Salud, Educación Pública y Derechos Sociales.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</si>
  <si>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</si>
  <si>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</si>
  <si>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</si>
  <si>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</si>
  <si>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</si>
  <si>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</si>
  <si>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Presidente: Critchan Alejandro Herrera Parra, 
</t>
  </si>
  <si>
    <t xml:space="preserve">luis.echavarria@colaborasalud.cl
</t>
  </si>
  <si>
    <t xml:space="preserve">Huérfano Nº 1044, oficina 905. Santiago.
</t>
  </si>
  <si>
    <t>Fono: 226726181</t>
  </si>
  <si>
    <t>Certificado Financiero correspondiente al año 2015, aprobado por el Departamento de Administración y Finanzas.</t>
  </si>
  <si>
    <t>Corporación Centro de Apoyo y Formación Integral Tarapacá CEAFIT.</t>
  </si>
  <si>
    <t>71.965.100-3</t>
  </si>
  <si>
    <t>Otorgada por Decreto Supremo Nº 761, de fecha 09 de junio de 1992, del Ministerio de Justicia, publicado en el Diario Oficial el día 10 de julio de 1992.</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</si>
  <si>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</si>
  <si>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</si>
  <si>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</si>
  <si>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</si>
  <si>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</si>
  <si>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Presidenta: Mireya Astrid Opazo Rojas, </t>
  </si>
  <si>
    <t xml:space="preserve"> ceafit@hotmail.com / ceafit@gmail.com </t>
  </si>
  <si>
    <t xml:space="preserve">Avenida Tucapel Nº 2277, Población San José, comuna de Arica.
</t>
  </si>
  <si>
    <t xml:space="preserve">Fono (58) 245523. 
</t>
  </si>
  <si>
    <t>arica</t>
  </si>
  <si>
    <t>Se acompaña antecedentes Financieros correspondiente al año 2014,  aprobados por el departamento de Administración y Finanzas</t>
  </si>
  <si>
    <t>Corporación Centro de Estudios y Atención del Niño y la Mujer-CEANIM</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</si>
  <si>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</si>
  <si>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</si>
  <si>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</si>
  <si>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</si>
  <si>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</si>
  <si>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</si>
  <si>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</si>
  <si>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</si>
  <si>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</si>
  <si>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Corporación Centro de Iniciativa Empresarial- CIEM Villarrica.</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</si>
  <si>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</si>
  <si>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</si>
  <si>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</si>
  <si>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Pedro de Valdivia Nº 0335, comuna de Villarrica, Novena Región.
</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</si>
  <si>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</si>
  <si>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</si>
  <si>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</si>
  <si>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</si>
  <si>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</si>
  <si>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</si>
  <si>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</si>
  <si>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</si>
  <si>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</si>
  <si>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</si>
  <si>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</si>
  <si>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renca</t>
  </si>
  <si>
    <t xml:space="preserve">93401: Institución de Asistencia Social  </t>
  </si>
  <si>
    <t>Se acompaña antecedentes financieros correspondientes al año 2013, aprobado por el Sub Departamento de Supervisión Financiera Nacional.</t>
  </si>
  <si>
    <t>Corporación Centro para el Desarrollo de la Araucanía -Trafkin</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</si>
  <si>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</si>
  <si>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</si>
  <si>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</si>
  <si>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</si>
  <si>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</si>
  <si>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</si>
  <si>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</si>
  <si>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</si>
  <si>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</si>
  <si>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Corporación “Chile Derechos Centro de Estudios y Desarrollo Social”, CHILE DERECHOS o CHIDERE.</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</si>
  <si>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</si>
  <si>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</si>
  <si>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t>
  </si>
  <si>
    <t xml:space="preserve">Corporación Chilena de Niños y Adultos Extraviados  ¡Ayúdame!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</si>
  <si>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</si>
  <si>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</si>
  <si>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</si>
  <si>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</si>
  <si>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</si>
  <si>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</si>
  <si>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</si>
  <si>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</si>
  <si>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</si>
  <si>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</si>
  <si>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Corporación Comunidad Jesús Niño</t>
  </si>
  <si>
    <t xml:space="preserve">Otorgada por Decreto Supremo Nº 992, de fecha 25 de octubre de 1985, del Ministerio de Justicia, publicado en el Diario Oficial el día 02 de diciembre de 1985. </t>
  </si>
  <si>
    <t>Certificado de vigencia de Personas Jurídicas sin fines de lucro Folio Nº 50964390, de 12 de junio de 2018, del Servicio de Registro Civil e Identificación.</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</si>
  <si>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</si>
  <si>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</si>
  <si>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</si>
  <si>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</si>
  <si>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 xml:space="preserve">chillan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</si>
  <si>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</si>
  <si>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</si>
  <si>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</si>
  <si>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</si>
  <si>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huasco</t>
  </si>
  <si>
    <t>Centro de Rehabilitación y Educación Especial de Arica “CREE”</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</si>
  <si>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</si>
  <si>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</si>
  <si>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</si>
  <si>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</si>
  <si>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</si>
  <si>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</si>
  <si>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</si>
  <si>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</si>
  <si>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</si>
  <si>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</si>
  <si>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</si>
  <si>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“Corporación de Apoyo Integral para el Adulto Mayor” y/o “Corporación Laureles”.</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</si>
  <si>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</si>
  <si>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</si>
  <si>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</si>
  <si>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</si>
  <si>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Corporación de Apoyo a la Niñez y Juventud en Riesgo Social “Corporación Llequén”.</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</si>
  <si>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</si>
  <si>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</si>
  <si>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</si>
  <si>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 xml:space="preserve">Presidente: Luis Antonio Ruíz Sumaret, 
Directora Ejecutiva: Yerka Aguilera Olivares, 
</t>
  </si>
  <si>
    <t>chillán</t>
  </si>
  <si>
    <t>Corporación de Artistas para la Rehabilitación y Reinserción Social a Través del Arte – CoArtRe.</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</si>
  <si>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</si>
  <si>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</si>
  <si>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</si>
  <si>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</si>
  <si>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</si>
  <si>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</si>
  <si>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</si>
  <si>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Asistencia Judicial de la Región del Biobío.</t>
  </si>
  <si>
    <t>Corporación de Derecho Público.</t>
  </si>
  <si>
    <t xml:space="preserve">Ley Nº 17.995, de 1981, del Ministerio de Justicia. </t>
  </si>
  <si>
    <t>Asistencia judicial y/o jurídica gratuita a personas de escasos recursos.</t>
  </si>
  <si>
    <t xml:space="preserve">Freire Nº 1220, Concepción, Octava Región. 
</t>
  </si>
  <si>
    <t>concepcion</t>
  </si>
  <si>
    <t>No se acompañan. Aplica Informe Jurídico Nº 09, de  fecha 14 de marzo de 2011 del Departamento Jurídico y Dictamen Nº 070791, de 2009, de la Contraloría General de la República</t>
  </si>
  <si>
    <t>Corporación de Derecho Público</t>
  </si>
  <si>
    <t>Corporación de Asistencia Judicial de las regiones de Arica y Parinacota, Tarapacá y Antofagasta.</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</si>
  <si>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</si>
  <si>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</si>
  <si>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</si>
  <si>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</si>
  <si>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</si>
  <si>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</si>
  <si>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</si>
  <si>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</si>
  <si>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</si>
  <si>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iquique</t>
  </si>
  <si>
    <t>No se acompañan. Aplica Informe Jurídico Nº 09, de  fecha 14 de marzo de 2011 del Departamento Jurídico y Dictamen Nº 070791, de 2009, de la Contraloría General de la República.</t>
  </si>
  <si>
    <t>Corporación de Asistencia Judicial de la Región de Valparaíso.</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</si>
  <si>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</si>
  <si>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</si>
  <si>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</si>
  <si>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</si>
  <si>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</si>
  <si>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</si>
  <si>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</si>
  <si>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valpariso</t>
  </si>
  <si>
    <t>V</t>
  </si>
  <si>
    <t>Corporación de Asistencia Judicial de la Región Metropolitana</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</si>
  <si>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</si>
  <si>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</si>
  <si>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</si>
  <si>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</si>
  <si>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</si>
  <si>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</si>
  <si>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talca</t>
  </si>
  <si>
    <t xml:space="preserve">Corporación de Ayuda a la Infancia Casa Montaña </t>
  </si>
  <si>
    <t xml:space="preserve">Corporación de Derecho Privado. </t>
  </si>
  <si>
    <t>Otorgada por Decreto Exento N° 716, de 22 de febrero de 2008, del Ministerio de Justicia y Derechos Humanos.</t>
  </si>
  <si>
    <t>Certificado de Vigencia de Persona Jurídica sin Fines de Lucro, Folio N° 43413849, de 12 de enero de 2018, del Servicio de Registro Civil e Identificación.</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</si>
  <si>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</si>
  <si>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</si>
  <si>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</si>
  <si>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vicuña</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</si>
  <si>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</si>
  <si>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</si>
  <si>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</si>
  <si>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</si>
  <si>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Temuco.</t>
  </si>
  <si>
    <t xml:space="preserve">981796585
</t>
  </si>
  <si>
    <t>lucit@gmail.com</t>
  </si>
  <si>
    <t xml:space="preserve">Antecedentes financieros correspondientes al año 2017, aprobados por el Sub Departamento de Supervisión Financiera Nacional. </t>
  </si>
  <si>
    <t xml:space="preserve">Corporación de Beneficencia Andalién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</si>
  <si>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</si>
  <si>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</si>
  <si>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</si>
  <si>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</si>
  <si>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</si>
  <si>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</si>
  <si>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</si>
  <si>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</si>
  <si>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</si>
  <si>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</si>
  <si>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</si>
  <si>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</si>
  <si>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</si>
  <si>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</si>
  <si>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</si>
  <si>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</si>
  <si>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Metropolitana</t>
  </si>
  <si>
    <t xml:space="preserve">02) 23280100, </t>
  </si>
  <si>
    <t>Corporación de Damas Once de Marzo CORDAMAR.</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</si>
  <si>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</si>
  <si>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</si>
  <si>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</si>
  <si>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</si>
  <si>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</si>
  <si>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</si>
  <si>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</si>
  <si>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</si>
  <si>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</si>
  <si>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</si>
  <si>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Corporación Cultural Social y de Desarrollo SHALOM</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</si>
  <si>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</si>
  <si>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</si>
  <si>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Presidente: José Miguel Araya Garrido, 
Secretario: Stephania Alejandra Vivanco Zambrano
Tesorero: Alejandra Noemi Zambrano Alvarez,
Directores
Raúl Antonio Cancino Flores,
Loreto Isabel Valdés Castillo, 
Jimena Del Carmen Maldonado Verdugo,
</t>
  </si>
  <si>
    <t xml:space="preserve">03 de octubre de 2015 al 03 de octubre de 2020. </t>
  </si>
  <si>
    <t xml:space="preserve">José Miguel Araya Garrido, </t>
  </si>
  <si>
    <t>shalom-jany@hotmail.com</t>
  </si>
  <si>
    <t xml:space="preserve">Calle 13 Sur 4 Poniente Nº 519, comuna de Talca, VII Región del Maule.
</t>
  </si>
  <si>
    <t>Fono: 71 2 383436
Celular: 98694714</t>
  </si>
  <si>
    <t>poración de Desarrollo Comunitario y Social CATAMIRA</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</si>
  <si>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</si>
  <si>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</si>
  <si>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</si>
  <si>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</si>
  <si>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</si>
  <si>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</si>
  <si>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</si>
  <si>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</si>
  <si>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los angeles </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</si>
  <si>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</si>
  <si>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</si>
  <si>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</si>
  <si>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</si>
  <si>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</si>
  <si>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</si>
  <si>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lo barnechea</t>
  </si>
  <si>
    <t>Corporación de Desarrollo de San Pedro.</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</si>
  <si>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</si>
  <si>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</si>
  <si>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</si>
  <si>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</si>
  <si>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</si>
  <si>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</si>
  <si>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</si>
  <si>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</si>
  <si>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</si>
  <si>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</si>
  <si>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san pedro</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</si>
  <si>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</si>
  <si>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</si>
  <si>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</si>
  <si>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</si>
  <si>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De  29 de julio de 2016 a 29 de julio de 2019. </t>
  </si>
  <si>
    <t xml:space="preserve">Gerente General: Jaime Enrique Vilches González, 
Delegación: 
Presidente: Eduardo Conca Calvo,
Tesorero: Juan Pavés Peñaloza ,  
Secretario Ejecutivo: Jaime Enrique Vilches González, . Para obligar a la Corporación, deben actuar dos cualquiera de ellos.
</t>
  </si>
  <si>
    <t xml:space="preserve">Santa Isabel Nº 345, Santiago, Región Metropolitana. 
</t>
  </si>
  <si>
    <t>Santiago</t>
  </si>
  <si>
    <t xml:space="preserve">corporacion.central@gmail.com
vilches.jaime@gmail.com
</t>
  </si>
  <si>
    <t xml:space="preserve">Corporación de Desarrollo Social y Económico Indígena CODESI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</si>
  <si>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</si>
  <si>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</si>
  <si>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</si>
  <si>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</si>
  <si>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</si>
  <si>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</si>
  <si>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</si>
  <si>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</si>
  <si>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</si>
  <si>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talcahuano</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</si>
  <si>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</si>
  <si>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Corporación de Desarrollo Social y Educacional Leonardo Da Vinci o CORDES Da Vinci.</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</si>
  <si>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</si>
  <si>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</si>
  <si>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</si>
  <si>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</si>
  <si>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</si>
  <si>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</si>
  <si>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</si>
  <si>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</si>
  <si>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</si>
  <si>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</si>
  <si>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</si>
  <si>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Corporación de Desarrollo y Acción Social Cristiana Alborada Chile - Corporación Alborada Chile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</si>
  <si>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</si>
  <si>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</si>
  <si>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</si>
  <si>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</si>
  <si>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</si>
  <si>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</si>
  <si>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</si>
  <si>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</si>
  <si>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</si>
  <si>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</si>
  <si>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quisco</t>
  </si>
  <si>
    <t>Se acompaña certificado financiero de fecha 07 de febrero de 2014, correspondiente al año 2012, aprobado por el Sub Departamento de Supervisión Financiera Nacional.</t>
  </si>
  <si>
    <t xml:space="preserve">
“Corporación de Desarrollo y Acción Social, Cultural y Educacional Arrebol-Chile” o “Corporación Arrebol-Chile” 
</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</si>
  <si>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</si>
  <si>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</si>
  <si>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</si>
  <si>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</si>
  <si>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</si>
  <si>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</si>
  <si>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</si>
  <si>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</si>
  <si>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</si>
  <si>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</si>
  <si>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</si>
  <si>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Desarrollo y Promoción de Niños, Jóvenes y Familias SOFINI.</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</si>
  <si>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</si>
  <si>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</si>
  <si>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</si>
  <si>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</si>
  <si>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</si>
  <si>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</si>
  <si>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</si>
  <si>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</si>
  <si>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</si>
  <si>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</si>
  <si>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</si>
  <si>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</si>
  <si>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</si>
  <si>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Corporación Derechos Iguales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</si>
  <si>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</si>
  <si>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</si>
  <si>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</si>
  <si>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</si>
  <si>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</si>
  <si>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</si>
  <si>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</si>
  <si>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</si>
  <si>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</si>
  <si>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</si>
  <si>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</si>
  <si>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Corporación de Educación, Rehabilitación, Capacitación, Atención de Menores y Perfeccionamiento ( C.E.R.C.A.P.)</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</si>
  <si>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</si>
  <si>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</si>
  <si>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</si>
  <si>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</si>
  <si>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</si>
  <si>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</si>
  <si>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Corporación de Educación y Desarrollo Popular “El Trampolín”</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</si>
  <si>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</si>
  <si>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</si>
  <si>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</si>
  <si>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La Candelaria Nº 1998, comuna de Maipú, Región Metropolitana,  </t>
  </si>
  <si>
    <t>maipú</t>
  </si>
  <si>
    <t xml:space="preserve">Corporación de Emprendimiento Social, Corporación CES.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</si>
  <si>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</si>
  <si>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</si>
  <si>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</si>
  <si>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</si>
  <si>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</si>
  <si>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</si>
  <si>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</si>
  <si>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</si>
  <si>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</si>
  <si>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Corporación de Estudio, Desarrollo y Capacitación  A Todo Sur.</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</si>
  <si>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</si>
  <si>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</si>
  <si>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</si>
  <si>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</si>
  <si>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</si>
  <si>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</si>
  <si>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</si>
  <si>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</si>
  <si>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</si>
  <si>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</si>
  <si>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Corporación de Formación Laboral al Adolescente- CORFAL.</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</si>
  <si>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</si>
  <si>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</si>
  <si>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</si>
  <si>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</si>
  <si>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</si>
  <si>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</si>
  <si>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</si>
  <si>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</si>
  <si>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Directora Ejecutiva: Milagros Isabel Neghme Cristi, 
Presidente: Exequiel González Balbontín, 
Podrán actuar conjunta o separadamente.
Poderes especiales: 
Alejandro Andrés Astorga Arancibia, 
Catalina Lastarria Cádiz, 
Podrán actuar conjunta o separadamente.
</t>
  </si>
  <si>
    <t xml:space="preserve">Carlos Justiniano Nº 1123, comuna de Providencia, Región Metropolitana.
</t>
  </si>
  <si>
    <t>Providencia</t>
  </si>
  <si>
    <t>Corporación de Profesionales Asociados Interdisciplinarios - CORPAI</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</si>
  <si>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</si>
  <si>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</si>
  <si>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</si>
  <si>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Valparaíso
</t>
  </si>
  <si>
    <t xml:space="preserve">989146291
</t>
  </si>
  <si>
    <t xml:space="preserve">corpai.valparaiso@gmail.com
</t>
  </si>
  <si>
    <t xml:space="preserve">Antecedentes financieros correspondientes al año 2017, aprobados por el Departamento de Administración y Finanzas. </t>
  </si>
  <si>
    <t>Corporación de Profesionales para la Acción y Promoción Social - CEPAS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</si>
  <si>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</si>
  <si>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</si>
  <si>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</si>
  <si>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</si>
  <si>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</si>
  <si>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</si>
  <si>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</si>
  <si>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</si>
  <si>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</si>
  <si>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Corporación de Rehabilitación Club de Leones Cruz del Sur.</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</si>
  <si>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</si>
  <si>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</si>
  <si>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</si>
  <si>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</si>
  <si>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</si>
  <si>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</si>
  <si>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</si>
  <si>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</si>
  <si>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</si>
  <si>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</si>
  <si>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 xml:space="preserve">Corporación de Rehabilitación Club de Leones de Coyhaique
</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</si>
  <si>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</si>
  <si>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</si>
  <si>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</si>
  <si>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</si>
  <si>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</si>
  <si>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</si>
  <si>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</si>
  <si>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</si>
  <si>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</si>
  <si>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</si>
  <si>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Corporación de Rehabilitación de Menores Adictos Amanecer de Calama.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</si>
  <si>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</si>
  <si>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</si>
  <si>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</si>
  <si>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</si>
  <si>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</si>
  <si>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calama</t>
  </si>
  <si>
    <t>Corporación Demos una Oportunidad al Menor- Crédito al Menor</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</si>
  <si>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</si>
  <si>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</si>
  <si>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</si>
  <si>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26 de abril de 2018 – al 26 de abril de 2021.</t>
  </si>
  <si>
    <t xml:space="preserve">Lautaro Nº 2755, comuna de La Pintana, Villa Jorge Yarur Banna, Región Metropolitana.
</t>
  </si>
  <si>
    <t>La Pintana</t>
  </si>
  <si>
    <t>Corporación Educacional Abate Molina de Talca.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</si>
  <si>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</si>
  <si>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</si>
  <si>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Presidente: Guido Gossens Roell, 
Directora Ejecutiva: Claudia Silvana Pinochet Muñoz, 
</t>
  </si>
  <si>
    <t xml:space="preserve">14 Sur, Pasaje 5 Poniente A, N° 270, ciudad de Talca, Región del Maule.
</t>
  </si>
  <si>
    <t>Corporación Educacional El Despertar</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</si>
  <si>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</si>
  <si>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</si>
  <si>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</si>
  <si>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</si>
  <si>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</si>
  <si>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</si>
  <si>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</si>
  <si>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</si>
  <si>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</si>
  <si>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</si>
  <si>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Corporación Educacional Sagrada Familia.</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</si>
  <si>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</si>
  <si>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</si>
  <si>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</si>
  <si>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</si>
  <si>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</si>
  <si>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</si>
  <si>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</si>
  <si>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</si>
  <si>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</si>
  <si>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</si>
  <si>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 xml:space="preserve">
Corporación Educacional y Asistencial Hellen Keller
</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</si>
  <si>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</si>
  <si>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</si>
  <si>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</si>
  <si>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</si>
  <si>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Corporación Educacional y de Beneficencia Cristo Joven</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</si>
  <si>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</si>
  <si>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</si>
  <si>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</si>
  <si>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</si>
  <si>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</si>
  <si>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Ejército de Salvación.</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</si>
  <si>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</si>
  <si>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</si>
  <si>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</si>
  <si>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</si>
  <si>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</si>
  <si>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</si>
  <si>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</si>
  <si>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</si>
  <si>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</si>
  <si>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</si>
  <si>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</si>
  <si>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en Busca de un Cambio</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</si>
  <si>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</si>
  <si>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</si>
  <si>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</si>
  <si>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</si>
  <si>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</si>
  <si>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</si>
  <si>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</si>
  <si>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linares</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</si>
  <si>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</si>
  <si>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</si>
  <si>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Linares.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</si>
  <si>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</si>
  <si>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</si>
  <si>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</si>
  <si>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</si>
  <si>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</si>
  <si>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Presidente: 
Felipe Andrés Medina Velásquez, 
</t>
  </si>
  <si>
    <t xml:space="preserve">Durarán 3años en sus cargos por estatutos.  </t>
  </si>
  <si>
    <t>Corporación Futuro Humano</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</si>
  <si>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</si>
  <si>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</si>
  <si>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</si>
  <si>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</si>
  <si>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</si>
  <si>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</si>
  <si>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</si>
  <si>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</si>
  <si>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</si>
  <si>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santiago centro</t>
  </si>
  <si>
    <t xml:space="preserve">Se acompaña Balance General Tributario, correspondiente al ejercicio tributario del año 2007, autorizado ante notario público, del 23 de abril de 2008.
</t>
  </si>
  <si>
    <t>Corporación Gabriela Mistral.</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</si>
  <si>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</si>
  <si>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</si>
  <si>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 xml:space="preserve">Presidente: Francisco León Henríquez Adaros, 
Directora Ejecutiva: María Cristina Meléndez Jiménez,
</t>
  </si>
  <si>
    <t>Coquimbo</t>
  </si>
  <si>
    <t>(51) 2321039</t>
  </si>
  <si>
    <t xml:space="preserve">Corporación Hope For Children </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</si>
  <si>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</si>
  <si>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</si>
  <si>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</si>
  <si>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</si>
  <si>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</si>
  <si>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</si>
  <si>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</si>
  <si>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</si>
  <si>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</si>
  <si>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</si>
  <si>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 xml:space="preserve"> Pelarco</t>
  </si>
  <si>
    <t>Se acompañan antecedentes financieros año 2014, aprobados por el Departamento de Administración y Finanzas.</t>
  </si>
  <si>
    <t>Corporación Hogar Belén.</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</si>
  <si>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</si>
  <si>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</si>
  <si>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</si>
  <si>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 xml:space="preserve"> hogarbelen@hotmail.com  
</t>
  </si>
  <si>
    <t>fono (71)  2241065</t>
  </si>
  <si>
    <t>Talca</t>
  </si>
  <si>
    <t>Corporación Hogar de Menores Cardenal José María Caro</t>
  </si>
  <si>
    <t xml:space="preserve">Decreto Supremo Nº1079, de 04 de noviembre de 1987, del Ministerio de Justicia. </t>
  </si>
  <si>
    <t xml:space="preserve">Dar un hogar, cuidado, atención, educación y alimentación a menores en situación irregular.
</t>
  </si>
  <si>
    <t xml:space="preserve">DIRECTORIO:
Presidente: Pilar Larraín Undurraga,  
Secretario: Ignacio Correa Munita,
Tesorero: René Saavedra Contreras,
Director: Rodrigo Eduardo Medina Gómez 
Director: Luisa Angélica Yevilaf Chancaqueo,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</si>
  <si>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</si>
  <si>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</si>
  <si>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</si>
  <si>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 La Pintana</t>
  </si>
  <si>
    <t>Corporación CICART</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</si>
  <si>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</si>
  <si>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</si>
  <si>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</si>
  <si>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Presidente: Regina Torres Ramírez,
Vicepresidenta: Silvia Cuevas Verdugo, 
Secretario: Alain Araneda Pereira, 
Tesorera: María Luisa Medrano Buchholtz, 
Directora: Carolina Silva Cuevas,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</si>
  <si>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</si>
  <si>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</si>
  <si>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</si>
  <si>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</si>
  <si>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</si>
  <si>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</si>
  <si>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 xml:space="preserve">Corporación de Defensoría Nacional de Derechos Humanos de los Niños, Niñas y Adolescentes con base en género y familia, o Defensoría de los DD.HH. de los Niños. </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</si>
  <si>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</si>
  <si>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</si>
  <si>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</si>
  <si>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Wendy Isabel Rodríguez Hernandez, 
Vicepresidente: Jeniffer Carolina Hernandez Aracena, 
Secretario: Eliana Cecilia Gaete Leal, 
Tesorera: Silvia Elena Muñoz Vargas,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</si>
  <si>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</si>
  <si>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</si>
  <si>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</si>
  <si>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</si>
  <si>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</si>
  <si>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Corporación Juvenil de Atención Infanto-Juvenil La Tribu</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</si>
  <si>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</si>
  <si>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</si>
  <si>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</si>
  <si>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</si>
  <si>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</si>
  <si>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</si>
  <si>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</si>
  <si>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</si>
  <si>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</si>
  <si>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</si>
  <si>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
CORPORACIÓN KUYEN MAPU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</si>
  <si>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</si>
  <si>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</si>
  <si>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</si>
  <si>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</si>
  <si>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</si>
  <si>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</si>
  <si>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</si>
  <si>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</si>
  <si>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</si>
  <si>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</si>
  <si>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</si>
  <si>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Corporación  La Casa del Padre Demetrio</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</si>
  <si>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</si>
  <si>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</si>
  <si>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</si>
  <si>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</si>
  <si>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</si>
  <si>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</si>
  <si>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</si>
  <si>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</si>
  <si>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</si>
  <si>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 xml:space="preserve"> Melipilla</t>
  </si>
  <si>
    <t>Se acompaña certificado financiero de fecha 27 de julio de 2010, correspondiente al año 2009, aprobado por el Sub Departamento de Supervisión Financiera Nacional.</t>
  </si>
  <si>
    <t>Corporación Las Asambleas de Dios de Chile</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</si>
  <si>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</si>
  <si>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</si>
  <si>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</si>
  <si>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</si>
  <si>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</si>
  <si>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</si>
  <si>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</si>
  <si>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</si>
  <si>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</si>
  <si>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</si>
  <si>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</si>
  <si>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Corporación Luz de Cristo</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</si>
  <si>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</si>
  <si>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</si>
  <si>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 xml:space="preserve"> Certificado de Vigencia N°20166, de 4 de octubre de 2011, del Ministerio de Justicia.</t>
  </si>
  <si>
    <t xml:space="preserve">Presidente: Enrique Villegas Meza  
Vicepresidente: Javier  Silva González 
Secretario:  Eduardo Rodríguez Molina 
Tesorera: Ximena Cayupil Maliqueo
</t>
  </si>
  <si>
    <t>3 años.</t>
  </si>
  <si>
    <t xml:space="preserve">Presidente:  Enrique Villegas Meza 
</t>
  </si>
  <si>
    <t>Arco Iris Nº 1756, Villa Horizonte, Puente Alto, Región Metropolitana.</t>
  </si>
  <si>
    <t>Puente Alto</t>
  </si>
  <si>
    <t xml:space="preserve">
Balance Financiero, correspondiente al año 2011, de fecha 6 septiembre de 2012, aprobado por el Sub Departamento de Supervisión Financiera Nacional.
</t>
  </si>
  <si>
    <t>Corporación Luz del Mundo.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</si>
  <si>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</si>
  <si>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</si>
  <si>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</si>
  <si>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</si>
  <si>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</si>
  <si>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</si>
  <si>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</si>
  <si>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</si>
  <si>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</si>
  <si>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</si>
  <si>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</si>
  <si>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</si>
  <si>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</si>
  <si>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Corporación Metodista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</si>
  <si>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</si>
  <si>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</si>
  <si>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</si>
  <si>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</si>
  <si>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</si>
  <si>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Corporación Misión de María</t>
  </si>
  <si>
    <t>Otorgada por Decreto Supremo N° 1208, de 29 de agosto de 1994, por el Ministerio de Justicia.</t>
  </si>
  <si>
    <t>Certificado de Vigencia Folio N° 500187474738, de 06 de julio de 2018, del Servicio de Registro Civil e Identificación.</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</si>
  <si>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</si>
  <si>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Presidente: Luis Felipe Ovalle Valdés, 
Gerente General:  Paulina Valenzuela Miño, 
En caso de ausencia o imposibilidad de doña Paulina Valenzuela, la subrogará con iguales facultades Luz María Medina García, 
</t>
  </si>
  <si>
    <t xml:space="preserve">Bremen N° 1316, comuna de Ñuñoa, Región Metropolitana
</t>
  </si>
  <si>
    <t>Fono: 2276725</t>
  </si>
  <si>
    <t>Corporación Movimiento Anónimo por la Vida “MAV”</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</si>
  <si>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</si>
  <si>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</si>
  <si>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</si>
  <si>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</si>
  <si>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</si>
  <si>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</si>
  <si>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</si>
  <si>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</si>
  <si>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</si>
  <si>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</si>
  <si>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Corporación Municipal de Castro para la Educación, Salud y Atención al Menor</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</si>
  <si>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</si>
  <si>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</si>
  <si>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</si>
  <si>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</si>
  <si>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Corporación Municipal de Desarrollo Social de Colina</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</si>
  <si>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</si>
  <si>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</si>
  <si>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</si>
  <si>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</si>
  <si>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</si>
  <si>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</si>
  <si>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</si>
  <si>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</si>
  <si>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</si>
  <si>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</si>
  <si>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Corporación Municipal de Conchalí  de Educación, Salud y Atención de Menores, CORESAM </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</si>
  <si>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</si>
  <si>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</si>
  <si>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</si>
  <si>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</si>
  <si>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</si>
  <si>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</si>
  <si>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Corporación Municipal de Desarrollo Social de Lampa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</si>
  <si>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</si>
  <si>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</si>
  <si>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</si>
  <si>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</si>
  <si>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</si>
  <si>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</si>
  <si>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</si>
  <si>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</si>
  <si>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</si>
  <si>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 xml:space="preserve"> Santiago</t>
  </si>
  <si>
    <t>Se acompañan antecedentes financieros año 2013, aprobados por el Departamento de Administración y Finanzas.</t>
  </si>
  <si>
    <t>Corporación Municipal de Desarrollo Social de Cerro Navia</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</si>
  <si>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</si>
  <si>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</si>
  <si>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</si>
  <si>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</si>
  <si>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</si>
  <si>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</si>
  <si>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 xml:space="preserve">Fono: 6402471, 
</t>
  </si>
  <si>
    <t>Cerro Navia</t>
  </si>
  <si>
    <t xml:space="preserve">Corporación Municipal de Educación, Salud y Atención de Menores de Puente Alto </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</si>
  <si>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</si>
  <si>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</si>
  <si>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</si>
  <si>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</si>
  <si>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</si>
  <si>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</si>
  <si>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</si>
  <si>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Corporación Municipal de Desarrollo Social de Los Muermos</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</si>
  <si>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</si>
  <si>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</si>
  <si>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</si>
  <si>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</si>
  <si>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Corporación Municipal de Desarrollo Social de Pudahuel</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</si>
  <si>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</si>
  <si>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</si>
  <si>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</si>
  <si>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</si>
  <si>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</si>
  <si>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</si>
  <si>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</si>
  <si>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</si>
  <si>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</si>
  <si>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</si>
  <si>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Corporación Municipal de Desarrollo Social de San Joaquín
</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</si>
  <si>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</si>
  <si>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</si>
  <si>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</si>
  <si>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</si>
  <si>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
Corporación Municipal de Desarrollo de la comuna de San Vicente de Tagua Tagua.
</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</si>
  <si>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</si>
  <si>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</si>
  <si>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</si>
  <si>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</si>
  <si>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</si>
  <si>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</si>
  <si>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Corporación Municipal para el Desarrollo Social de Villa Alemana</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</si>
  <si>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</si>
  <si>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</si>
  <si>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</si>
  <si>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Última renovación de Directorio: 26 de Marzo de 2014.
Elección Alcalde: 06 de diciembre de 2012 a 06 de diciembre de 2016.
</t>
  </si>
  <si>
    <t xml:space="preserve">Presidente: 
José Sabat Marcos,  
Secretario General: 
Fernando Hudson Soto, 
</t>
  </si>
  <si>
    <t xml:space="preserve">Avda. Quinta N° 050, comuna de Villa Alemana, Quinta Región
</t>
  </si>
  <si>
    <t xml:space="preserve">Corporación Municipal de Quellón para la Educación, Salud y Atención del Menor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</si>
  <si>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</si>
  <si>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</si>
  <si>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</si>
  <si>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</si>
  <si>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</si>
  <si>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</si>
  <si>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</si>
  <si>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</si>
  <si>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</si>
  <si>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</si>
  <si>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</si>
  <si>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</si>
  <si>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</si>
  <si>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</si>
  <si>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</si>
  <si>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</si>
  <si>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Melipilla,</t>
  </si>
  <si>
    <t>Corporación Municipal de Peñalolén Para el Desarrollo Social  CORMUP</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</si>
  <si>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</si>
  <si>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</si>
  <si>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</si>
  <si>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</si>
  <si>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</si>
  <si>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</si>
  <si>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</si>
  <si>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56-2-4407989
</t>
  </si>
  <si>
    <t xml:space="preserve">degas@cormup.cl
</t>
  </si>
  <si>
    <t xml:space="preserve">Corporación Municipal de Punta Arenas para la Educación, Salud y Atención al Menor </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</si>
  <si>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</si>
  <si>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</si>
  <si>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</si>
  <si>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</si>
  <si>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</si>
  <si>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</si>
  <si>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</si>
  <si>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</si>
  <si>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 xml:space="preserve"> Punta Arenas</t>
  </si>
  <si>
    <t>Se acompaña certificado financiero de la Institución correspondientes al año 2015, remitido para aprobación al Subdepartamento de Supervisión Nacional.</t>
  </si>
  <si>
    <t xml:space="preserve">
Corporación Municipal de San Fernando para la Atención de Menores y las Áreas de Educación y Salud.
</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</si>
  <si>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</si>
  <si>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</si>
  <si>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</si>
  <si>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</si>
  <si>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</si>
  <si>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</si>
  <si>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</si>
  <si>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</si>
  <si>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</si>
  <si>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</si>
  <si>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Corporación Municipal de Educación, Salud, Cultura y Recreación de La Florida-COMUDEF</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</si>
  <si>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</si>
  <si>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</si>
  <si>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</si>
  <si>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</si>
  <si>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</si>
  <si>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</si>
  <si>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</si>
  <si>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</si>
  <si>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</si>
  <si>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Corporación Municipal de Educación, Cultura y Atención al Menor de Quilpué</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</si>
  <si>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</si>
  <si>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</si>
  <si>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</si>
  <si>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</si>
  <si>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</si>
  <si>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</si>
  <si>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</si>
  <si>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</si>
  <si>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</si>
  <si>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</si>
  <si>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</si>
  <si>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Corporación de Trabajo Niño Levántate</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</si>
  <si>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</si>
  <si>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</si>
  <si>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</si>
  <si>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</si>
  <si>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</si>
  <si>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</si>
  <si>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</si>
  <si>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</si>
  <si>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</si>
  <si>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</si>
  <si>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Corporación Nuestra Ayuda Inspirada en María, también denominada Corporación Naim.</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</si>
  <si>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</si>
  <si>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</si>
  <si>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</si>
  <si>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</si>
  <si>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</si>
  <si>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</si>
  <si>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</si>
  <si>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</si>
  <si>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</si>
  <si>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</si>
  <si>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Corporación Nuestra Ayuda Inspirada en María-Curicó, también denominada Corporación Naim Curicó.</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</si>
  <si>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</si>
  <si>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</si>
  <si>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</si>
  <si>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</si>
  <si>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</si>
  <si>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</si>
  <si>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</si>
  <si>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naimcurico@gmail.com
</t>
  </si>
  <si>
    <t>Corporación Obra Don Guanella</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</si>
  <si>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</si>
  <si>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</si>
  <si>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t>
  </si>
  <si>
    <t xml:space="preserve">5 años, pudiendo ser reelegidos indefinidamente.
</t>
  </si>
  <si>
    <t xml:space="preserve">23 de abril de 2018, según acta de asamblea de socios reducida a escritura pública con fecha 16 de mayo de 2018, ante don Humberto Quezada Moreno, Notario Público Titular de la Vigésimo Sexta Notaría de Santiago.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</si>
  <si>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</si>
  <si>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</si>
  <si>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</si>
  <si>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</si>
  <si>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</si>
  <si>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Corporación Obra de María-Madre de la Misericordia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</si>
  <si>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</si>
  <si>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</si>
  <si>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</si>
  <si>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</si>
  <si>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</si>
  <si>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</si>
  <si>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</si>
  <si>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</si>
  <si>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</si>
  <si>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</si>
  <si>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Corporación para el Desarrollo de la Cultura y la Educación Personalizada Abierta y Comunitaria “CEPAC”</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</si>
  <si>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</si>
  <si>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</si>
  <si>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</si>
  <si>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</si>
  <si>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</si>
  <si>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</si>
  <si>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</si>
  <si>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</si>
  <si>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</si>
  <si>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</si>
  <si>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Corporación para el Desarrollo Económico y Social </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</si>
  <si>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</si>
  <si>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</si>
  <si>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</si>
  <si>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</si>
  <si>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</si>
  <si>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</si>
  <si>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</si>
  <si>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</si>
  <si>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</si>
  <si>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</si>
  <si>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Corporación para el Desarrollo Integral de la Provincia de Choapa “Luis Gálvez Olivares” de Illapel - CORPROCH</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</si>
  <si>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</si>
  <si>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</si>
  <si>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</si>
  <si>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</si>
  <si>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Salamanca</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</si>
  <si>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</si>
  <si>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</si>
  <si>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</si>
  <si>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</si>
  <si>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</si>
  <si>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</si>
  <si>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 Biobío.</t>
  </si>
  <si>
    <t>Corporación para la Nutrición Infantil, CONIN</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</si>
  <si>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</si>
  <si>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</si>
  <si>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</si>
  <si>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</si>
  <si>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</si>
  <si>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</si>
  <si>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</si>
  <si>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</si>
  <si>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</si>
  <si>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</si>
  <si>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Corporación para el Desarrollo de la Salud Mental Familiar - CODESAM </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</si>
  <si>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</si>
  <si>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</si>
  <si>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</si>
  <si>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</si>
  <si>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</si>
  <si>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</si>
  <si>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</si>
  <si>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</si>
  <si>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</si>
  <si>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</si>
  <si>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Corporación para la Orientación, Protección y Rehabilitación del Menor PROMESI</t>
  </si>
  <si>
    <t>70.996.300-7</t>
  </si>
  <si>
    <t>Decreto Supremo N° 10, de 5 de enero de 1982, del Ministerio de Justicia.</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</si>
  <si>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</si>
  <si>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</si>
  <si>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</si>
  <si>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</si>
  <si>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 Ñuñoa</t>
  </si>
  <si>
    <t>Corporación Privada de Desarrollo Social Epifanía</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</si>
  <si>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</si>
  <si>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</si>
  <si>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</si>
  <si>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</si>
  <si>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</si>
  <si>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</si>
  <si>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</si>
  <si>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</si>
  <si>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</si>
  <si>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</si>
  <si>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Corporación Privada de Desarrollo Social IX Región, CORPRIX</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</si>
  <si>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</si>
  <si>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</si>
  <si>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</si>
  <si>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</si>
  <si>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</si>
  <si>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</si>
  <si>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</si>
  <si>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</si>
  <si>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</si>
  <si>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</si>
  <si>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</si>
  <si>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Santiago Centro, La Serena</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</si>
  <si>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</si>
  <si>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Corporación PRODEL</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</si>
  <si>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</si>
  <si>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</si>
  <si>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</si>
  <si>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Presidente: Guillermo Montecinos Rojas,  
</t>
  </si>
  <si>
    <t xml:space="preserve"> prodelquinta@yahoo.es</t>
  </si>
  <si>
    <t xml:space="preserve">4 Oriente Nº 143, comuna de Viña del Mar, Quinta Región. 
</t>
  </si>
  <si>
    <t>Corporación Programa de Atención a Niños y Jóvenes Chasqui</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</si>
  <si>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</si>
  <si>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</si>
  <si>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</si>
  <si>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</si>
  <si>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</si>
  <si>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 San Bernardo</t>
  </si>
  <si>
    <t>Corporación Programa Interdisciplinario de Investigaciones en Educación-PIIE</t>
  </si>
  <si>
    <t xml:space="preserve">Decreto Supremo Nº501, de 14 de abril de 1992, del Ministerio de Justicia. </t>
  </si>
  <si>
    <t>Certificado de Vigencia Nº 17175, de 12 de Julio de 2012, del Ministerio de Justicia.</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</si>
  <si>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</si>
  <si>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xml:space="preserve">DIRECTORIO:
Presidente: Flavia Patricia Fiabane Salas,  
Vicepresidente: María Liliana Karina Vaccaro Carrizo, 
Tesorero: Pablo AlejandroVenegas Cancino, 
Secretaria: Marcela Tchimino Nahmías, 
Directores:
Luis Eduardo González Fiegehen, 
Beatrice Avalos Davidson, 
</t>
  </si>
  <si>
    <t>06 de mayo de 2011 hasta el 06 de mayo de 2012.(Conforme a los estatutos, se entiende prorrogado hasta la celebración de la próxima asamblea ordinaria)</t>
  </si>
  <si>
    <t xml:space="preserve">Mandato General:
Presidenta: Flavia Patricia Fiabane Salas,  
Directora Ejecutiva: María Loreto Egaña Baraona, 
</t>
  </si>
  <si>
    <t>: piie@academia.cl</t>
  </si>
  <si>
    <t xml:space="preserve">Dalmacia N° 1267, comuna de Providencia, Región  Metropolitana
</t>
  </si>
  <si>
    <t>F: 2096644,</t>
  </si>
  <si>
    <t>Se acompaña Certificado Financiero de la Institución correspondiente al 2011, aprobado por el Subdepartamento de Supervisión Financiera Nacional.</t>
  </si>
  <si>
    <t>Corporación Programa Poblacional de Servicios La Caleta</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</si>
  <si>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</si>
  <si>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</si>
  <si>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</si>
  <si>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</si>
  <si>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</si>
  <si>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</si>
  <si>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</si>
  <si>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</si>
  <si>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</si>
  <si>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</si>
  <si>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</si>
  <si>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</si>
  <si>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Corporación “RENACE”.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</si>
  <si>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</si>
  <si>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</si>
  <si>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</si>
  <si>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</si>
  <si>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</si>
  <si>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</si>
  <si>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</si>
  <si>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</si>
  <si>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</si>
  <si>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</si>
  <si>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</si>
  <si>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</si>
  <si>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Corporación Social y Educacional Renasci</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</si>
  <si>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</si>
  <si>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</si>
  <si>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</si>
  <si>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</si>
  <si>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</si>
  <si>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</si>
  <si>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Copiapo</t>
  </si>
  <si>
    <t>Corporación Servicios para el Desarrollo de los Jóvenes SEDEJ</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</si>
  <si>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</si>
  <si>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</si>
  <si>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</si>
  <si>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</si>
  <si>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</si>
  <si>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</si>
  <si>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</si>
  <si>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</si>
  <si>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</si>
  <si>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</si>
  <si>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</si>
  <si>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Corporación Servicio Paz y Justicia, SERPAJ-CHILE</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</si>
  <si>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</si>
  <si>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</si>
  <si>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</si>
  <si>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</si>
  <si>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 xml:space="preserve">32-2156923, 32-2156246
</t>
  </si>
  <si>
    <t>serpaj@serpajchile.cl</t>
  </si>
  <si>
    <t>Corporación Siempreviva, por los Derechos y la Diversidad</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</si>
  <si>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</si>
  <si>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</si>
  <si>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</si>
  <si>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</si>
  <si>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</si>
  <si>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</si>
  <si>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</si>
  <si>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</si>
  <si>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</si>
  <si>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</si>
  <si>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Corporación Tour Marginal</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</si>
  <si>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</si>
  <si>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</si>
  <si>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</si>
  <si>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</si>
  <si>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</si>
  <si>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</si>
  <si>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</si>
  <si>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</si>
  <si>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</si>
  <si>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</si>
  <si>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</si>
  <si>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</si>
  <si>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</si>
  <si>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</si>
  <si>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</si>
  <si>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</si>
  <si>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</si>
  <si>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</si>
  <si>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</si>
  <si>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</si>
  <si>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</si>
  <si>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</si>
  <si>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</si>
  <si>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</si>
  <si>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</si>
  <si>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</si>
  <si>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</si>
  <si>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</si>
  <si>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</si>
  <si>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</si>
  <si>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</si>
  <si>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</si>
  <si>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</si>
  <si>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</si>
  <si>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</si>
  <si>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Abogados de los Niños</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</si>
  <si>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</si>
  <si>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</si>
  <si>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</si>
  <si>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</si>
  <si>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</si>
  <si>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</si>
  <si>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</si>
  <si>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</si>
  <si>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</si>
  <si>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</si>
  <si>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</si>
  <si>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</si>
  <si>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 xml:space="preserve">
Fundación Acción para la Infancia.
</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</si>
  <si>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</si>
  <si>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</si>
  <si>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</si>
  <si>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</si>
  <si>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</si>
  <si>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</si>
  <si>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</si>
  <si>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</si>
  <si>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</si>
  <si>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</si>
  <si>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</si>
  <si>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</si>
  <si>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</si>
  <si>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</si>
  <si>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
Fundación Aconcagua Mujer
</t>
  </si>
  <si>
    <t xml:space="preserve">Inscripción N° 190942, de fecha 24 de enero de 2015. </t>
  </si>
  <si>
    <t xml:space="preserve">Certificado de Vigencia folio n° 24324283, de fecha 07 de diciembre de 2016, emitida por el Registro Civil e Identificación.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</si>
  <si>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</si>
  <si>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Presidente: 
Adelaida del Carmen Escalona Pino, 
Secretario:
María Soledad Basualto González
Tesorero:
Jimena Del Carmen Torres Vázquez, 
</t>
  </si>
  <si>
    <t xml:space="preserve">Durarán 3 años en sus cargos. </t>
  </si>
  <si>
    <t xml:space="preserve">19 de diciembre de 2014, al 19 de diciembre de 2017. </t>
  </si>
  <si>
    <t xml:space="preserve">Presidente: 
Adelaida del Carmen Escalona Pino, 
</t>
  </si>
  <si>
    <t>Circunvalación Oriente N° 2299, Condominio Convento 3, comuna de San Felipe, Región de Valparaíso.</t>
  </si>
  <si>
    <t>San Felipe</t>
  </si>
  <si>
    <t>fundacionaconcaguamujer@gmail.com</t>
  </si>
  <si>
    <t>Certificado de antecedentes financieros correspondientes al año 2016, aprobado por el  Subdepartamento de Supervisión Financiera Nacional para su aprobación.</t>
  </si>
  <si>
    <t>Fundación Anar, Ayuda a Niños y Adolescentes en Riesgo</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</si>
  <si>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</si>
  <si>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</si>
  <si>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</si>
  <si>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</si>
  <si>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</si>
  <si>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</si>
  <si>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</si>
  <si>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</si>
  <si>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</si>
  <si>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</si>
  <si>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</si>
  <si>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</si>
  <si>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</si>
  <si>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</si>
  <si>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Presidenta: Sor Florisia Myriam Vásquez Hernández 
Vice-Presidenta: Sor Alejandra Nelly Amijo Melis, 
Secretaria: Sor Roxana María Gaete Martínez, 
Tesorera: Sor Nilda de Jesus Campos Leiva 
</t>
  </si>
  <si>
    <t xml:space="preserve">: Indefinida. </t>
  </si>
  <si>
    <t xml:space="preserve">Sor Florisia Myriam Vásquez Hernández 
</t>
  </si>
  <si>
    <t xml:space="preserve"> hogarsrn@yahoo.es
</t>
  </si>
  <si>
    <t xml:space="preserve">San Martín N° 570, comuna de Curicó, Séptima Región
</t>
  </si>
  <si>
    <t>Fono: 75-2-312621,</t>
  </si>
  <si>
    <t xml:space="preserve"> Curicó</t>
  </si>
  <si>
    <t xml:space="preserve">Se acompaña certificado de antecedentes financieros, correspondiente al año 2017, aprobado por el Subdepartamento de Supervisión Financiera Nacional, para su aprobación. </t>
  </si>
  <si>
    <t>Fundación Bautista para Amar</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</si>
  <si>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</si>
  <si>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</si>
  <si>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</si>
  <si>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</si>
  <si>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</si>
  <si>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</si>
  <si>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</si>
  <si>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 xml:space="preserve"> Temuco</t>
  </si>
  <si>
    <t>Se acompaña Certificado financiero año 2004, aprobado por la Unidad de Auditoría.</t>
  </si>
  <si>
    <t xml:space="preserve">
Fundación Beata Laura Vicuña. 
</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</si>
  <si>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</si>
  <si>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</si>
  <si>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</si>
  <si>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</si>
  <si>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 xml:space="preserve">Presidenta: Ximena Oyarzo Mancilla, 
Poder general de representación y Administración a sor Brohana Angulo Saldivia,en calidad de gerente general, quién para actuar requiere la firma conjunta de uno o cualquiera de los miembros del directorio.
</t>
  </si>
  <si>
    <t xml:space="preserve">Avenida Manuel Antonio Matta Nº 762, comuna de Santiago, Región Metropolitana 
</t>
  </si>
  <si>
    <t>56-2 9126775</t>
  </si>
  <si>
    <t>Fundación Bernarda Morín</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</si>
  <si>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</si>
  <si>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</si>
  <si>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</si>
  <si>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</si>
  <si>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</si>
  <si>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</si>
  <si>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</si>
  <si>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</si>
  <si>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</si>
  <si>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</si>
  <si>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Betzaida</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</si>
  <si>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</si>
  <si>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</si>
  <si>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</si>
  <si>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</si>
  <si>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</si>
  <si>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</si>
  <si>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</si>
  <si>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</si>
  <si>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Rancagua.</t>
  </si>
  <si>
    <t>Se acompaña Certificado y Balance Tributario, ambos correspondientes al año 2012, aprobados por el Subdepartamento de Supervisión  Financiera Nacional.</t>
  </si>
  <si>
    <t xml:space="preserve">
Fundación Camina Conmigo
</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</si>
  <si>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</si>
  <si>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</si>
  <si>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</si>
  <si>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</si>
  <si>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</si>
  <si>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</si>
  <si>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</si>
  <si>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</si>
  <si>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</si>
  <si>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Santiago.</t>
  </si>
  <si>
    <t>Se acompaña Certificado Financiero año 2009, aprobado por el Subdepartamento de  Supervisión Financiera Nacional.</t>
  </si>
  <si>
    <t>Fundación Cáritas Araucanía</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</si>
  <si>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</si>
  <si>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</si>
  <si>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</si>
  <si>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</si>
  <si>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</si>
  <si>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</si>
  <si>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</si>
  <si>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</si>
  <si>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</si>
  <si>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</si>
  <si>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</si>
  <si>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Fundación Cáritas Diocesana de Linares</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</si>
  <si>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</si>
  <si>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</si>
  <si>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</si>
  <si>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04 de abril de 2018</t>
  </si>
  <si>
    <t>Linares</t>
  </si>
  <si>
    <t>Fundación Cáritas-Temuco</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</si>
  <si>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</si>
  <si>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</si>
  <si>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</si>
  <si>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</si>
  <si>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</si>
  <si>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</si>
  <si>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</si>
  <si>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</si>
  <si>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</si>
  <si>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</si>
  <si>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Fundación Casa Esperanza E.V.</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</si>
  <si>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</si>
  <si>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</si>
  <si>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</si>
  <si>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</si>
  <si>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Fundación Centro Comunitario Laura Vicuña-CENLAVI</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</si>
  <si>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</si>
  <si>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</si>
  <si>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</si>
  <si>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</si>
  <si>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</si>
  <si>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</si>
  <si>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</si>
  <si>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</si>
  <si>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</si>
  <si>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</si>
  <si>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</si>
  <si>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</si>
  <si>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Fundación Centro de Educación y Promoción de Acción Solidaria CEPAS</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</si>
  <si>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</si>
  <si>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</si>
  <si>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</si>
  <si>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</si>
  <si>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</si>
  <si>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</si>
  <si>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</si>
  <si>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</si>
  <si>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</si>
  <si>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</si>
  <si>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</si>
  <si>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Fundación Centro de Promoción y Prevención Bonifacia Rodríguez.</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</si>
  <si>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</si>
  <si>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</si>
  <si>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</si>
  <si>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</si>
  <si>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</si>
  <si>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</si>
  <si>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</si>
  <si>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</si>
  <si>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</si>
  <si>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</si>
  <si>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</si>
  <si>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</si>
  <si>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</si>
  <si>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</si>
  <si>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</si>
  <si>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Providencia.</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</si>
  <si>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</si>
  <si>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</si>
  <si>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</si>
  <si>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</si>
  <si>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</si>
  <si>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Fundación Cerro Navia Joven</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</si>
  <si>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</si>
  <si>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</si>
  <si>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</si>
  <si>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</si>
  <si>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</si>
  <si>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 xml:space="preserve">
Fundación Chilena de la Adopción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</si>
  <si>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</si>
  <si>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</si>
  <si>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</si>
  <si>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</si>
  <si>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</si>
  <si>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</si>
  <si>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 xml:space="preserve">Fono: 6652150, 
</t>
  </si>
  <si>
    <t>Fundación Ciudad del Niño Ricardo Espinosa</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</si>
  <si>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</si>
  <si>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</si>
  <si>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</si>
  <si>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</si>
  <si>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Hualpen</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</si>
  <si>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</si>
  <si>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</si>
  <si>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3 años.</t>
  </si>
  <si>
    <t xml:space="preserve">Paseo Pdte. Errázuriz Echaurren N° 2631, 5° piso, comuna de Providencia, Santiago, Región Metropolitana.
</t>
  </si>
  <si>
    <t>228737900 - 228737980</t>
  </si>
  <si>
    <t>http://www.ciudaddelnino.cl</t>
  </si>
  <si>
    <t>Fundación CREA EQUIDAD</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</si>
  <si>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</si>
  <si>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</si>
  <si>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</si>
  <si>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Fundación Creando Futuro</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</si>
  <si>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</si>
  <si>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</si>
  <si>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</si>
  <si>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</si>
  <si>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</si>
  <si>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</si>
  <si>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</si>
  <si>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</si>
  <si>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</si>
  <si>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</si>
  <si>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</si>
  <si>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Fundación Creseres</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</si>
  <si>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</si>
  <si>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</si>
  <si>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</si>
  <si>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</si>
  <si>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 xml:space="preserve">: dirección@fundacioncreseres.cl </t>
  </si>
  <si>
    <t>Fundación Cristiana de Acción Social y Educacional Funcase</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</si>
  <si>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</si>
  <si>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</si>
  <si>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</si>
  <si>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</si>
  <si>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</si>
  <si>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</si>
  <si>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</si>
  <si>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</si>
  <si>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</si>
  <si>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FUNDACIÓN CRISTOX</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</si>
  <si>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</si>
  <si>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Curacaví
</t>
  </si>
  <si>
    <t xml:space="preserve">Antecedentes financieros correspondientes al año 2016, aprobados por el Departamento de Administración y Finanzas. </t>
  </si>
  <si>
    <t>Fundación Cruzada por Los Niños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</si>
  <si>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</si>
  <si>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</si>
  <si>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</si>
  <si>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</si>
  <si>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</si>
  <si>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</si>
  <si>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</si>
  <si>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</si>
  <si>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</si>
  <si>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</si>
  <si>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</si>
  <si>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Fundación COANIL</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</si>
  <si>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</si>
  <si>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</si>
  <si>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</si>
  <si>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</si>
  <si>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</si>
  <si>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</si>
  <si>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</si>
  <si>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 xml:space="preserve">
Fundación Cultural Para La Reinserción Social ÍTACA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</si>
  <si>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</si>
  <si>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</si>
  <si>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</si>
  <si>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</si>
  <si>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</si>
  <si>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</si>
  <si>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</si>
  <si>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</si>
  <si>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</si>
  <si>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</si>
  <si>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</si>
  <si>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Fundación de Beneficencia Aldea de Niños Cardenal Raúl Silva Henríquez</t>
  </si>
  <si>
    <t xml:space="preserve">Dar hogar a los niños desamparados que carecen de él; educarlos y prepararlos para la vida. </t>
  </si>
  <si>
    <t>Erigida de acuerdo al Derecho Canónico, por Decreto N° 314, del Arzobispado de Santiago, de fecha 1 de octubre de 1999.</t>
  </si>
  <si>
    <t>Fundación de Beneficencia Cristo Vive</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</si>
  <si>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</si>
  <si>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</si>
  <si>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</si>
  <si>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</si>
  <si>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</si>
  <si>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</si>
  <si>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</si>
  <si>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</si>
  <si>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</si>
  <si>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</si>
  <si>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 xml:space="preserve"> Huechuraba</t>
  </si>
  <si>
    <t>Se acompaña Certificado de la Institución y Balance General, ambos correspondientes al año 2008, aprobados por el Subdepartamento de Supervisión Financiera.</t>
  </si>
  <si>
    <t>Fundación de Beneficencia El Peregrino</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</si>
  <si>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</si>
  <si>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</si>
  <si>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</si>
  <si>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</si>
  <si>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</si>
  <si>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</si>
  <si>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</si>
  <si>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</si>
  <si>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 xml:space="preserve"> Puente Alto</t>
  </si>
  <si>
    <t>Se acompaña Balance Tributario y Certificado de la Institución correspondiente a antecedentes financieros del año 2009, aprobado por el Subdepartamento de Supervisión Financiera.</t>
  </si>
  <si>
    <t>71.152.400-2</t>
  </si>
  <si>
    <t xml:space="preserve">Decreto Supremo Nº 444, de 04 de mayo de 1983, del Ministerio de Justicia. </t>
  </si>
  <si>
    <t xml:space="preserve">Protección y asistencia de personas de escasos recursos, cualquiera sea su edad, sexo o religión.
</t>
  </si>
  <si>
    <t>3 años en sus cargos.</t>
  </si>
  <si>
    <t xml:space="preserve">Presidenta: Irene del Carmen Arias Vielma, 
Directora Ejecutiva Interina:  Emilia Prosperina Baeza Ulloa  
</t>
  </si>
  <si>
    <t xml:space="preserve">Amanda Labarca N° 4631, Población Jaime Eyzaguirre. Comuna de Macul, Región Metropolitana.
</t>
  </si>
  <si>
    <t xml:space="preserve">Fono: 2715736, </t>
  </si>
  <si>
    <t>Macul</t>
  </si>
  <si>
    <t>Fundación de Beneficencia Hogar de Cristo</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</si>
  <si>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</si>
  <si>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</si>
  <si>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</si>
  <si>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Fundación de Beneficencia Hogar de Niños San José</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</si>
  <si>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</si>
  <si>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</si>
  <si>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</si>
  <si>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José Esteban Raúl Ahumada Figueroa, 
Poder de Representación:
María Jesús Egaña Velarde, 
María Dolores González Ramírez, 
Daniel Anthony Panchot Schaefer, 
Directora Ejecutiva: Carolina Judith Gana Ahumada,
</t>
  </si>
  <si>
    <t xml:space="preserve">e-mdoloresama@hotmail.com
</t>
  </si>
  <si>
    <t xml:space="preserve">Egaña N°940, comuna de Peñalolen, Región Metropolitana
</t>
  </si>
  <si>
    <t>Fonos 22268000-2776769</t>
  </si>
  <si>
    <t>Peñalolen</t>
  </si>
  <si>
    <t>Fundación de Beneficencia Nuestra Señora de Guadalupe</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</si>
  <si>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</si>
  <si>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</si>
  <si>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</si>
  <si>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</si>
  <si>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</si>
  <si>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</si>
  <si>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</si>
  <si>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</si>
  <si>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</si>
  <si>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</si>
  <si>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Quinta Norma</t>
  </si>
  <si>
    <t>Se acompaña Certificado de los antecedentes financieros de la Institución correspondientes al año 2009, aprobados por el Subdepartamento de Supervisión Financiera Nacional.</t>
  </si>
  <si>
    <t>Fundación de Beneficencia Saint Germain</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</si>
  <si>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</si>
  <si>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</si>
  <si>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</si>
  <si>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</si>
  <si>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</si>
  <si>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</si>
  <si>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</si>
  <si>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</si>
  <si>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</si>
  <si>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 xml:space="preserve">
Fundación de Beneficencia Sentidos
</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</si>
  <si>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</si>
  <si>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</si>
  <si>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</si>
  <si>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Fundación Desarrollo Social y Productivo Amautas</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</si>
  <si>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</si>
  <si>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</si>
  <si>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</si>
  <si>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</si>
  <si>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</si>
  <si>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</si>
  <si>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</si>
  <si>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</si>
  <si>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</si>
  <si>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</si>
  <si>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Fundación de la Esperanza Joven</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</si>
  <si>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</si>
  <si>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</si>
  <si>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</si>
  <si>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</si>
  <si>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</si>
  <si>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</si>
  <si>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</si>
  <si>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</si>
  <si>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</si>
  <si>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</si>
  <si>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</si>
  <si>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</si>
  <si>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</si>
  <si>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</si>
  <si>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</si>
  <si>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</si>
  <si>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</si>
  <si>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</si>
  <si>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</si>
  <si>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</si>
  <si>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</si>
  <si>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</si>
  <si>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</si>
  <si>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</si>
  <si>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Certificado de Vigencia, Folio Nº 500193380999, emitido con fecha 5 de septiembre de 2018, por el SRCeI.</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</si>
  <si>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</si>
  <si>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</si>
  <si>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 04 años, 9 de marzo de 2018 al 9 de marzo de 2022. Ello en atención a la disposición contenida en el Artículo Primero Transitorio de la escritura de constitución, por la cual el plazo se contabiliza desde el registro por parte del SRCEI, sin perjuicio de que el acto de constitución es del 21 de febrero de 2018.
Los miembros del Directorio deberán ser designados por los Fundadores, además de ser confirmados en sus cargos por los mismos, cada 2 años. (artículo 8° de los Estatutos).
</t>
  </si>
  <si>
    <t xml:space="preserve">María Luisa Hurtado Rozas, </t>
  </si>
  <si>
    <t>mlhurtado@iceph.cl</t>
  </si>
  <si>
    <t xml:space="preserve">4 Norte N° 557, Oficina 3, comuna de Viña del Mar.
Región de Valparaíso.
</t>
  </si>
  <si>
    <t>Fono: 986942195-323114350</t>
  </si>
  <si>
    <t>Se acompaña Certificado Financiero año 2017, aprobado por el Subdepartamento de Supervisión Financiera Nacional, según consta de Memorándum N° 145, de 1 de octubre de 2018 de dicho Subdepartamento.</t>
  </si>
  <si>
    <t xml:space="preserve">Fundación de Prevención de Violencia Infantil PREVIF 
(antes denominada Fundación de Prevención de Violencia Intrafamiliar)
</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</si>
  <si>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</si>
  <si>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</si>
  <si>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</si>
  <si>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</si>
  <si>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</si>
  <si>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</si>
  <si>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</si>
  <si>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</si>
  <si>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</si>
  <si>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</si>
  <si>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</si>
  <si>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</si>
  <si>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Fundación Educacional Buenaventura.</t>
  </si>
  <si>
    <t>Otorgado por Decreto Nº 603, de fecha 11 de junio de 1996, del Ministerio de Justicia.</t>
  </si>
  <si>
    <t xml:space="preserve">Certificado Folio Nº 500159927021, de 11 de agosto de 2017, emitido por el SRCeI. 
</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</si>
  <si>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</si>
  <si>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 xml:space="preserve">Presidente: Sergio Javier Ossa Correa                   
Vicepresidente: María del Pilar Monge Zegers     
Tesorero: Sergio José Ossa Monge                      
Secretario: José Javier Ossa Monge                       
</t>
  </si>
  <si>
    <t>Los Directores tienen carácter vitalicio</t>
  </si>
  <si>
    <t>3 de noviembre de 2005</t>
  </si>
  <si>
    <t xml:space="preserve">Sergio Javier Ossa Correa                                 
María del Pilar Monge Zegers                                 
Pueden actuar, separada e indistintamente para representar a la institución en determinados actos y contratos y para hacer presentaciones ante distintas autoridades administrativas (por ejemplo presentar y firmar los proyectos).
</t>
  </si>
  <si>
    <t xml:space="preserve">Avenida  Luis Pasteur Nº 6.600, comuna de Vitacura, Región Metropolitana.
</t>
  </si>
  <si>
    <t xml:space="preserve">Teléfono: 953 80 01  </t>
  </si>
  <si>
    <t xml:space="preserve">Certificado de Antecedentes Financieros, correspondiente al año 2016 aprobados por el Subdepartamento de Supervisión Financiera Nacional.
</t>
  </si>
  <si>
    <t>Fundación Educacional de Promoción de Viviendas y de Beneficencia Rodelillo-Fundación Rodelillo</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</si>
  <si>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</si>
  <si>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</si>
  <si>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</si>
  <si>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</si>
  <si>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</si>
  <si>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</si>
  <si>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</si>
  <si>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</si>
  <si>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</si>
  <si>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</si>
  <si>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
Fundación Educacional Paihuén.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</si>
  <si>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</si>
  <si>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</si>
  <si>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Presidente: 
Rodrigo Alejandro Cortés Godoy
Vice Presidente:
Claudia Marcela Espinoza Carramiñana
Secretario:
Alejandra Olga Nielsen Molina
</t>
  </si>
  <si>
    <t>paihuen@fundacionpaihuen.cl</t>
  </si>
  <si>
    <t>Fundación Emerson Moreira</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</si>
  <si>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</si>
  <si>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</si>
  <si>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</si>
  <si>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</si>
  <si>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</si>
  <si>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</si>
  <si>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</si>
  <si>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</si>
  <si>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</si>
  <si>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</si>
  <si>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Renca,</t>
  </si>
  <si>
    <t>Se acompaña Certificado Financiero correspondiente al  año 2017, aprobados por el Sub Departamento de Supervisión Financiera Nacional.</t>
  </si>
  <si>
    <t>Fundación Esperanza</t>
  </si>
  <si>
    <t>Erigida de acuerdo al Derecho Canónico, por el Decreto Episcopal N° 041/92, del Obispado de Punta Arenas.</t>
  </si>
  <si>
    <t>Certificado Nº 06/2017, de fecha 18 de agosto de 2017 , del Obispado de Punta Arenas.</t>
  </si>
  <si>
    <t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t>
  </si>
  <si>
    <t xml:space="preserve">30 de octubre de 2018. </t>
  </si>
  <si>
    <t xml:space="preserve">Ángelo Humberto Gamín Salas, en su calidad de Vice-Presidente, conforme al artículo 15 de los Estatutos. 
Asterio Andrade Gallardo, 
</t>
  </si>
  <si>
    <t>administracion@fundacionesperanza.cl</t>
  </si>
  <si>
    <t xml:space="preserve">Chiloé  N° 1156, comuna de Punta Arenas, Duodécima Región.
</t>
  </si>
  <si>
    <t>Teléfonos: 61-613474 y 61-613479</t>
  </si>
  <si>
    <t>Punta Arena</t>
  </si>
  <si>
    <t>Fundación Estudio para un Hermano EDUCERE</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</si>
  <si>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</si>
  <si>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</si>
  <si>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</si>
  <si>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</si>
  <si>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</si>
  <si>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</si>
  <si>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</si>
  <si>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</si>
  <si>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</si>
  <si>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</si>
  <si>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Fundación Familia Nazareth</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</si>
  <si>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</si>
  <si>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</si>
  <si>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</si>
  <si>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 xml:space="preserve">Fundación Gabriel &amp; Mary Mustakis </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</si>
  <si>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</si>
  <si>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</si>
  <si>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</si>
  <si>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</si>
  <si>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</si>
  <si>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</si>
  <si>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</si>
  <si>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</si>
  <si>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</si>
  <si>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</si>
  <si>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</si>
  <si>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FUNDACIÓN GENERACIÓN FORTALEZA</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</si>
  <si>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</si>
  <si>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</si>
  <si>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</si>
  <si>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</si>
  <si>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</si>
  <si>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 xml:space="preserve">Viña del Mar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</si>
  <si>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</si>
  <si>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</si>
  <si>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</si>
  <si>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</si>
  <si>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</si>
  <si>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</si>
  <si>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</si>
  <si>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</si>
  <si>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</si>
  <si>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</si>
  <si>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Fundación Granja Educativa Terapéutica Caracol</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</si>
  <si>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</si>
  <si>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</si>
  <si>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</si>
  <si>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</si>
  <si>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</si>
  <si>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</si>
  <si>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</si>
  <si>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</si>
  <si>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Santiago,</t>
  </si>
  <si>
    <t>Se acompaña Certificado financiero, correspondiente al  año 2014,  aprobados por la Unidad de Supervisión Financiera Nacional.</t>
  </si>
  <si>
    <t>Fundación Grupo Norte Chile</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</si>
  <si>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</si>
  <si>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</si>
  <si>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</si>
  <si>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</si>
  <si>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</si>
  <si>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</si>
  <si>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</si>
  <si>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</si>
  <si>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</si>
  <si>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Presidenta: 
MARÍA CAROLINA BEZMALINOVIC MORALES, 
Secretaria: 
MARÍA ISABEL ELENA BAZAN ACRDENAS, 
Tesorera:
CAROLINA IRENE ETERONOVIC SUDY,
</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</si>
  <si>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</si>
  <si>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</si>
  <si>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</si>
  <si>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</si>
  <si>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Fundación Hogares de Menores La Promesa</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</si>
  <si>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</si>
  <si>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</si>
  <si>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</si>
  <si>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</si>
  <si>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</si>
  <si>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</si>
  <si>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</si>
  <si>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</si>
  <si>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la Reina</t>
  </si>
  <si>
    <t xml:space="preserve">Se acompaña Certificado Financiero de la Institución y Balance General, ambos correspondientes al año 2010, los cuales fueron aprobados por  la Unidad de Supervisión Financiera Nacional
.
</t>
  </si>
  <si>
    <t>Fundación Hogar Esperanza</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</si>
  <si>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</si>
  <si>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</si>
  <si>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</si>
  <si>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</si>
  <si>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</si>
  <si>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</si>
  <si>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</si>
  <si>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</si>
  <si>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</si>
  <si>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</si>
  <si>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 xml:space="preserve"> La Florida</t>
  </si>
  <si>
    <t>Se acompaña Certificado Financiero correspondientes al año 2017, aprobado por la Unidad de Supervisión Financiera Nacional.</t>
  </si>
  <si>
    <t>Fundacion hogar de menores de belén</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</si>
  <si>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</si>
  <si>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</si>
  <si>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</si>
  <si>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</si>
  <si>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</si>
  <si>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</si>
  <si>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</si>
  <si>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</si>
  <si>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</si>
  <si>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 xml:space="preserve">Fundación Hogar de Niñas Las Creches.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</si>
  <si>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</si>
  <si>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</si>
  <si>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</si>
  <si>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</si>
  <si>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</si>
  <si>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Fundación Hogar de Niñitas María Goretti</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</si>
  <si>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</si>
  <si>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</si>
  <si>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</si>
  <si>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</si>
  <si>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</si>
  <si>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</si>
  <si>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</si>
  <si>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</si>
  <si>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</si>
  <si>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Fundación Hogar Infantil Club de Leones de Talca</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</si>
  <si>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</si>
  <si>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</si>
  <si>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</si>
  <si>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</si>
  <si>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</si>
  <si>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</si>
  <si>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</si>
  <si>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</si>
  <si>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Fundación Hogar Luterano de Valdivia</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</si>
  <si>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</si>
  <si>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</si>
  <si>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</si>
  <si>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</si>
  <si>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</si>
  <si>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</si>
  <si>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</si>
  <si>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</si>
  <si>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</si>
  <si>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Fundación Hogares de Menores Verbo Divino</t>
  </si>
  <si>
    <t xml:space="preserve">Decreto Supremo Nº1302, de 22 de diciembre de 1987, del Ministerio de Justicia. </t>
  </si>
  <si>
    <t xml:space="preserve">Ayuda material y espiritual a las personas de escasos recursos.
</t>
  </si>
  <si>
    <t xml:space="preserve">DIRECTORIO:
Presidente: R.P. Raphael Oukate Kpandja, 
Vicepresidente: Bernardo Serrano Spoerer, 
Secretario General: Jaime Solar Blazer, 
Directores:
Juan Pablo Rodríguez Court
Ernesto Correa Elizalde
Matias Mackenna García Huidobro
Anabella Sandra Cornejo Garcés
María Paz Razazki Kauak
</t>
  </si>
  <si>
    <t xml:space="preserve">Durarán 3 años en sus funciones. </t>
  </si>
  <si>
    <t>12 de noviembre de 2017 al 12 de noviembre de 2020.</t>
  </si>
  <si>
    <t xml:space="preserve">R.P. Raphael Oukate Kpandja, 
Bernardo Serrano Spoerer, 
Jaime Solar Blazer, 
Juan Pablo Rodríguez Court
Ernesto Correa Elizalde
Karen Ulloa Parra
Actuando cualquiera dos de ellos indistintamente pero actuando conjuntamente entre sí, anteponiendo sus respectivas firmas a la razón social, con las más amplias facultades. 
</t>
  </si>
  <si>
    <t>F. 65-232931, 065-233834</t>
  </si>
  <si>
    <t>Puerto Varas</t>
  </si>
  <si>
    <t>Fundación Huerquehue</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</si>
  <si>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</si>
  <si>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</si>
  <si>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</si>
  <si>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</si>
  <si>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</si>
  <si>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</si>
  <si>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</si>
  <si>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</si>
  <si>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</si>
  <si>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</si>
  <si>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Fundación Integral de la Familia -  FIDEF</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</si>
  <si>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</si>
  <si>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</si>
  <si>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</si>
  <si>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</si>
  <si>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</si>
  <si>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</si>
  <si>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</si>
  <si>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</si>
  <si>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</si>
  <si>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</si>
  <si>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</si>
  <si>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</si>
  <si>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 xml:space="preserve">Fundación Padre Alceste Piergiovanni o Fundación Instituto Chileno de Colonias, Campamentos y Hogares de Menores*.
</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</si>
  <si>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</si>
  <si>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</si>
  <si>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</si>
  <si>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</si>
  <si>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</si>
  <si>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</si>
  <si>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</si>
  <si>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</si>
  <si>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Quinta de Tilcoco</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</si>
  <si>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</si>
  <si>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</si>
  <si>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</si>
  <si>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</si>
  <si>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</si>
  <si>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</si>
  <si>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Fundación Jardín Centro Infantil Nuestra Señora de La Victoria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</si>
  <si>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</si>
  <si>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</si>
  <si>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</si>
  <si>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</si>
  <si>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</si>
  <si>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</si>
  <si>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</si>
  <si>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</si>
  <si>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</si>
  <si>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</si>
  <si>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
Fundación Juan Enrique Pestalozzi.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</si>
  <si>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</si>
  <si>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</si>
  <si>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</si>
  <si>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</si>
  <si>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</si>
  <si>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</si>
  <si>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 xml:space="preserve">Fundación Juan XXIII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</si>
  <si>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</si>
  <si>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</si>
  <si>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</si>
  <si>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</si>
  <si>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</si>
  <si>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</si>
  <si>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</si>
  <si>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</si>
  <si>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</si>
  <si>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Fundación Koinomadelfia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</si>
  <si>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</si>
  <si>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</si>
  <si>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</si>
  <si>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</si>
  <si>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</si>
  <si>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</si>
  <si>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</si>
  <si>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</si>
  <si>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</si>
  <si>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</si>
  <si>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</si>
  <si>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</si>
  <si>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</si>
  <si>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</si>
  <si>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 xml:space="preserve">Santiago
</t>
  </si>
  <si>
    <t>72 2 374732</t>
  </si>
  <si>
    <t xml:space="preserve">iecheverria@familiademaria.cl
</t>
  </si>
  <si>
    <t xml:space="preserve">
Fundación La Frontera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</si>
  <si>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</si>
  <si>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</si>
  <si>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</si>
  <si>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</si>
  <si>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 xml:space="preserve">Avenida Alemania Nº 0211, Comuna de Temuco, Novena Región de La Araucanía.
Oficina: Pasaje El Bosque Nº 620, 
</t>
  </si>
  <si>
    <t xml:space="preserve">Fundación Laura Vicuña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</si>
  <si>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</si>
  <si>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</si>
  <si>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Presidente: Sergio del Carmen Milla Jofré                            
Tesorero: Jorge Jorquera Niño de Zepeda
Secretaria: Patricia Araya Carvajal                        
Pbro Luis Lazo Díaz
Oriana Miranda Daponte
Osvaldo Pino Galleguillos
</t>
  </si>
  <si>
    <t xml:space="preserve">Elicura N° 851, comuna de Los Vilos, Región de Coquimbo
</t>
  </si>
  <si>
    <t>Fono: (053) 541278</t>
  </si>
  <si>
    <t xml:space="preserve">Elegido con fecha 12 de noviembre de 2017, según consta en Acta de Sesión Extraordinaria del Consejo Directivo de la Fundación, autorizada ante Notario Público, con fecha 17 de noviembre de 2017, ante el Notario Público Titular de la comuna de Los Vilos, don Mario Alfonso Barría Gallegos. </t>
  </si>
  <si>
    <t xml:space="preserve">Sergio del Carmen Milla Jofré
</t>
  </si>
  <si>
    <t>Los Vilos</t>
  </si>
  <si>
    <t>Fundación León Bloy para la Promoción Integral de la Familia</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</si>
  <si>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</si>
  <si>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</si>
  <si>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</si>
  <si>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</si>
  <si>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</si>
  <si>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</si>
  <si>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(02) 6648857- 6385219</t>
  </si>
  <si>
    <t xml:space="preserve">contacto@fundacionleonbloy.cl 
www.fundacionleonbloy.cl
</t>
  </si>
  <si>
    <t>Fundación Logrando la Felicidad para Rapa Nui</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</si>
  <si>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</si>
  <si>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</si>
  <si>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</si>
  <si>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</si>
  <si>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</si>
  <si>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</si>
  <si>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</si>
  <si>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</si>
  <si>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</si>
  <si>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</si>
  <si>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</si>
  <si>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Isla de Pascua</t>
  </si>
  <si>
    <t xml:space="preserve">
Fundación Madre Josefa Fernández Concha- Una Madre para Chile. 
</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</si>
  <si>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</si>
  <si>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</si>
  <si>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</si>
  <si>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</si>
  <si>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</si>
  <si>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</si>
  <si>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</si>
  <si>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</si>
  <si>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</si>
  <si>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</si>
  <si>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Fundación MADRE VICTORIA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</si>
  <si>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</si>
  <si>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Certificado de Vigencia, folio Nº 500180037875, de fecha 12 de abril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</si>
  <si>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</si>
  <si>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</si>
  <si>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</si>
  <si>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</si>
  <si>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</si>
  <si>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</si>
  <si>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</si>
  <si>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 xml:space="preserve">
Fundación  María de la Luz Zañartu
</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</si>
  <si>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</si>
  <si>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</si>
  <si>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</si>
  <si>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</si>
  <si>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</si>
  <si>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</si>
  <si>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 xml:space="preserve">
Fundación Maria Dignifica
</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</si>
  <si>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</si>
  <si>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</si>
  <si>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</si>
  <si>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</si>
  <si>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</si>
  <si>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</si>
  <si>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</si>
  <si>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</si>
  <si>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</si>
  <si>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Los Andres</t>
  </si>
  <si>
    <t>Se acompaña Balance General y Certificado de Antecedentes Financieros del año 2006, aprobado por la Sub Unidad de Control de Supervisión Financiera.</t>
  </si>
  <si>
    <t xml:space="preserve">Fundación Mi Casa </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</si>
  <si>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</si>
  <si>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</si>
  <si>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</si>
  <si>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</si>
  <si>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 xml:space="preserve">Fundación Mi Hogar de Cauquenes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</si>
  <si>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</si>
  <si>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</si>
  <si>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</si>
  <si>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</si>
  <si>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Fundación Miguel Kast Rist </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</si>
  <si>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</si>
  <si>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</si>
  <si>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</si>
  <si>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</si>
  <si>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</si>
  <si>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</si>
  <si>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</si>
  <si>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</si>
  <si>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</si>
  <si>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</si>
  <si>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</si>
  <si>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 xml:space="preserve">
Fundación Mis Amigos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</si>
  <si>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</si>
  <si>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</si>
  <si>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</si>
  <si>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</si>
  <si>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</si>
  <si>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Fundación MOREAU o FUNDAMOR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</si>
  <si>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</si>
  <si>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</si>
  <si>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</si>
  <si>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</si>
  <si>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</si>
  <si>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</si>
  <si>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</si>
  <si>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</si>
  <si>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 xml:space="preserve"> Vitacura</t>
  </si>
  <si>
    <t>Se acompaña Certificado Financiero correspondiente al año 2010, no completo y no firmado ante Notario Público. Se le envía carta al colaborador indicándole que debe ser autorizado ante notario público.</t>
  </si>
  <si>
    <t>Fundación Nacional para la Defensa Ecológica del Menor de Edad-Fundación DEM</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</si>
  <si>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</si>
  <si>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</si>
  <si>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</si>
  <si>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 xml:space="preserve">Presidente 
Juan Eduardo Pary Mobarec, 
</t>
  </si>
  <si>
    <t>Fundación Nacional para la Superación de la Pobreza</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</si>
  <si>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</si>
  <si>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</si>
  <si>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</si>
  <si>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</si>
  <si>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</si>
  <si>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</si>
  <si>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</si>
  <si>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</si>
  <si>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Fundación Niño Dios de Malloco</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</si>
  <si>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</si>
  <si>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</si>
  <si>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</si>
  <si>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</si>
  <si>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</si>
  <si>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</si>
  <si>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</si>
  <si>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</si>
  <si>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 xml:space="preserve"> Peñaflor</t>
  </si>
  <si>
    <t>Se acompaña Certificado Financiero Año 2008, firmado ante Notario Público, de fecha 29 de abril de 2009, aprobado por la Unidad de Supervisión Financiera Nacional.</t>
  </si>
  <si>
    <t>Fundación Niño y Patria</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</si>
  <si>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</si>
  <si>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</si>
  <si>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Fono 2333085 o 2318167</t>
  </si>
  <si>
    <t xml:space="preserve"> Providencia</t>
  </si>
  <si>
    <t xml:space="preserve">93401: Instituciones de Asistencia Social </t>
  </si>
  <si>
    <t>Fundación Niño Patrimonio</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</si>
  <si>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</si>
  <si>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</si>
  <si>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</si>
  <si>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</si>
  <si>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</si>
  <si>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</si>
  <si>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</si>
  <si>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Santiago 
</t>
  </si>
  <si>
    <t xml:space="preserve">56956898299
</t>
  </si>
  <si>
    <t xml:space="preserve">No tiene
</t>
  </si>
  <si>
    <t>Fundación Niños en la Huella</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</si>
  <si>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</si>
  <si>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</si>
  <si>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</si>
  <si>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</si>
  <si>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</si>
  <si>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</si>
  <si>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</si>
  <si>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</si>
  <si>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 xml:space="preserve"> Iquique</t>
  </si>
  <si>
    <t>Se adjunta certificado financiero correspondiente al año 2016, aprobado por el Subdepartamento de Supervisión Financiera Nacional.</t>
  </si>
  <si>
    <t>Fundación Nuestra Señora de la Esperanza</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</si>
  <si>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</si>
  <si>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</si>
  <si>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Presidente: Juan Luis Del Pino Riesco, 
Secretario: Francisca Ester Oyarce Espinoza, 
Tesorero: Ramona Edecia Vilches Lagos,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</si>
  <si>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</si>
  <si>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Chillan</t>
  </si>
  <si>
    <t xml:space="preserve">
Fundación Educacional Súmate Padre Álvaro Lavín o Fundación Educacional Súmate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</si>
  <si>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</si>
  <si>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</si>
  <si>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</si>
  <si>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</si>
  <si>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</si>
  <si>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</si>
  <si>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</si>
  <si>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</si>
  <si>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</si>
  <si>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</si>
  <si>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</si>
  <si>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</si>
  <si>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</si>
  <si>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</si>
  <si>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 xml:space="preserve">Mario Santiago Manríquez Santa Cruz, 
</t>
  </si>
  <si>
    <t>Http://www.padresemeria.cl</t>
  </si>
  <si>
    <t xml:space="preserve">Avenida Gabriela 02980, La Pintana. 
</t>
  </si>
  <si>
    <t>Telefono 56-2- 23815540</t>
  </si>
  <si>
    <t>La Pintana.</t>
  </si>
  <si>
    <t xml:space="preserve">Fundación Paicaví </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</si>
  <si>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</si>
  <si>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</si>
  <si>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</si>
  <si>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</si>
  <si>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</si>
  <si>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 xml:space="preserve">Fundación para la Acción Social </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</si>
  <si>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</si>
  <si>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</si>
  <si>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</si>
  <si>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</si>
  <si>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</si>
  <si>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</si>
  <si>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</si>
  <si>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</si>
  <si>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Fundación para la Promoción y el Cuidado de la Salud Mental, la Calidad de Vida y la Felicidad, pudiendo usar indistintamente el nombre de Fundación Vínculos.</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</si>
  <si>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</si>
  <si>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</si>
  <si>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</si>
  <si>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</si>
  <si>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</si>
  <si>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</si>
  <si>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</si>
  <si>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</si>
  <si>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</si>
  <si>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</si>
  <si>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comuna de Santiago</t>
  </si>
  <si>
    <t>Se acompaña Certificado de Antecedentes Financieros Institucionales, correspondiente al año 2010, aprobado por el Sub Departamento de Supervisión Financiera</t>
  </si>
  <si>
    <t>Fundación para el Crecimiento Humano FUCREHU.</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</si>
  <si>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</si>
  <si>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</si>
  <si>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</si>
  <si>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</si>
  <si>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</si>
  <si>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</si>
  <si>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</si>
  <si>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</si>
  <si>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</si>
  <si>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
Fundación Paréntesis
</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</si>
  <si>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</si>
  <si>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</si>
  <si>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</si>
  <si>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</si>
  <si>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</si>
  <si>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</si>
  <si>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</si>
  <si>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</si>
  <si>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</si>
  <si>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Fundación Paternitas</t>
  </si>
  <si>
    <t>Decreto Arzobispado de Santiago Nº 243, de 6 de agosto de 1991.</t>
  </si>
  <si>
    <t>Indefinida. Con fecha 9 de mayo de 2018, se extiende un certificado  C/765/2018 emanado del Arzobispado de Santiago que describe la conformación del actual Directorio.</t>
  </si>
  <si>
    <t>Promover y ejecutar iniciativas tendientes a auxiliar a niños en situación irregular a través de la creación de instituciones dedicadas a su cuidado y tratamiento, sin dejar de considerar como lo más importante, fortalecer a la familia.</t>
  </si>
  <si>
    <t xml:space="preserve">Presidente: Pbro. Nicolás Vial Saavedra          
Vicepresidenta: Mª Consuelo Correa Saavedra  
Directores: 
Eduardo Ruiz-Moreno Navarro,
Eduardo Romo Lafoy: 
José Antonio Garcés Silva, 
Georgeanne Barceló Vial, 
Representante Legal: Lucía Ruiz-Moreno Navarro, 
</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</si>
  <si>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</si>
  <si>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</si>
  <si>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</si>
  <si>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</si>
  <si>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Certificado Financiero correspondiente al año 2017, aprobado por Subdepartamento de Supervisión Financiera.</t>
  </si>
  <si>
    <t>Fundación Patronato de los Sagrados Corazones de Valparaíso</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</si>
  <si>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</si>
  <si>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</si>
  <si>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patronatosscc7@gmail.com</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</si>
  <si>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</si>
  <si>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</si>
  <si>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</si>
  <si>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</si>
  <si>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</si>
  <si>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Con fecha 20 de diciembre de 2017 se ratifica el Directorio, según consta en el Acta de Sesión Ordinaria de Directorio de dicha fecha, reducida a escritura pública de fecha 04 de enero de 2018, de la 18° Notaría Pública.</t>
  </si>
  <si>
    <t xml:space="preserve">Representante Legal:
María Angélica Grez del Canto
</t>
  </si>
  <si>
    <t xml:space="preserve"> fundacion@paulajaraquemada.tie.cl</t>
  </si>
  <si>
    <t xml:space="preserve">Avenida 11 de septiembre Nº2250, oficina Nº1025, comuna de Providencia, Región Metropolitana.
</t>
  </si>
  <si>
    <t>Fundación Pedro Aguirre Cerda</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</si>
  <si>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</si>
  <si>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</si>
  <si>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</si>
  <si>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</si>
  <si>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</si>
  <si>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</si>
  <si>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</si>
  <si>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</si>
  <si>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</si>
  <si>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</si>
  <si>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Certificado de Vigencia Folio Nº 500184705059, otorgado el 07 de junio de 2018, del Servicio de Registro Civil e Identificación.
</t>
  </si>
  <si>
    <t xml:space="preserve">Presidente: 
FILOMENA DE LAS MERCEDES ESCOBAR MARTÍNEZ
Tesorero:
SANDRA PAOLA PARRA ALVAREZ
Director:
GONZALO JAVIER SANCHEZ ESCOBAR
</t>
  </si>
  <si>
    <t>Del 12 de enero de 2015 al 12 de enero de 2020..</t>
  </si>
  <si>
    <t xml:space="preserve">GONZALO JAVIER SANCHEZ ESCOBAR
</t>
  </si>
  <si>
    <t xml:space="preserve">Calle Catedral N°1009, oficina 902, comuna de Santiago, región Metropolitana
</t>
  </si>
  <si>
    <t>56-2-24653130 / 56-9-94487899</t>
  </si>
  <si>
    <t xml:space="preserve">contacto@fundacionmundomejor.cl
</t>
  </si>
  <si>
    <t xml:space="preserve">
Fundación Pléyades
</t>
  </si>
  <si>
    <t xml:space="preserve">Otorgada por el Decreto Exento N° 1152, de 18 de diciembre de 2003, del Ministerio de Justicia y Derechos Humanos.
</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</si>
  <si>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</si>
  <si>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Durarán cinco años en sus cargos</t>
  </si>
  <si>
    <t>Huelén N° 85, Oficina 301</t>
  </si>
  <si>
    <t xml:space="preserve">Providencia
</t>
  </si>
  <si>
    <t xml:space="preserve">56 - 229833243
</t>
  </si>
  <si>
    <t xml:space="preserve">anita.leal@pleyades.cl
</t>
  </si>
  <si>
    <t xml:space="preserve">
Fundación Profesionales Asociados para el Desarrollo del Norte o PRODENOR.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</si>
  <si>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</si>
  <si>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</si>
  <si>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</si>
  <si>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</si>
  <si>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</si>
  <si>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</si>
  <si>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</si>
  <si>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</si>
  <si>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</si>
  <si>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</si>
  <si>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</si>
  <si>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 xml:space="preserve">
FUNDACIÓN PROYECTO B. 
</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</si>
  <si>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</si>
  <si>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</si>
  <si>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</si>
  <si>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 xml:space="preserve">Tres años, conforme al texto refundido de los Estatutos, según da cuenta la escritura pública de fecha 29 de junio de 2017, Repertorio 14.859-2017, del Notario Público Eduardo Diez Morello. </t>
  </si>
  <si>
    <t>Fundación Refugio de Cristo</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</si>
  <si>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</si>
  <si>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</si>
  <si>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</si>
  <si>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</si>
  <si>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</si>
  <si>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</si>
  <si>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</si>
  <si>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</si>
  <si>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 xml:space="preserve">Fundación Reencuentro </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</si>
  <si>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</si>
  <si>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</si>
  <si>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</si>
  <si>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</si>
  <si>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</si>
  <si>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</si>
  <si>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</si>
  <si>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</si>
  <si>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</si>
  <si>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 xml:space="preserve">
Fundación Regazo
</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</si>
  <si>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</si>
  <si>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</si>
  <si>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</si>
  <si>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</si>
  <si>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</si>
  <si>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</si>
  <si>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</si>
  <si>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</si>
  <si>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</si>
  <si>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</si>
  <si>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 xml:space="preserve">Fundación Reinventarse </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</si>
  <si>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</si>
  <si>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</si>
  <si>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</si>
  <si>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Fundación Repuyen</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</si>
  <si>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</si>
  <si>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</si>
  <si>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</si>
  <si>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</si>
  <si>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</si>
  <si>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</si>
  <si>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Puente Alto,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</si>
  <si>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</si>
  <si>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</si>
  <si>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</si>
  <si>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</si>
  <si>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Fundación Ruperto Lecaros Izquierdo</t>
  </si>
  <si>
    <t>Otorgado por Decreto Supremo Nº 1431, de fecha 26 de octubre de 1994,  por el Ministerio de Justicia.</t>
  </si>
  <si>
    <t xml:space="preserve">Certificado de Vigencia Nº15231, de fecha 23 de abril de 2010, del Ministerio de Justicia.
</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</si>
  <si>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</si>
  <si>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Cargos:
Presidente: 
Santiago Lorenzo Tomas Soto Obrador, 
Tesorero: 
Arturo Domingo Matte Lecaros, 
Secretario: 
Mario Roberto Lecaros Sánchez, 
Otros Miembros Consejo:
Pedro Lecaros Menéndez, 
Gonzalo Martino González, 
</t>
  </si>
  <si>
    <t>: Durarán un año en el cargo.</t>
  </si>
  <si>
    <t xml:space="preserve">De 04 de septiembre de 2006 a 04 de septiembre de 2007.
 Sin embargo, la misma composición del Directorio, consta en Anexo emitido por el Departamento de Personas Jurídicas del Ministerio de Justicia de fecha 23 de abril de 2010.
</t>
  </si>
  <si>
    <t xml:space="preserve">Representante Legal: 
Arturo Matte Lecaros, 
</t>
  </si>
  <si>
    <t xml:space="preserve">General del Canto Nº 50, oficina 302, comuna de Providencia, ciudad de Santiago, Región Metropolitana.
</t>
  </si>
  <si>
    <t>Teléfono: (02) 2642556- 2364474</t>
  </si>
  <si>
    <t xml:space="preserve">Providencia
</t>
  </si>
  <si>
    <t>Se acompaña balance general y Estado de Ingresos y Egresos al 31 de diciembre de 2009, aprobado por el Subdepartamento de Supervisión Financiera Nacional.</t>
  </si>
  <si>
    <t>Fundación Sagrada Familia</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</si>
  <si>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</si>
  <si>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</si>
  <si>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</si>
  <si>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</si>
  <si>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</si>
  <si>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</si>
  <si>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</si>
  <si>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</si>
  <si>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</si>
  <si>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 xml:space="preserve"> Maipú</t>
  </si>
  <si>
    <t>Se acompaña Certificado Financiero con antecedentes del año 2008 y Balance General del ejercicio comprendido entre el 01 de enero de 2008 al 31 de diciembre de 2008, aprobados por la Unidad de Supervisión Financiera Nacional.</t>
  </si>
  <si>
    <t xml:space="preserve">Fundación San Pedro Armengol </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</si>
  <si>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</si>
  <si>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</si>
  <si>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</si>
  <si>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</si>
  <si>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</si>
  <si>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</si>
  <si>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</si>
  <si>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</si>
  <si>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 xml:space="preserve">Santiago Centro. </t>
  </si>
  <si>
    <t>Se acompaña Certificado Financiero y Balance General, correspondientes al año 2007, cuya aprobación  por la Unidad de Supervisión Financiera Nacional se encuentra pendiente.</t>
  </si>
  <si>
    <t xml:space="preserve">Fundación San José para la Adopción Familiar Cristiana </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</si>
  <si>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</si>
  <si>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</si>
  <si>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</si>
  <si>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</si>
  <si>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</si>
  <si>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 xml:space="preserve">Las Condes </t>
  </si>
  <si>
    <t>Fundación Sentido</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</si>
  <si>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</si>
  <si>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</si>
  <si>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</si>
  <si>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</si>
  <si>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</si>
  <si>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</si>
  <si>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</si>
  <si>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</si>
  <si>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 xml:space="preserve">
Fundación Sociedad San Vicente de Paul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</si>
  <si>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</si>
  <si>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</si>
  <si>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</si>
  <si>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</si>
  <si>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</si>
  <si>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</si>
  <si>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</si>
  <si>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</si>
  <si>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</si>
  <si>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</si>
  <si>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Social Novo Millennio</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</si>
  <si>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</si>
  <si>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</si>
  <si>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</si>
  <si>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</si>
  <si>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</si>
  <si>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</si>
  <si>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Fundación Sotto Il Monte</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</si>
  <si>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</si>
  <si>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</si>
  <si>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</si>
  <si>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</si>
  <si>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</si>
  <si>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</si>
  <si>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</si>
  <si>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</si>
  <si>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 xml:space="preserve"> Puerto Montt,</t>
  </si>
  <si>
    <t>Se acompaña certificado financiero con antecedentes año 2008, aprobado por la Unidad de Supervisión Financiera Nacional.</t>
  </si>
  <si>
    <t xml:space="preserve">
Fundación Tabor.
</t>
  </si>
  <si>
    <t>Otorgada mediante Decreto Supremo N°4924, de fecha 29 de diciembre de 2006.</t>
  </si>
  <si>
    <t xml:space="preserve">Presidente y Representante Legal: 
Sergio Maureira Arzich,  
Vicepresidente: 
Alejandro Hernán Saavedra Castillo,                          
Secretaria:
Gladys Figueroa Guerra 
Prosecretario:
Lucia Evanjelina Rojas Silva, 
Tesorero:
Luis Humberto Quiroga Berraza, 
Pro Tesorero:
Irlanda Leticia Moreno Varas,          
</t>
  </si>
  <si>
    <t xml:space="preserve">2 años. 
</t>
  </si>
  <si>
    <t>25 de enero de 2018.</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</si>
  <si>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</si>
  <si>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</si>
  <si>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</si>
  <si>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</si>
  <si>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 xml:space="preserve">
Fundación Talita Kum.
</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</si>
  <si>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</si>
  <si>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</si>
  <si>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19 de octubre de 2017 al 10 de noviembre de 2020. (Directorio elegido en el acta de constitución, señala en el artículo Primero Transitorio, que durarán 3 años a contar de la fecha de inscripción ante el Servicio de Registro Civil e Identificación</t>
  </si>
  <si>
    <t>Fundación Tierra de Esperanza</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</si>
  <si>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</si>
  <si>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</si>
  <si>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</si>
  <si>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10 de enero de 2017 – 10 de enero 2020</t>
  </si>
  <si>
    <t>Exeter Nº 540-D, Concepción.</t>
  </si>
  <si>
    <t>Concepción.</t>
  </si>
  <si>
    <t>93401.</t>
  </si>
  <si>
    <t>Fundación</t>
  </si>
  <si>
    <t>Otorgado por Decreto Supremo Nº 900, de fecha 12 de junio de 1979, del Ministerio de Justicia.</t>
  </si>
  <si>
    <t>Certificado de Vigencia Nº 24501, de 5 de mayo de 2005,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</si>
  <si>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</si>
  <si>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xml:space="preserve">Presidenta Nacional: Paula Forttes Valdivia, 
Secretario: David Daniel Preiss Contreras, 
Consejeros:
Marcelo Rodrigo Perez Perez, 
Dante Miguel Castillo Guajardo, 
María Estela Paz Ortiz Rojas, 
Alejandra Denisse Arratia Martinez, 
</t>
  </si>
  <si>
    <t>: Los Consejeros durarán en sus funciones y actuarán como tales mientras así lo disponga la Presidenta Nacional de la Fundación.</t>
  </si>
  <si>
    <t xml:space="preserve">Directora Ejecutiva: Oriele Rossel Carrillo     </t>
  </si>
  <si>
    <t>Alonso Ovalle Nº 1180, comuna de Santiago</t>
  </si>
  <si>
    <t xml:space="preserve">Se acompaña Certificado Financiero año 2015, enviados para ser aprobados por el Departamento de Administración y Finanzas. </t>
  </si>
  <si>
    <t>Fundación Vida Compartida.</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</si>
  <si>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</si>
  <si>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</si>
  <si>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</si>
  <si>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
Presidente: Víctor Mora Rivera, 
Director Ejecutivo: Sergio Mercado Cajales, 
</t>
  </si>
  <si>
    <t xml:space="preserve">Alameda Libertador Bernardo O’Higgins N°2361, Comuna de Santiago, Región Metropolitana.
</t>
  </si>
  <si>
    <t>Teléfono: (56-2) 6970245-6963687</t>
  </si>
  <si>
    <t>Gendarmería de Chile</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</si>
  <si>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</si>
  <si>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</si>
  <si>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</si>
  <si>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</si>
  <si>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</si>
  <si>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</si>
  <si>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 xml:space="preserve">
Gobernación Provincial Antártica Chilena
</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</si>
  <si>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</si>
  <si>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</si>
  <si>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</si>
  <si>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</si>
  <si>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Cabo de Hornos</t>
  </si>
  <si>
    <t xml:space="preserve">
Gobernación Provincial de Antofagasta
</t>
  </si>
  <si>
    <t>Constitución Política de la República, artículo 116.</t>
  </si>
  <si>
    <t xml:space="preserve">Gobernador Provincial Titular: 
Fabiola Andrea Rivero Rojas, 
</t>
  </si>
  <si>
    <t>Calle Arturo Prat 384, Antofagasta, Región de Antofagasta</t>
  </si>
  <si>
    <t xml:space="preserve">
Gobernación Provincial Arica
</t>
  </si>
  <si>
    <t xml:space="preserve">Gobernador Provincial Titular: Ricardo Luis Sanzana Oteíza, </t>
  </si>
  <si>
    <t xml:space="preserve">Calle 7 de Junio N° 188. Arica.
</t>
  </si>
  <si>
    <t xml:space="preserve">Fono: 58-231440.
</t>
  </si>
  <si>
    <t xml:space="preserve">
Gobernación Provincial Aysén
</t>
  </si>
  <si>
    <t xml:space="preserve">Gobernador Provincial Titular: Paz Maritza Foitzich Sandoval, </t>
  </si>
  <si>
    <t xml:space="preserve">Calle Esmeralda Nº 810, comuna de Aysén, Región de Aysén.
</t>
  </si>
  <si>
    <t>Aysén</t>
  </si>
  <si>
    <t xml:space="preserve">
Gobernación Provincial Cachapoal 
</t>
  </si>
  <si>
    <t xml:space="preserve">Gobernador Provincial Titular: Mirenchu Beita Navarrete, </t>
  </si>
  <si>
    <t xml:space="preserve">Plaza Los Heroes s/n, Rancagua, Región de O’Higgins.
</t>
  </si>
  <si>
    <t xml:space="preserve">
Teléfonos 072-2955356 / 072-2954269</t>
  </si>
  <si>
    <t>Rancagua</t>
  </si>
  <si>
    <t xml:space="preserve">
Gobernación Provincial Capitán Prat
</t>
  </si>
  <si>
    <t xml:space="preserve">Calle Esmeralda Nº 199, comuna de Cochrane, Región de Aysén.
</t>
  </si>
  <si>
    <t>Cochrane</t>
  </si>
  <si>
    <t xml:space="preserve">
Gobernación Provincial de Coyhaique
</t>
  </si>
  <si>
    <t xml:space="preserve">Cristian Mario Javier López Montecinos  
</t>
  </si>
  <si>
    <t xml:space="preserve">Calle Errazuriz Nº 375, comuna de Coyhaique, Región de Aysén, del General Carlos Ibáñez del Campo
</t>
  </si>
  <si>
    <t>67-2214430</t>
  </si>
  <si>
    <t>lvillagran@interior.gov.cl</t>
  </si>
  <si>
    <t xml:space="preserve">
Gobernación Provincial de El Loa
</t>
  </si>
  <si>
    <t xml:space="preserve">Gobernadora Provincial Titular: María Bernarda Jopia Contreras, </t>
  </si>
  <si>
    <t xml:space="preserve">Granaderos Nº 2296, Calama, Región de Antofagasta. 
</t>
  </si>
  <si>
    <t>Fono: (55) 566501 / (55) 566502</t>
  </si>
  <si>
    <t>Calama</t>
  </si>
  <si>
    <t xml:space="preserve">
Gobernación Provincial Iquique
</t>
  </si>
  <si>
    <t>Gobernador Provincial Titular: Álvaro Arturo Jofré Cáceres,</t>
  </si>
  <si>
    <t xml:space="preserve">Avenida Arturo Prat Nº1099, comuna de Iquique, Región de Tarapacá. 
</t>
  </si>
  <si>
    <t>Fono: 57-2373402</t>
  </si>
  <si>
    <t xml:space="preserve">
Gobernación Provincial de Isla de Pascua
</t>
  </si>
  <si>
    <t xml:space="preserve">Gobernadora Provincial Titular: 
Melania Carolina Hotu Hey 
</t>
  </si>
  <si>
    <t xml:space="preserve">Kiri Reva S/N, Isla de Pascua. Región de Valparaíso. </t>
  </si>
  <si>
    <t xml:space="preserve"> Valparaíso</t>
  </si>
  <si>
    <t xml:space="preserve"> Isla de Pascua</t>
  </si>
  <si>
    <t xml:space="preserve">
Gobernación Provincial de Magallanes
</t>
  </si>
  <si>
    <t xml:space="preserve">Gobernadora Provincial Titular: 
Paola Andrea Fernández Gálvez,
</t>
  </si>
  <si>
    <t xml:space="preserve">Presidente Julio Roca Nº 925, Punta Arenas. Región de Magallanes y la Antártica Chilena.
</t>
  </si>
  <si>
    <t>Teléfonos 61-222600, 225097, 242027</t>
  </si>
  <si>
    <t xml:space="preserve">
Gobernación Provincial de Parinacota 
</t>
  </si>
  <si>
    <t xml:space="preserve">Gobernador Provincial Titular: Marcelo Andrés Zara Pizarro, </t>
  </si>
  <si>
    <t xml:space="preserve"> rlau@interior.gov.cl;  pmoya@interior.gov.cl; jblas@interior.gov.cl</t>
  </si>
  <si>
    <t xml:space="preserve">José Miguel Carrera Nº 350, Comuna de Putre. Región de Arica y Parinacota. 
</t>
  </si>
  <si>
    <t xml:space="preserve">Teléfono: 058-2241322 – 058-2222735
</t>
  </si>
  <si>
    <t>Putre</t>
  </si>
  <si>
    <t xml:space="preserve">
Gobernación Provincial de Marga Marga 
</t>
  </si>
  <si>
    <t xml:space="preserve">Manuel Rodríguez 800 Comuna de Quilpué, Región de Valparaíso.
</t>
  </si>
  <si>
    <t xml:space="preserve">
Gobernación Provincial Tocopilla 
</t>
  </si>
  <si>
    <t xml:space="preserve">Gobernador Provincial Titular: Sergio Fernando Carvajal Salas, </t>
  </si>
  <si>
    <t xml:space="preserve"> scarvajal@interior.gov.cl; garaya@interior.gov.cl; agordillo@interior.gov.cl; etoledoa@interior.gov.cl</t>
  </si>
  <si>
    <t xml:space="preserve">Avenida 21 de mayo N° 1645, comuna de Tocopilla, Región de Antofagasta. 
</t>
  </si>
  <si>
    <t>Fono: 55-813182</t>
  </si>
  <si>
    <t>Tocopilla</t>
  </si>
  <si>
    <t xml:space="preserve">
Gobernación Provincial Última Esperanza
</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</si>
  <si>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</si>
  <si>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</si>
  <si>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</si>
  <si>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</si>
  <si>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</si>
  <si>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</si>
  <si>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</si>
  <si>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</si>
  <si>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</si>
  <si>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</si>
  <si>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</si>
  <si>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</si>
  <si>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 xml:space="preserve">Hogar de Menores Dame Tu Mano </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</si>
  <si>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</si>
  <si>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</si>
  <si>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</si>
  <si>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</si>
  <si>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</si>
  <si>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</si>
  <si>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</si>
  <si>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</si>
  <si>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</si>
  <si>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</si>
  <si>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</si>
  <si>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</si>
  <si>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 xml:space="preserve">
Hogar Indígena de Santa Bárbara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</si>
  <si>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</si>
  <si>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</si>
  <si>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</si>
  <si>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</si>
  <si>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</si>
  <si>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</si>
  <si>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</si>
  <si>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Hogares Evangélicos de Chile</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</si>
  <si>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</si>
  <si>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</si>
  <si>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</si>
  <si>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</si>
  <si>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 xml:space="preserve">
I. Municipalidad de Alhué
</t>
  </si>
  <si>
    <t>Municipalidad</t>
  </si>
  <si>
    <t xml:space="preserve">Roberto Eduardo Torres Huerta, </t>
  </si>
  <si>
    <t>www.municipalidadalhué</t>
  </si>
  <si>
    <t xml:space="preserve">Calle Pintor Onofre Jarpa Nº 55, Comuna de Alhué, Región Metropolitana.
</t>
  </si>
  <si>
    <t xml:space="preserve">Fono: 2-8319294-8319296
</t>
  </si>
  <si>
    <t xml:space="preserve"> Alhué</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</si>
  <si>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</si>
  <si>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</si>
  <si>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</si>
  <si>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</si>
  <si>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</si>
  <si>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</si>
  <si>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Carmen Antonia Bou Bou, </t>
  </si>
  <si>
    <t xml:space="preserve">Padre Alonso García S/N, comuna de Alto del Carmen, Región de Atacama. 
</t>
  </si>
  <si>
    <t>Fono: (51) 610359- 610328</t>
  </si>
  <si>
    <t>Alto del Carmen</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</si>
  <si>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</si>
  <si>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</si>
  <si>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</si>
  <si>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</si>
  <si>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</si>
  <si>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</si>
  <si>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</si>
  <si>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</si>
  <si>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</si>
  <si>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</si>
  <si>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</si>
  <si>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</si>
  <si>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</si>
  <si>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</si>
  <si>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</si>
  <si>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</si>
  <si>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</si>
  <si>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</si>
  <si>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</si>
  <si>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Soledad  Del Carmen Moreno Muñoz,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</si>
  <si>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</si>
  <si>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</si>
  <si>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</si>
  <si>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</si>
  <si>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
I. Municipalidad de  Andacollo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</si>
  <si>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</si>
  <si>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</si>
  <si>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</si>
  <si>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</si>
  <si>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</si>
  <si>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</si>
  <si>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</si>
  <si>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</si>
  <si>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</si>
  <si>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 xml:space="preserve">Karen Rojo Venegas,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</si>
  <si>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</si>
  <si>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</si>
  <si>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</si>
  <si>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Juan Mauricio Alarcón Guzmán </t>
  </si>
  <si>
    <t xml:space="preserve">Covadonga Nº527, comuna de Arauco, Octava Región.
</t>
  </si>
  <si>
    <t xml:space="preserve"> Arauco</t>
  </si>
  <si>
    <t xml:space="preserve">
I. Municipalidad de Arica
</t>
  </si>
  <si>
    <t xml:space="preserve">Gerardo Alfredo Espíndola Rojas, </t>
  </si>
  <si>
    <t xml:space="preserve">Sotomayor 415, comuna de Arica, Región de Arica Parinacota.
</t>
  </si>
  <si>
    <t xml:space="preserve">Fono: 206270
</t>
  </si>
  <si>
    <t xml:space="preserve">
I. Municipalidad de Aysén
</t>
  </si>
  <si>
    <t xml:space="preserve">Óscar Catalán Sánchez
</t>
  </si>
  <si>
    <t xml:space="preserve">Esmeralda Nº 607, Aysén.
</t>
  </si>
  <si>
    <t>Teléfono: (67) 336500 / 336509 / 336510</t>
  </si>
  <si>
    <t xml:space="preserve">
I. Municipalidad de Buin
</t>
  </si>
  <si>
    <t xml:space="preserve">Miguel Leonardo Araya Lobos </t>
  </si>
  <si>
    <t xml:space="preserve">Carlos Condell Nº415, comuna de Buin.
</t>
  </si>
  <si>
    <t>Fono 28218400,</t>
  </si>
  <si>
    <t>Buin</t>
  </si>
  <si>
    <t>Ilustre Municipalidad de Bulnes.</t>
  </si>
  <si>
    <t xml:space="preserve">Alcalde Titular: Jorge Napoleón Hidalgo Oñate, 
</t>
  </si>
  <si>
    <t xml:space="preserve">Calle Carlos Palacios N°199, comuna de Bulnes, Región del Biobío.   </t>
  </si>
  <si>
    <t xml:space="preserve"> Bulnes</t>
  </si>
  <si>
    <t xml:space="preserve">
I. Municipalidad de Cabildo
</t>
  </si>
  <si>
    <t xml:space="preserve">Alberto Patricio Aliaga Díaz </t>
  </si>
  <si>
    <t>E mail: contacto@municipiocabildo.cl</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</si>
  <si>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</si>
  <si>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</si>
  <si>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</si>
  <si>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</si>
  <si>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</si>
  <si>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</si>
  <si>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</si>
  <si>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</si>
  <si>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Hornos</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</si>
  <si>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</si>
  <si>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</si>
  <si>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</si>
  <si>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</si>
  <si>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</si>
  <si>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</si>
  <si>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</si>
  <si>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 xml:space="preserve">Daniel Isaías Agusto Perez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</si>
  <si>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</si>
  <si>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</si>
  <si>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</si>
  <si>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Rubén Rolando Cárdenas Gómez   </t>
  </si>
  <si>
    <t>Correo electrónico: didecocalbuco@entelchile.net</t>
  </si>
  <si>
    <t xml:space="preserve">Federico Errázuriz Nº 210, Calbuco, Décima Región
</t>
  </si>
  <si>
    <t>Fono: 065- 2460701</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</si>
  <si>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</si>
  <si>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</si>
  <si>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</si>
  <si>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</si>
  <si>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</si>
  <si>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</si>
  <si>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</si>
  <si>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</si>
  <si>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</si>
  <si>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</si>
  <si>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Calera de Tango</t>
  </si>
  <si>
    <t xml:space="preserve">Alcalde Titular: Nelson Venegas Salazar, 
</t>
  </si>
  <si>
    <t xml:space="preserve">Calle Larga N° 2088, comuna de Calle Larga, Región de Valparaíso. </t>
  </si>
  <si>
    <t>Calle Larga</t>
  </si>
  <si>
    <t xml:space="preserve">
I. Municipalidad de Canela
</t>
  </si>
  <si>
    <t>Juan Bernardo Leyton Lemus,</t>
  </si>
  <si>
    <t>Correo electrónico: secretaria.canela@gmail.com, evecoar@gmail.com, didecocanela@gmail.com</t>
  </si>
  <si>
    <t xml:space="preserve">Luis Infante Nº 520, Canela baja, Comuna de Canela, IV Región de Coquimbo.
</t>
  </si>
  <si>
    <t>Fono: 53-2540088</t>
  </si>
  <si>
    <t xml:space="preserve"> Canela</t>
  </si>
  <si>
    <t xml:space="preserve">
I. Municipalidad de Cañete
</t>
  </si>
  <si>
    <t>Según Ley Orgánica Constitucional Nº 18.695, arts. 1º al 4º.</t>
  </si>
  <si>
    <t xml:space="preserve">Jorge James Radonich Barra  </t>
  </si>
  <si>
    <t>secretariamunicipal@municanete.cl</t>
  </si>
  <si>
    <t>Fono: (041) 220 90 00 – (041) 2209054</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</si>
  <si>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</si>
  <si>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</si>
  <si>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</si>
  <si>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</si>
  <si>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</si>
  <si>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</si>
  <si>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</si>
  <si>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</si>
  <si>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</si>
  <si>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</si>
  <si>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</si>
  <si>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</si>
  <si>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Rodrigo Martínez Roca,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</si>
  <si>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</si>
  <si>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</si>
  <si>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</si>
  <si>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</si>
  <si>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</si>
  <si>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</si>
  <si>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Juan Carlos Muñoz Rojas, </t>
  </si>
  <si>
    <t xml:space="preserve">Antonio Varas Nº466, comuna de Cauquenes, Séptima Región
</t>
  </si>
  <si>
    <t>Fonos (73) 2563000, 2563002</t>
  </si>
  <si>
    <t xml:space="preserve"> Cauquenes</t>
  </si>
  <si>
    <t xml:space="preserve">
I. Municipalidad de  Catemu
</t>
  </si>
  <si>
    <t>Boris Ernesto Luksic Nieto,</t>
  </si>
  <si>
    <t xml:space="preserve">Calle Borjas García Huidobro Nº 025, comuna de Catemu,  provincia de Valparaíso, Quinta Región.
</t>
  </si>
  <si>
    <t xml:space="preserve"> Catemu</t>
  </si>
  <si>
    <t xml:space="preserve">
I. Municipalidad de Cerrillos
</t>
  </si>
  <si>
    <t xml:space="preserve">Arturo Aguirre Gacitúa,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</si>
  <si>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</si>
  <si>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</si>
  <si>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</si>
  <si>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</si>
  <si>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</si>
  <si>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</si>
  <si>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</si>
  <si>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Viviana Escarlette Díaz Meza, </t>
  </si>
  <si>
    <t xml:space="preserve">Abdón Fuentealba Nº 334, comuna de Chanco, Región del Maule. 
</t>
  </si>
  <si>
    <t>Fono: (73) 551083</t>
  </si>
  <si>
    <t xml:space="preserve">
I. Municipalidad de Chañaral
</t>
  </si>
  <si>
    <t xml:space="preserve">Estanislao Raúl Salas Aguilera, </t>
  </si>
  <si>
    <t xml:space="preserve">www.municipalidadchanaral.munichanaral.cl </t>
  </si>
  <si>
    <t xml:space="preserve">Merino Jarpa Nº 801, comuna de Chañaral, Región de Atacama. 
</t>
  </si>
  <si>
    <t>Fono: (52) 543301</t>
  </si>
  <si>
    <t>Chañaral</t>
  </si>
  <si>
    <t xml:space="preserve">
I. Municipalidad de Chépica
</t>
  </si>
  <si>
    <t xml:space="preserve">Rebeca del Rosario Cofré Calderón.
</t>
  </si>
  <si>
    <t xml:space="preserve">18 de Septiembre Nº 3214, comuna de Chépica,  Sexta Región.
</t>
  </si>
  <si>
    <t xml:space="preserve"> Chépica</t>
  </si>
  <si>
    <t xml:space="preserve">
Gobernación Provincial de Choapa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</si>
  <si>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</si>
  <si>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</si>
  <si>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</si>
  <si>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</si>
  <si>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</si>
  <si>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</si>
  <si>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</si>
  <si>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</si>
  <si>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</si>
  <si>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</si>
  <si>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</si>
  <si>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</si>
  <si>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</si>
  <si>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</si>
  <si>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</si>
  <si>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</si>
  <si>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</si>
  <si>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 xml:space="preserve">
I. Municipalidad de Chillán
</t>
  </si>
  <si>
    <t xml:space="preserve">Sergio Zarzar Andonie, </t>
  </si>
  <si>
    <t>Fonos (42) 433300</t>
  </si>
  <si>
    <t>Chillán</t>
  </si>
  <si>
    <t>Se acompañan Antecedentes Financieros correspondientes al año 2009, aprobados por el Subdepartamento  de Supervisión Financiera Nacional.</t>
  </si>
  <si>
    <t xml:space="preserve">
I. Municipalidad de Chillán Viejo
</t>
  </si>
  <si>
    <t xml:space="preserve">Felipe Eduardo Aylwin Lagos.
</t>
  </si>
  <si>
    <t>Chillán Viejo</t>
  </si>
  <si>
    <t xml:space="preserve">
I. Municipalidad de Chimbarongo
</t>
  </si>
  <si>
    <t xml:space="preserve">Marco Antonio Contreras Jorquera  </t>
  </si>
  <si>
    <t>Javiera Carrera Nº 511, Chimbarongo.</t>
  </si>
  <si>
    <t>Chimbarongo</t>
  </si>
  <si>
    <t>Ilustre Municipalidad de Chol Chol</t>
  </si>
  <si>
    <t xml:space="preserve">Luis Huirilef Barra, 
</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</si>
  <si>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</si>
  <si>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</si>
  <si>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</si>
  <si>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</si>
  <si>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</si>
  <si>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</si>
  <si>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</si>
  <si>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</si>
  <si>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</si>
  <si>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</si>
  <si>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</si>
  <si>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</si>
  <si>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</si>
  <si>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Patricio Ismael Ulloa Georgia, </t>
  </si>
  <si>
    <t>trabajodesco@outlook.com</t>
  </si>
  <si>
    <t xml:space="preserve">Calle Esmeralda Nº398, Cochrane, Región de Aysén, 
</t>
  </si>
  <si>
    <t xml:space="preserve"> Cochrane</t>
  </si>
  <si>
    <t xml:space="preserve">
I. Municipalidad de Codegua
</t>
  </si>
  <si>
    <t xml:space="preserve">Ana María Silva Gutiérrez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</si>
  <si>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</si>
  <si>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</si>
  <si>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</si>
  <si>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</si>
  <si>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</si>
  <si>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</si>
  <si>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</si>
  <si>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</si>
  <si>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</si>
  <si>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</si>
  <si>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</si>
  <si>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Mario Antonio Olavarría Rodríguez        
Subrogante: Elizabeth Arellano Quiroga,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</si>
  <si>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</si>
  <si>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</si>
  <si>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</si>
  <si>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</si>
  <si>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</si>
  <si>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</si>
  <si>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</si>
  <si>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</si>
  <si>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</si>
  <si>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Pedro Miguel Ángel Castillo Díaz, </t>
  </si>
  <si>
    <t xml:space="preserve">Plaza de Armas Nº 438, provincia de Limarí, comuna de Combarbalá, Región de Coquimbo.
</t>
  </si>
  <si>
    <t>Fono (53) 741033
        (53) 741133
        (53) 741007</t>
  </si>
  <si>
    <t>Combarbalá</t>
  </si>
  <si>
    <t xml:space="preserve">
I. Municipalidad de Concepción
</t>
  </si>
  <si>
    <t xml:space="preserve">Álvaro Andrés Ortiz Vera. </t>
  </si>
  <si>
    <t>Fonos (41) 266500</t>
  </si>
  <si>
    <t xml:space="preserve">O’ Higgins Nº 525, comuna de Concepción, Octava Región.
Casilla 107- C
</t>
  </si>
  <si>
    <t xml:space="preserve">
I. Municipalidad de Concón
</t>
  </si>
  <si>
    <t xml:space="preserve">Oscar Armando Sumonte González, </t>
  </si>
  <si>
    <t xml:space="preserve">. Teléfono: (56 32) 381 6000 </t>
  </si>
  <si>
    <t xml:space="preserve">1. Avenida Santa Laura Nº 567, comuna de Concón, Región de Valparaíso.
</t>
  </si>
  <si>
    <t>oficinadepartes@concon.cl</t>
  </si>
  <si>
    <t xml:space="preserve"> Concón</t>
  </si>
  <si>
    <t xml:space="preserve">
I. Municipalidad de Constitución
</t>
  </si>
  <si>
    <t xml:space="preserve">Carlos Moisés Valenzuela Gajardo,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</si>
  <si>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</si>
  <si>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</si>
  <si>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</si>
  <si>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</si>
  <si>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Diego Ibáñez Burgos </t>
  </si>
  <si>
    <t xml:space="preserve"> alcaldía@contulmo.cl </t>
  </si>
  <si>
    <t xml:space="preserve">Calle Lanalhue Nº 130, Contulmo , VIII Región.
</t>
  </si>
  <si>
    <t>Fonos (41)2618142</t>
  </si>
  <si>
    <t>Contulmo</t>
  </si>
  <si>
    <t xml:space="preserve">
I. Municipalidad de Copiapó
</t>
  </si>
  <si>
    <t>Marcos Rodrigo López Rivera</t>
  </si>
  <si>
    <t>Chacabuco Nº 857, Copiapó, Tercera Región</t>
  </si>
  <si>
    <t>91001: Administración Pública</t>
  </si>
  <si>
    <t xml:space="preserve">Se acompañan Balance de comprobación y de Saldos, correspondientes al año 2009, aprobados por la Unidad de Supervisión Financiera Nacional. </t>
  </si>
  <si>
    <t xml:space="preserve">
I. Municipalidad de Conchalí
</t>
  </si>
  <si>
    <t xml:space="preserve">Carlos Guillermo Sottolichio Urquiza
</t>
  </si>
  <si>
    <t xml:space="preserve">Avenida Independencia Nº 3499, comuna de Conchalí, Región Metropolitana.
</t>
  </si>
  <si>
    <t>Conchalí</t>
  </si>
  <si>
    <t xml:space="preserve">
I. Municipalidad de Coquimbo
</t>
  </si>
  <si>
    <t xml:space="preserve">Alcalde Titular: Marcelo Alejandro Pereira Peralta; </t>
  </si>
  <si>
    <t xml:space="preserve">Bilbao Nº 348, ciudad de Coquimbo, Cuarta Región.
</t>
  </si>
  <si>
    <t>Fono 51- 335300</t>
  </si>
  <si>
    <t xml:space="preserve">
I. Municipalidad de Coronel
</t>
  </si>
  <si>
    <t xml:space="preserve">Boris Felipe Chamorro Rebolledo.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</si>
  <si>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</si>
  <si>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</si>
  <si>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</si>
  <si>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</si>
  <si>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</si>
  <si>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</si>
  <si>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</si>
  <si>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</si>
  <si>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 xml:space="preserve">Rigoberto Alejandro Huala Canumán,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</si>
  <si>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</si>
  <si>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</si>
  <si>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</si>
  <si>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</si>
  <si>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</si>
  <si>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</si>
  <si>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</si>
  <si>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
I. Municipalidad de Curacautín
</t>
  </si>
  <si>
    <t xml:space="preserve">Jorge Rolando Saquel Albarrán, </t>
  </si>
  <si>
    <t xml:space="preserve">O’ Higgins  Nº 796, comuna de Curacautín, Novena Región
Casilla 100 
</t>
  </si>
  <si>
    <t>Fonos (45) 881226 882902</t>
  </si>
  <si>
    <t>Curacautín</t>
  </si>
  <si>
    <t xml:space="preserve">
I. Municipalidad de Curanilahue
</t>
  </si>
  <si>
    <t xml:space="preserve">Luis Alberto Gengnagel Gutiérrez, </t>
  </si>
  <si>
    <t xml:space="preserve">Ernesto Riquelme Nº701, comuna de Curanilahue
</t>
  </si>
  <si>
    <t>Fono (41) - 2405900</t>
  </si>
  <si>
    <t>Curanilahue</t>
  </si>
  <si>
    <t xml:space="preserve">
I. Municipalidad de Curacaví
</t>
  </si>
  <si>
    <t xml:space="preserve">Juan Pablo Barros Basso. </t>
  </si>
  <si>
    <t xml:space="preserve"> social@municipalidadcuracavi.cl</t>
  </si>
  <si>
    <t xml:space="preserve">Avda. Ambrosio O´Higgins Nº1305
</t>
  </si>
  <si>
    <t>Fono: (02) 22992100 - 22992141</t>
  </si>
  <si>
    <t xml:space="preserve"> Curacaví</t>
  </si>
  <si>
    <t xml:space="preserve">
I. Municipalidad de Curepto
</t>
  </si>
  <si>
    <t xml:space="preserve">René Alejandro Concha González, </t>
  </si>
  <si>
    <t xml:space="preserve">Plaza de Armas S/N, comuna de Curepto, Región del Maule. 
</t>
  </si>
  <si>
    <t>Fono: (075) 2552300</t>
  </si>
  <si>
    <t xml:space="preserve">
I. Municipalidad de Curicó
</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</si>
  <si>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</si>
  <si>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</si>
  <si>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</si>
  <si>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</si>
  <si>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</si>
  <si>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</si>
  <si>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</si>
  <si>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Diego de Almagro</t>
  </si>
  <si>
    <t xml:space="preserve">
I. Municipalidad de Doñihue
</t>
  </si>
  <si>
    <t xml:space="preserve">RICARDO BORIS ACUÑA GONZÁLEZ
</t>
  </si>
  <si>
    <t xml:space="preserve">Avenida Estación N° 344, Comuna de Doñihue
</t>
  </si>
  <si>
    <t>Doñihue</t>
  </si>
  <si>
    <t xml:space="preserve">
I. Municipalidad de El Bosque
</t>
  </si>
  <si>
    <t xml:space="preserve">Sadi Leonardo Melo Moya (Alcalde Titular) </t>
  </si>
  <si>
    <t xml:space="preserve">Alejandro Guzmán Nº735, comuna de El Bosque.
</t>
  </si>
  <si>
    <t>Fono 5401600 – 5401671 – 5274299</t>
  </si>
  <si>
    <t>El Bosque.</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</si>
  <si>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</si>
  <si>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</si>
  <si>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</si>
  <si>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</si>
  <si>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</si>
  <si>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</si>
  <si>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</si>
  <si>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</si>
  <si>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Fonos 8182503- 8182531</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</si>
  <si>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</si>
  <si>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</si>
  <si>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</si>
  <si>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</si>
  <si>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</si>
  <si>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</si>
  <si>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El Quisco</t>
  </si>
  <si>
    <t xml:space="preserve">
I. Municipalidad de El Tabo
</t>
  </si>
  <si>
    <t xml:space="preserve">Emilio Osvaldo Jorquera Romero, </t>
  </si>
  <si>
    <t xml:space="preserve">Las Cruces Norte Nº 401, comuna de El Tabo, Región de Valparaíso. 
</t>
  </si>
  <si>
    <t xml:space="preserve">Teléfono: 35-2203500 </t>
  </si>
  <si>
    <t>El Tabo</t>
  </si>
  <si>
    <t xml:space="preserve">
I. Municipalidad de Estación Central
</t>
  </si>
  <si>
    <t xml:space="preserve">Rodrigo Javier Delgado Mocarquer </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</si>
  <si>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</si>
  <si>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</si>
  <si>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</si>
  <si>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</si>
  <si>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</si>
  <si>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</si>
  <si>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</si>
  <si>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</si>
  <si>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</si>
  <si>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</si>
  <si>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</si>
  <si>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</si>
  <si>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</si>
  <si>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</si>
  <si>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 alcaldía@imfreirina.cl</t>
  </si>
  <si>
    <t xml:space="preserve">Edificio Consistorial, calle O´Higgins Nº 1016, comuna de Freirina, Región de Atacama. 
</t>
  </si>
  <si>
    <t>Fono: (51) 2518713- 518761</t>
  </si>
  <si>
    <t>Freirina</t>
  </si>
  <si>
    <t xml:space="preserve">
I. Municipalidad de FRESIA
</t>
  </si>
  <si>
    <t xml:space="preserve">Rodrigo Ernesto Guarda Barrientos. </t>
  </si>
  <si>
    <t xml:space="preserve"> alcaldemunifresia@gmail.com
mgonzalez@munifresi@gmail.com (Secretario Municipal Mauro Gonzalez).</t>
  </si>
  <si>
    <t xml:space="preserve">San Francisco Nº 124, comuna de Fresia, Región de Los Lagos.
</t>
  </si>
  <si>
    <t>Fono: 065-2772700</t>
  </si>
  <si>
    <t>Fresia</t>
  </si>
  <si>
    <t xml:space="preserve">
I. Municipalidad de Frutillar
</t>
  </si>
  <si>
    <t xml:space="preserve">Claus Pedro Lindemann Vierth,     </t>
  </si>
  <si>
    <t>Philippi Nº 753, comuna de Frutillar, Provincia de Llanquihue, Décima Región de Los Lagos.</t>
  </si>
  <si>
    <t>Frutillar</t>
  </si>
  <si>
    <t xml:space="preserve">
I. Municipalidad de Futrono
</t>
  </si>
  <si>
    <t xml:space="preserve">Claudio Rosamel Lavado Castro,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</si>
  <si>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</si>
  <si>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</si>
  <si>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</si>
  <si>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</si>
  <si>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</si>
  <si>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</si>
  <si>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</si>
  <si>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</si>
  <si>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Guido Germán Siegmund González, </t>
  </si>
  <si>
    <t xml:space="preserve">Ramón Freire Nº 590, comuna de Gorbea, Provincia de Cautín, IX Región.
</t>
  </si>
  <si>
    <t xml:space="preserve">Teléfonos: (45) 201900 </t>
  </si>
  <si>
    <t xml:space="preserve"> Gorbea</t>
  </si>
  <si>
    <t xml:space="preserve">
I. Municipalidad de Graneros 
</t>
  </si>
  <si>
    <t xml:space="preserve">Claudio Rafael Segovia Cofré </t>
  </si>
  <si>
    <t>Plaza de Armas S/Nº, Graneros, Sexta Región.</t>
  </si>
  <si>
    <t xml:space="preserve"> Graneros</t>
  </si>
  <si>
    <t xml:space="preserve">
I. Municipalidad de Hualañé
</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</si>
  <si>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</si>
  <si>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</si>
  <si>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</si>
  <si>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</si>
  <si>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</si>
  <si>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
I. Municipalidad de Hualpén
</t>
  </si>
  <si>
    <t>Marcelo Enrique Rivera Arancibia,</t>
  </si>
  <si>
    <t xml:space="preserve">Chaiten Nº 8070, comuna de Hualpén, Octava Región.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</si>
  <si>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</si>
  <si>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</si>
  <si>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</si>
  <si>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
Gobernación Provincial Del Tamarugal.
</t>
  </si>
  <si>
    <t xml:space="preserve">Tamarugal Nº 180, comuna de Pozo Almonte, Región de Tarapacá. 
</t>
  </si>
  <si>
    <t>Pozo Almonte</t>
  </si>
  <si>
    <t xml:space="preserve">
I. Municipalidad de Hualqui
</t>
  </si>
  <si>
    <t xml:space="preserve">Ricardo Fuentes Palma              </t>
  </si>
  <si>
    <t xml:space="preserve"> renatogalan@chile.com</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</si>
  <si>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</si>
  <si>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</si>
  <si>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</si>
  <si>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</si>
  <si>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</si>
  <si>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</si>
  <si>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</si>
  <si>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Rodrigo Sebastián Loyola Morenilla, </t>
  </si>
  <si>
    <t xml:space="preserve"> Teléfono: 051-531039-531042-531010</t>
  </si>
  <si>
    <t xml:space="preserve">Calle Graig Nª 530, comuna de Huasco, Región de Atacama
</t>
  </si>
  <si>
    <t>http://www.imhuasco.cl</t>
  </si>
  <si>
    <t xml:space="preserve"> Huasco</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</si>
  <si>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</si>
  <si>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</si>
  <si>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</si>
  <si>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</si>
  <si>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</si>
  <si>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</si>
  <si>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 xml:space="preserve">Denis Enrique Cortés Vargas </t>
  </si>
  <si>
    <t>Constitución 24, Illapel, Cuarta Región.</t>
  </si>
  <si>
    <t xml:space="preserve"> Illapel</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</si>
  <si>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</si>
  <si>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</si>
  <si>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</si>
  <si>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</si>
  <si>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</si>
  <si>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</si>
  <si>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</si>
  <si>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</si>
  <si>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</si>
  <si>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Carlos Francisco Adasme Godoy </t>
  </si>
  <si>
    <t xml:space="preserve">Alcalde David López Nº09, comuna de Isla de Maipo, Región Metropolitana.
</t>
  </si>
  <si>
    <t xml:space="preserve">Fono 56-2-8769100
</t>
  </si>
  <si>
    <t>Isla de Maipo</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</si>
  <si>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</si>
  <si>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</si>
  <si>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</si>
  <si>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</si>
  <si>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</si>
  <si>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</si>
  <si>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Trinidad del Carmen Rojas Augusto, </t>
  </si>
  <si>
    <t xml:space="preserve">Marathon Nº312, comuna de La Calera, quinta Región 
</t>
  </si>
  <si>
    <t>Fonos (33) 2381700, 2381701.</t>
  </si>
  <si>
    <t xml:space="preserve"> La Calera</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</si>
  <si>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</si>
  <si>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</si>
  <si>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</si>
  <si>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</si>
  <si>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</si>
  <si>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</si>
  <si>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</si>
  <si>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</si>
  <si>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</si>
  <si>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Graciela Ortúzar Novoa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</si>
  <si>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</si>
  <si>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</si>
  <si>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</si>
  <si>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</si>
  <si>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</si>
  <si>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</si>
  <si>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Lanco</t>
  </si>
  <si>
    <t xml:space="preserve">
I. Municipalidad de Las Condes
</t>
  </si>
  <si>
    <t>comunicaciones@lascondes.cl</t>
  </si>
  <si>
    <t xml:space="preserve">Avda. Apoquindo Nº 3400, comuna de Las Condes, Región Metropolitana.
</t>
  </si>
  <si>
    <t>Fonos: 9507008 – 9507009</t>
  </si>
  <si>
    <t>Las Condes,</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</si>
  <si>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</si>
  <si>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</si>
  <si>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</si>
  <si>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</si>
  <si>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</si>
  <si>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</si>
  <si>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</si>
  <si>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</si>
  <si>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</si>
  <si>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</si>
  <si>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</si>
  <si>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</si>
  <si>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</si>
  <si>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La Higuera.</t>
  </si>
  <si>
    <t xml:space="preserve">
I. Municipalidad de La Ligua
</t>
  </si>
  <si>
    <t xml:space="preserve">Rodrigo Sánchez Villalobos,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</si>
  <si>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</si>
  <si>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</si>
  <si>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</si>
  <si>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</si>
  <si>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</si>
  <si>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</si>
  <si>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</si>
  <si>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</si>
  <si>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La Reina.</t>
  </si>
  <si>
    <t xml:space="preserve">
I. Municipalidad de La Serena.
</t>
  </si>
  <si>
    <t xml:space="preserve">Roberto Elías Jacob Jure, </t>
  </si>
  <si>
    <t>Arturo Prat Nº 451, comuna de La Serena, Cuarta Región.</t>
  </si>
  <si>
    <t xml:space="preserve">
I. Municipalidad de La Unión 
</t>
  </si>
  <si>
    <t xml:space="preserve">Aldo Rodrigo Pinuer Solis </t>
  </si>
  <si>
    <t xml:space="preserve">Arturo Prat  N° 680, comuna de La Unión, Décima Región.
</t>
  </si>
  <si>
    <t>Fonos (64) 322441- 322445</t>
  </si>
  <si>
    <t xml:space="preserve"> La Unión</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</si>
  <si>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</si>
  <si>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</si>
  <si>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</si>
  <si>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</si>
  <si>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</si>
  <si>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Lago Verde</t>
  </si>
  <si>
    <t xml:space="preserve">
I. Municipalidad de Lautaro
</t>
  </si>
  <si>
    <t xml:space="preserve">Raúl Alberto Schifferli Díaz.  </t>
  </si>
  <si>
    <t xml:space="preserve">Fono (45) 5315115 </t>
  </si>
  <si>
    <t>IX Región de la Araucanía</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</si>
  <si>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</si>
  <si>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</si>
  <si>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</si>
  <si>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</si>
  <si>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 Lebu</t>
  </si>
  <si>
    <t xml:space="preserve">
I. Municipalidad de Licantén
</t>
  </si>
  <si>
    <t xml:space="preserve">Oscar Marcelo Fernández Vilos 
</t>
  </si>
  <si>
    <t xml:space="preserve">Juan Esteban Montero N°25, comuna de Licantén,  provincia de Curicó, Séptima Región.
</t>
  </si>
  <si>
    <t xml:space="preserve"> Licantén</t>
  </si>
  <si>
    <t xml:space="preserve">
I. Municipalidad de Limache
</t>
  </si>
  <si>
    <t xml:space="preserve">Daniel Morales Espíndola, </t>
  </si>
  <si>
    <t xml:space="preserve">Avenida Palmira Romano N° 340. Limache
</t>
  </si>
  <si>
    <t xml:space="preserve">Fono: 03-297200
</t>
  </si>
  <si>
    <t xml:space="preserve"> Limache</t>
  </si>
  <si>
    <t xml:space="preserve">
I. Municipalidad de Linares
</t>
  </si>
  <si>
    <t xml:space="preserve">Rolando Rentería Moller,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</si>
  <si>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</si>
  <si>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</si>
  <si>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</si>
  <si>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</si>
  <si>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</si>
  <si>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</si>
  <si>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</si>
  <si>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</si>
  <si>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Juan Fernando Vasquez Vasquez,</t>
  </si>
  <si>
    <t xml:space="preserve">Erardo Werner Nº 450, comuna de Llanquihue, Región de Los Lagos. 
</t>
  </si>
  <si>
    <t>Fono: 2244540- 2244500</t>
  </si>
  <si>
    <t>Llanquihue,</t>
  </si>
  <si>
    <t xml:space="preserve">
I. Municipalidad de Lo Barnechea
</t>
  </si>
  <si>
    <t xml:space="preserve">Avenida Las Condes Nº14.891, comuna de Lo Barnechea. Región Metropolitana.
</t>
  </si>
  <si>
    <t xml:space="preserve"> Lo Barnechea</t>
  </si>
  <si>
    <t xml:space="preserve">alcalde@llamquihue.cl 
</t>
  </si>
  <si>
    <t>Acompaña antecedentes financieros correspondientes al año 2013, aprobados por el departamento de Administración y finanzas.</t>
  </si>
  <si>
    <t xml:space="preserve">
I. Municipalidad de Lo Espejo
</t>
  </si>
  <si>
    <t xml:space="preserve">Miguel Ángel Bruna Silva </t>
  </si>
  <si>
    <t>Teléfono: 29636606</t>
  </si>
  <si>
    <t>Lo Espejo</t>
  </si>
  <si>
    <t xml:space="preserve">
I. Municipalidad de  Longaví
</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</si>
  <si>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</si>
  <si>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</si>
  <si>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</si>
  <si>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</si>
  <si>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</si>
  <si>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</si>
  <si>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</si>
  <si>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
I. Municipalidad de Los Álamos.
</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</si>
  <si>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</si>
  <si>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</si>
  <si>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</si>
  <si>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</si>
  <si>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</si>
  <si>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</si>
  <si>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</si>
  <si>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
I. Municipalidad de Los Ángeles
</t>
  </si>
  <si>
    <t xml:space="preserve">Eduardo Neftalí Borgoño Bustos </t>
  </si>
  <si>
    <t xml:space="preserve">Caupolicán Nº 399, comuna de Los Ángeles, Octava Región.
</t>
  </si>
  <si>
    <t>Fonos (43) 409400- 409501- 409502</t>
  </si>
  <si>
    <t>Los Ángele</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</si>
  <si>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</si>
  <si>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</si>
  <si>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</si>
  <si>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</si>
  <si>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</si>
  <si>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 xml:space="preserve">Manuel Yahnosse Marcarian Julio, </t>
  </si>
  <si>
    <t>Sergio.paladines@munilosvilos.cl</t>
  </si>
  <si>
    <t xml:space="preserve">Lincoyan Nº255, Los Vilos
</t>
  </si>
  <si>
    <t xml:space="preserve">Fono: (056) 53 353084
</t>
  </si>
  <si>
    <t xml:space="preserve">
I. Municipalidad de Lota
</t>
  </si>
  <si>
    <t xml:space="preserve">Mauricio Velásquez Valenzuela.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</si>
  <si>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</si>
  <si>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</si>
  <si>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</si>
  <si>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</si>
  <si>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</si>
  <si>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</si>
  <si>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</si>
  <si>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</si>
  <si>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</si>
  <si>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
I. Municipalidad de Machalí
</t>
  </si>
  <si>
    <t xml:space="preserve">José Miguel Urrutia Celis.  </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</si>
  <si>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</si>
  <si>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</si>
  <si>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</si>
  <si>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</si>
  <si>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</si>
  <si>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</si>
  <si>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 xml:space="preserve">Gonzalo Eugenio Montoya Riquelme  </t>
  </si>
  <si>
    <t>Fono: 56) - (2) - 28100600</t>
  </si>
  <si>
    <t xml:space="preserve">Avenida Los Plátanos Nº3130, Macul, Región Metropolitana.
</t>
  </si>
  <si>
    <t xml:space="preserve">
I. Municipalidad de Mafil
</t>
  </si>
  <si>
    <t xml:space="preserve">
I. Municipalidad de Maipú
</t>
  </si>
  <si>
    <t xml:space="preserve">Cathy Carolina Barriga Guerra.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</si>
  <si>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</si>
  <si>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</si>
  <si>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</si>
  <si>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</si>
  <si>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</si>
  <si>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</si>
  <si>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
I. Municipalidad de María Pinto.
</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</si>
  <si>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</si>
  <si>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</si>
  <si>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</si>
  <si>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</si>
  <si>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</si>
  <si>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</si>
  <si>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</si>
  <si>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</si>
  <si>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</si>
  <si>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</si>
  <si>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</si>
  <si>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Mariquina.</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</si>
  <si>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</si>
  <si>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</si>
  <si>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</si>
  <si>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</si>
  <si>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</si>
  <si>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 xml:space="preserve"> Maule</t>
  </si>
  <si>
    <t xml:space="preserve">
I. Municipalidad de Maullín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</si>
  <si>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</si>
  <si>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</si>
  <si>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</si>
  <si>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</si>
  <si>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</si>
  <si>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</si>
  <si>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</si>
  <si>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</si>
  <si>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Mejillones,</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</si>
  <si>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</si>
  <si>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</si>
  <si>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</si>
  <si>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</si>
  <si>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</si>
  <si>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</si>
  <si>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</si>
  <si>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</si>
  <si>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</si>
  <si>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Camilo Valentín Ossandón Espinoza.
</t>
  </si>
  <si>
    <t>contacto@montepatria.net</t>
  </si>
  <si>
    <t xml:space="preserve">Diaguitas 31, comuna de Monte Patria, provincia de Limarí, Cuarta Región.
</t>
  </si>
  <si>
    <t>Fonos: 53-711-058, 53-712-002</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</si>
  <si>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</si>
  <si>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</si>
  <si>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</si>
  <si>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</si>
  <si>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</si>
  <si>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</si>
  <si>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 Mostazal</t>
  </si>
  <si>
    <t xml:space="preserve">
I. Municipalidad de Mulchén
</t>
  </si>
  <si>
    <t xml:space="preserve">Jorge Alberto Rivas Figueroa.
</t>
  </si>
  <si>
    <t xml:space="preserve">Avenida Pedro Lagos Nº 410, comuna de Mulchén, Región del Biobío.
</t>
  </si>
  <si>
    <t>Fono: 43-2401400</t>
  </si>
  <si>
    <t>Mulchén</t>
  </si>
  <si>
    <t xml:space="preserve">
I. Municipalidad de Nacimiento
</t>
  </si>
  <si>
    <t xml:space="preserve">Hugo Patricio Inostroza Ramírez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</si>
  <si>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</si>
  <si>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</si>
  <si>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</si>
  <si>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</si>
  <si>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</si>
  <si>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</si>
  <si>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</si>
  <si>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</si>
  <si>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</si>
  <si>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Manuel Adolfo Salas Trautmann, </t>
  </si>
  <si>
    <t xml:space="preserve"> municipalidad@nuevaimperial.cl</t>
  </si>
  <si>
    <t xml:space="preserve">Arturo Prat Nº 65, comuna de Nueva Imperial, Novena Región, 
</t>
  </si>
  <si>
    <t>fono (45)611006 – 611054,</t>
  </si>
  <si>
    <t xml:space="preserve"> Nueva Imperial,</t>
  </si>
  <si>
    <t xml:space="preserve">
I. Municipalidad de Ñuñoa
</t>
  </si>
  <si>
    <t xml:space="preserve">Andrés Enrique Zarhi Troy, </t>
  </si>
  <si>
    <t>Avenida Irarrázaval Nº3550, Ñuñoa, Región Metropolitana.</t>
  </si>
  <si>
    <t xml:space="preserve">
I. Municipalidad de Ninhué
</t>
  </si>
  <si>
    <t>Luis Alberto Molina Melo,</t>
  </si>
  <si>
    <t xml:space="preserve">Arturo Prat Nº 405, Casilla 17
</t>
  </si>
  <si>
    <t>Fono (42) 1972986- 1972988</t>
  </si>
  <si>
    <t xml:space="preserve">
I. Municipalidad de Ñiquén
</t>
  </si>
  <si>
    <t>Manuel Alejandro Pino Turra</t>
  </si>
  <si>
    <t>correoniquen@yahoo.com</t>
  </si>
  <si>
    <t>Ñiquén</t>
  </si>
  <si>
    <t xml:space="preserve">
I. Municipalidad de Olmué
</t>
  </si>
  <si>
    <t xml:space="preserve">Macarena Santelices Cañas </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</si>
  <si>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</si>
  <si>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</si>
  <si>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</si>
  <si>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</si>
  <si>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</si>
  <si>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</si>
  <si>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</si>
  <si>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</si>
  <si>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</si>
  <si>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</si>
  <si>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</si>
  <si>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José Miguel Arellano Merino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</si>
  <si>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</si>
  <si>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</si>
  <si>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</si>
  <si>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</si>
  <si>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</si>
  <si>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Juan Eduardo Delgado Castro </t>
  </si>
  <si>
    <t xml:space="preserve"> alcaldía@padrelascasas.cl</t>
  </si>
  <si>
    <t xml:space="preserve">Maquehue Nº1441, comuna de Padre Las Casas, Región de La Araucanía.
</t>
  </si>
  <si>
    <t>Fono: 45-2- 590000</t>
  </si>
  <si>
    <t xml:space="preserve"> Padre Las Casas</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</si>
  <si>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</si>
  <si>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</si>
  <si>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</si>
  <si>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</si>
  <si>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</si>
  <si>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Ramona Reyes Painequeo,</t>
  </si>
  <si>
    <t xml:space="preserve"> web@munipaillaco.cl</t>
  </si>
  <si>
    <t xml:space="preserve">Vicuña Mackenna N° 340, Comuna de Paillaco.
</t>
  </si>
  <si>
    <t xml:space="preserve">Fonos: 63-2426700 / 670101.
</t>
  </si>
  <si>
    <t>Paillaco.</t>
  </si>
  <si>
    <t xml:space="preserve">
I. Municipalidad de Paine
</t>
  </si>
  <si>
    <t xml:space="preserve">Diego Vergara Rodríguez,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</si>
  <si>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</si>
  <si>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</si>
  <si>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</si>
  <si>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</si>
  <si>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</si>
  <si>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</si>
  <si>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</si>
  <si>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http://www.munipalmilla.cl</t>
  </si>
  <si>
    <t xml:space="preserve">Juan Guillermo Day Nº 80, Palmilla. VI Región de O’Higgins.
</t>
  </si>
  <si>
    <t xml:space="preserve"> Palmilla</t>
  </si>
  <si>
    <t xml:space="preserve">
I. Municipalidad de Panguipulli
</t>
  </si>
  <si>
    <t xml:space="preserve">Rodrigo Fernando Valdivia Orias </t>
  </si>
  <si>
    <t>Calle Bernardo O¨Higgins Nº 793, comuna de Valdivia, Región de Los Ríos.</t>
  </si>
  <si>
    <t xml:space="preserve"> Valdivia</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</si>
  <si>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</si>
  <si>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</si>
  <si>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</si>
  <si>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</si>
  <si>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</si>
  <si>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</si>
  <si>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</si>
  <si>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</si>
  <si>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</si>
  <si>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</si>
  <si>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 xml:space="preserve">Juan Rozas Romero. </t>
  </si>
  <si>
    <t xml:space="preserve">Florencia Nº 1996, o Avenida Salesianos Nº2029, comuna de Pedro Aguirre Cerda,  Región Metropolitana, clasificador 1331.
</t>
  </si>
  <si>
    <t>Fonos  5209500- 5209504</t>
  </si>
  <si>
    <t>I. Municipalidad de Penco</t>
  </si>
  <si>
    <t>Según Ley Orgánica N° 18.695, artículos 1° al 4°</t>
  </si>
  <si>
    <t xml:space="preserve">Víctor Hugo Figueroa Rebolledo,
</t>
  </si>
  <si>
    <t xml:space="preserve">Bernardo O’Higgins N° 500, comuna de Penco, Octava Región
Casilla 2
</t>
  </si>
  <si>
    <t xml:space="preserve"> Penco</t>
  </si>
  <si>
    <t xml:space="preserve">
I. Municipalidad de Peñaflor
</t>
  </si>
  <si>
    <t xml:space="preserve">Nibaldo Favio Meza Garfia.  </t>
  </si>
  <si>
    <t xml:space="preserve">Calle Luis Araya Cereceda N°1215, comuna de Peñaflor, Región Metropolitana.
</t>
  </si>
  <si>
    <t>Teléfono: 56-24327700</t>
  </si>
  <si>
    <t>No corresponde.</t>
  </si>
  <si>
    <t>I. Municipalidad de Peñalolén</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</si>
  <si>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</si>
  <si>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</si>
  <si>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</si>
  <si>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</si>
  <si>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</si>
  <si>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</si>
  <si>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</si>
  <si>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</si>
  <si>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Luis Alberto Segundo Muñoz Pérez,</t>
  </si>
  <si>
    <t>lmunoz@perquenco.cl</t>
  </si>
  <si>
    <t xml:space="preserve">Calle Esmeralda Nº 470, comuna de Perquenco. Región de la Araucanía. 
</t>
  </si>
  <si>
    <t>Teléfono: 45-531026</t>
  </si>
  <si>
    <t>Perquenco</t>
  </si>
  <si>
    <t xml:space="preserve">
I. Municipalidad de Petorca
</t>
  </si>
  <si>
    <t xml:space="preserve">Gustavo Fernando Valdenegro Rubillo </t>
  </si>
  <si>
    <t>Calle Silva Nº225, comuna de Petorca, V Región.</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</si>
  <si>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</si>
  <si>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</si>
  <si>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</si>
  <si>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</si>
  <si>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</si>
  <si>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</si>
  <si>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</si>
  <si>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</si>
  <si>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</si>
  <si>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 xml:space="preserve">Roberto Córdova Carreño,  </t>
  </si>
  <si>
    <t>alcalde@pichilemu.cl</t>
  </si>
  <si>
    <t xml:space="preserve">Av. Costanera Nº170, comuna de Pichilemu, VI Región.
</t>
  </si>
  <si>
    <t xml:space="preserve">Fono: 72 - 976530 </t>
  </si>
  <si>
    <t>Pichilemu</t>
  </si>
  <si>
    <t xml:space="preserve">
I. Municipalidad de Pichidegua
</t>
  </si>
  <si>
    <t>Rubén Cerón González,</t>
  </si>
  <si>
    <t xml:space="preserve"> ventanillaunica@pichidegua.cl</t>
  </si>
  <si>
    <t xml:space="preserve">Avda. Independencia Nº525
</t>
  </si>
  <si>
    <t>Fono: (072) 2299600 / 2299601</t>
  </si>
  <si>
    <t xml:space="preserve">
I. Municipalidad de Pirque
</t>
  </si>
  <si>
    <t xml:space="preserve">Cristian Balmaceda Undurraga, 
</t>
  </si>
  <si>
    <t xml:space="preserve">
 Av. Concha y Toro 02548, Pirque
</t>
  </si>
  <si>
    <t xml:space="preserve">Mesa Central (56 02) 385 8500 </t>
  </si>
  <si>
    <t>Pirque</t>
  </si>
  <si>
    <t>Ilustre Municipalidad de Pitrufquén</t>
  </si>
  <si>
    <t xml:space="preserve">JORGE JARAMILLO HOTT
</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</si>
  <si>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</si>
  <si>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</si>
  <si>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</si>
  <si>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</si>
  <si>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</si>
  <si>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 xml:space="preserve"> Placilla</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</si>
  <si>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</si>
  <si>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</si>
  <si>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</si>
  <si>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</si>
  <si>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</si>
  <si>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</si>
  <si>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</si>
  <si>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</si>
  <si>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</si>
  <si>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</si>
  <si>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</si>
  <si>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</si>
  <si>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</si>
  <si>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</si>
  <si>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</si>
  <si>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</si>
  <si>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Primavera.</t>
  </si>
  <si>
    <t xml:space="preserve">
I. Municipalidad de Providencia
</t>
  </si>
  <si>
    <t xml:space="preserve">Evelyn Rose Matthei Fornet, </t>
  </si>
  <si>
    <t xml:space="preserve">Avenida de Valdivia Nº 963, comuna de Providencia, Región Metropolitana
</t>
  </si>
  <si>
    <t>Fono: 226543435</t>
  </si>
  <si>
    <t xml:space="preserve">
I. Municipalidad de Puchuncaví
</t>
  </si>
  <si>
    <t xml:space="preserve">Eliana del Carmen Olmos Solís
</t>
  </si>
  <si>
    <t xml:space="preserve">Avenida Bernardo O´Higgins Nº 70, comuna de Puchuncaví, Región de Valparaíso. 
</t>
  </si>
  <si>
    <t xml:space="preserve">Valparaíso. </t>
  </si>
  <si>
    <t>Puchuncaví</t>
  </si>
  <si>
    <t xml:space="preserve">
I. Municipalidad de Pucón
</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</si>
  <si>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</si>
  <si>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</si>
  <si>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</si>
  <si>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 xml:space="preserve">
I. Municipalidad de Pudahuel  
</t>
  </si>
  <si>
    <t xml:space="preserve">Johnny Igradil Carrasco Cerda,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</si>
  <si>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</si>
  <si>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</si>
  <si>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</si>
  <si>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</si>
  <si>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</si>
  <si>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 xml:space="preserve">Carlos Araya Bugueño,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</si>
  <si>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</si>
  <si>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</si>
  <si>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</si>
  <si>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</si>
  <si>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</si>
  <si>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
Gervoy Amador Paredes Rojas, 
</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</si>
  <si>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</si>
  <si>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</si>
  <si>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</si>
  <si>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</si>
  <si>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</si>
  <si>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</si>
  <si>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</si>
  <si>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</si>
  <si>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</si>
  <si>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</si>
  <si>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</si>
  <si>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</si>
  <si>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</si>
  <si>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</si>
  <si>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</si>
  <si>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</si>
  <si>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</si>
  <si>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</si>
  <si>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</si>
  <si>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alcalde@puntaarenas.cl; gabinete@puntaarenas.cl
</t>
  </si>
  <si>
    <t xml:space="preserve">Plaza Muñoz gomero N°745, comuna y ciudad de Punta Arenas, Duodécima Región.
</t>
  </si>
  <si>
    <t>Fonos: 61-200327-200331-200325</t>
  </si>
  <si>
    <t>Punta Arenas,</t>
  </si>
  <si>
    <t xml:space="preserve">
I. Municipalidad de Purén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</si>
  <si>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</si>
  <si>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</si>
  <si>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</si>
  <si>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</si>
  <si>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</si>
  <si>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</si>
  <si>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Héctor Alejandro Barría Angulo,</t>
  </si>
  <si>
    <t xml:space="preserve">Pedro Montt Nº249, comuna de Purranque.
</t>
  </si>
  <si>
    <t>Purranque.</t>
  </si>
  <si>
    <t xml:space="preserve">
I. Municipalidad de Putaendo
</t>
  </si>
  <si>
    <t xml:space="preserve">Guillermo Heriberto Reyes Cortez,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</si>
  <si>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</si>
  <si>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</si>
  <si>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</si>
  <si>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</si>
  <si>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</si>
  <si>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</si>
  <si>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</si>
  <si>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</si>
  <si>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</si>
  <si>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 xml:space="preserve">
I. Municipalidad de Quellón  
</t>
  </si>
  <si>
    <t xml:space="preserve">Cristian Felipe Ojeda Chiguay. </t>
  </si>
  <si>
    <t>22 de Mayo Nº 351, Quellón, Décima Región.</t>
  </si>
  <si>
    <t xml:space="preserve">
I. Municipalidad de Quilicura
</t>
  </si>
  <si>
    <t xml:space="preserve">Juan Carrasco Contreras </t>
  </si>
  <si>
    <t xml:space="preserve">José Francisco Vergara Nº450, Quilicura, Región Metropolitana. </t>
  </si>
  <si>
    <t>Fono mesa central 3666700, Dideco 3666730.</t>
  </si>
  <si>
    <t xml:space="preserve">
I. Municipalidad de Quilpué.
</t>
  </si>
  <si>
    <t xml:space="preserve">Mauricio Viñambres Adasme, </t>
  </si>
  <si>
    <t xml:space="preserve">Benjamín Vucña Mackenna Nº 684, comuna de Quilpué, Quinta Región
</t>
  </si>
  <si>
    <t>Fonos (32) 2910080</t>
  </si>
  <si>
    <t xml:space="preserve">
I. Municipalidad de Quillón 
</t>
  </si>
  <si>
    <t xml:space="preserve">Alberto Raúl Gyhra Soto, </t>
  </si>
  <si>
    <t xml:space="preserve"> Fonos: (42) 2207132</t>
  </si>
  <si>
    <t xml:space="preserve"> Quillón</t>
  </si>
  <si>
    <t xml:space="preserve">
I. Municipalidad de Quillota
</t>
  </si>
  <si>
    <t>Según Ley Orgánica N° 18.695, artículos 1°al 4°</t>
  </si>
  <si>
    <t xml:space="preserve"> Luis Alberto Mella Gajardo, 
</t>
  </si>
  <si>
    <t xml:space="preserve">Maipú N°330, comuna de Quillota, Quinta Región.
</t>
  </si>
  <si>
    <t xml:space="preserve">
I. Municipalidad de Quinchao
</t>
  </si>
  <si>
    <t xml:space="preserve">Washington Arnaldo Ulloa Villarroel.
</t>
  </si>
  <si>
    <t>Teléfono: (65)2661150 - (65)2661211</t>
  </si>
  <si>
    <t xml:space="preserve">Amunategui 018, comuna de Quinchao, Región de Los Lagos
</t>
  </si>
  <si>
    <t>http://www.municipalidadquinchao.com</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</si>
  <si>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</si>
  <si>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</si>
  <si>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</si>
  <si>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</si>
  <si>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</si>
  <si>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</si>
  <si>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</si>
  <si>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Carmen Gloria Fernández Valenzuela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</si>
  <si>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</si>
  <si>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</si>
  <si>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</si>
  <si>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</si>
  <si>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</si>
  <si>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</si>
  <si>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</si>
  <si>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</si>
  <si>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</si>
  <si>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Eduardo Patricio Soto Romero, 
</t>
  </si>
  <si>
    <t xml:space="preserve">Plaza Los Héroes N° 445, comuna de Rancagua, Sexta Región.
</t>
  </si>
  <si>
    <t xml:space="preserve">
I. Municipalidad de Raquil
</t>
  </si>
  <si>
    <t xml:space="preserve">Benito Bravo Delgado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</si>
  <si>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</si>
  <si>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</si>
  <si>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</si>
  <si>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</si>
  <si>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</si>
  <si>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</si>
  <si>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</si>
  <si>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</si>
  <si>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</si>
  <si>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Recoleta,</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</si>
  <si>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</si>
  <si>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</si>
  <si>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</si>
  <si>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</si>
  <si>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</si>
  <si>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Renaico</t>
  </si>
  <si>
    <t xml:space="preserve">
I. Municipalidad de Renca
</t>
  </si>
  <si>
    <t xml:space="preserve">
Municipalidad
</t>
  </si>
  <si>
    <t xml:space="preserve">
Constitución Política de la República, artículo 107
</t>
  </si>
  <si>
    <t xml:space="preserve">
Según ley Orgánica N° 18.695, artículos 1° al 4°
</t>
  </si>
  <si>
    <t xml:space="preserve">CLAUDIO NICOLAS SALAS CASTRO,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</si>
  <si>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</si>
  <si>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</si>
  <si>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</si>
  <si>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</si>
  <si>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</si>
  <si>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</si>
  <si>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Carolos Ernesto Soto González, </t>
  </si>
  <si>
    <t xml:space="preserve">Urriola Nº26, Rengo, Sexta Región. </t>
  </si>
  <si>
    <t>Teléfono (72) 512060</t>
  </si>
  <si>
    <t>Rengo</t>
  </si>
  <si>
    <t xml:space="preserve">
I. Municipalidad de  Requinoa
</t>
  </si>
  <si>
    <t xml:space="preserve">Luis Antonio Silva Vargas
</t>
  </si>
  <si>
    <t xml:space="preserve">Calle Comercio N°121, comuna de Requinoa,  provincia de Cachapoal, Sexta Región.
</t>
  </si>
  <si>
    <t>Teléfono Nº85958315</t>
  </si>
  <si>
    <t xml:space="preserve"> Requinoa</t>
  </si>
  <si>
    <t>Rodrigo Alberto Ramírez Parra</t>
  </si>
  <si>
    <t>Errázuriz Nº 240, comuna de Retiro, VII Región.</t>
  </si>
  <si>
    <t>Retiro</t>
  </si>
  <si>
    <t xml:space="preserve">
I. Municipalidad de Rio Ibáñez
</t>
  </si>
  <si>
    <t xml:space="preserve">Marcelo Orlando Santana Vargas
</t>
  </si>
  <si>
    <t xml:space="preserve">alcaldía@rioibanez.cl  </t>
  </si>
  <si>
    <t xml:space="preserve">Carlos Soza Nº161 Puerto Ibáñez, Comuna de rio Ibáñez, Región de Aysén, </t>
  </si>
  <si>
    <t>teléfono  067-2423216,</t>
  </si>
  <si>
    <t>rio Ibáñez</t>
  </si>
  <si>
    <t xml:space="preserve">
I. Municipalidad de Río Negro
</t>
  </si>
  <si>
    <t>Vicuña Mackenna Nº277, comuna de Río Negro, Décima Región.</t>
  </si>
  <si>
    <t xml:space="preserve">Carlos Javier Schwalm Urzúa, </t>
  </si>
  <si>
    <t>Río Negro</t>
  </si>
  <si>
    <t xml:space="preserve">
I. Municipalidad de Rinconada
</t>
  </si>
  <si>
    <t xml:space="preserve">Pedro Antonio Caballería Díaz, </t>
  </si>
  <si>
    <t xml:space="preserve">Carretera San Martín Nº 607, comuna de Rinconada, Región de Valparaíso. 
</t>
  </si>
  <si>
    <t>Teléfono: (34) 2509500</t>
  </si>
  <si>
    <t xml:space="preserve"> Rinconada</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</si>
  <si>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</si>
  <si>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</si>
  <si>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</si>
  <si>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</si>
  <si>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</si>
  <si>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</si>
  <si>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</si>
  <si>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</si>
  <si>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</si>
  <si>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municipalidad¬_saavedra@yahoo.es
www.puertosaavedra.cl</t>
  </si>
  <si>
    <t xml:space="preserve">Ejército Nº 1424, comuna de Saavedra, Novena Región.
</t>
  </si>
  <si>
    <t xml:space="preserve">Fonos: 45-634042 - 45-634058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</si>
  <si>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</si>
  <si>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</si>
  <si>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</si>
  <si>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</si>
  <si>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</si>
  <si>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</si>
  <si>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Salamanca.</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</si>
  <si>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</si>
  <si>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</si>
  <si>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</si>
  <si>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</si>
  <si>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</si>
  <si>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María Nora Cuevas Contreras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</si>
  <si>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</si>
  <si>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</si>
  <si>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</si>
  <si>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</si>
  <si>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</si>
  <si>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</si>
  <si>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Hugo Naim Gebrie Asfura,
</t>
  </si>
  <si>
    <t xml:space="preserve">
I. Municipalidad de San Clemente
</t>
  </si>
  <si>
    <t xml:space="preserve">Juan Raúl Rojas Vergara    </t>
  </si>
  <si>
    <t xml:space="preserve">Carlos Silva Renard Nº46, San Clemente , VII Región.
</t>
  </si>
  <si>
    <t>Fonos (71) 621570</t>
  </si>
  <si>
    <t>San Clemente</t>
  </si>
  <si>
    <t xml:space="preserve">
I. Municipalidad de Río Bueno
</t>
  </si>
  <si>
    <t>Luis Roberto Reyes Álvarez,</t>
  </si>
  <si>
    <t>secretaria. alcaldia@muniriobueno.cl</t>
  </si>
  <si>
    <t xml:space="preserve">Calle Comercio Nº 603, Comuna de Río Bueno, XIV Región de los Ríos.
</t>
  </si>
  <si>
    <t>Fono: 64-2340400</t>
  </si>
  <si>
    <t xml:space="preserve"> Río Bueno</t>
  </si>
  <si>
    <t>Ilustre Municipalidad de San Fabián</t>
  </si>
  <si>
    <t xml:space="preserve">Alcalde Titular: Claudio de la Cruz Almuna Garrido, 
</t>
  </si>
  <si>
    <t xml:space="preserve">Calle 21 de mayo N° 312, comuna de San Fabián, Región del Biobío.  </t>
  </si>
  <si>
    <t>San Fabián</t>
  </si>
  <si>
    <t>I. Municipalidad de San Felipe</t>
  </si>
  <si>
    <t xml:space="preserve">Patricio Freire Canto, 
</t>
  </si>
  <si>
    <t>rrhh@sanfe.cl, secretaria@sanfe.cl</t>
  </si>
  <si>
    <t xml:space="preserve">Salinas N° 203, comuna y provincia de San Felipe, Quinta Región
</t>
  </si>
  <si>
    <t>Fonos: (34) -509000- 510077</t>
  </si>
  <si>
    <t xml:space="preserve">
I. Municipalidad de San Fernando 
</t>
  </si>
  <si>
    <t xml:space="preserve">Luis Antonio Berwart Araya    </t>
  </si>
  <si>
    <t xml:space="preserve">Calle  Argomedo Nº 480, comuna de San Fernando, Región del Libertador Bernardo O`Higgins.
</t>
  </si>
  <si>
    <t>San Fernando</t>
  </si>
  <si>
    <t xml:space="preserve">
I. Municipalidad de San Ignacio
</t>
  </si>
  <si>
    <t xml:space="preserve">Wilson Alejandro Olivares Bustamante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</si>
  <si>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</si>
  <si>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</si>
  <si>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</si>
  <si>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</si>
  <si>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</si>
  <si>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</si>
  <si>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
I. Municipalidad de San Joaquín. 
</t>
  </si>
  <si>
    <t xml:space="preserve">Sergio Rigoberto Echeverría García.
</t>
  </si>
  <si>
    <t xml:space="preserve">Av. Santa Rosa 2606, San Joaquín. Santiago
</t>
  </si>
  <si>
    <t xml:space="preserve">
I. Municipalidad de San José de Maipo
</t>
  </si>
  <si>
    <t xml:space="preserve">Luis Hernán Pezoa Alvarez            </t>
  </si>
  <si>
    <t xml:space="preserve">Camino El Volcán Nº19775, San José de Maipo.
</t>
  </si>
  <si>
    <t xml:space="preserve">
I. Municipalidad de San Juan de La Costa
</t>
  </si>
  <si>
    <t xml:space="preserve">Bernardo Candía Henríquez, </t>
  </si>
  <si>
    <t xml:space="preserve"> alcaldía@sanjuandelacosta.cl</t>
  </si>
  <si>
    <t xml:space="preserve">Avenida Nueva Sur s/n, Puaucho, comuna de San Juan de La Costa, Región de Los Lagos
</t>
  </si>
  <si>
    <t xml:space="preserve">Fono: 064-2261911
</t>
  </si>
  <si>
    <t>San Juan de La Costa</t>
  </si>
  <si>
    <t>I. Municipalidad de San Miguel</t>
  </si>
  <si>
    <t xml:space="preserve">Luis Humberto Sanhueza Bravo, 
</t>
  </si>
  <si>
    <t xml:space="preserve">Gran Avenida José Miguel Carrera N° 3418, comuna de San Miguel, Región Metropolitana.
</t>
  </si>
  <si>
    <t>San Miguel</t>
  </si>
  <si>
    <t xml:space="preserve">
I. Municipalidad de San Nicolás
</t>
  </si>
  <si>
    <t>69.140.800-0</t>
  </si>
  <si>
    <t xml:space="preserve">Víctor Toro Leiva, </t>
  </si>
  <si>
    <t xml:space="preserve"> alcaldia@municipalidadsannicolas.cl</t>
  </si>
  <si>
    <t xml:space="preserve"> San Nicolás</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</si>
  <si>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</si>
  <si>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</si>
  <si>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</si>
  <si>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</si>
  <si>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</si>
  <si>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Manuel Devia Vilches,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</si>
  <si>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</si>
  <si>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</si>
  <si>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</si>
  <si>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</si>
  <si>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</si>
  <si>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San Pedro de Atacama</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</si>
  <si>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</si>
  <si>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</si>
  <si>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Audito Retamal Lazo  </t>
  </si>
  <si>
    <t xml:space="preserve">Los Acacios Nº 43, Villa San Pedro, comuna de San Pedro de la Paz,  Octava Región.
</t>
  </si>
  <si>
    <t>Fono (41) 741900</t>
  </si>
  <si>
    <t>San Pedro de la Paz</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</si>
  <si>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</si>
  <si>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</si>
  <si>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</si>
  <si>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</si>
  <si>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</si>
  <si>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 xml:space="preserve">
I. Municipalidad de Santa Bárbara
</t>
  </si>
  <si>
    <t>Daniel Sebastián Salamanca Pérez</t>
  </si>
  <si>
    <t xml:space="preserve">Rosas Nº 160, comuna de Santa Bárbara,  Octava Región.
Casilla 216
</t>
  </si>
  <si>
    <t xml:space="preserve"> Santa Bárbara</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</si>
  <si>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</si>
  <si>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</si>
  <si>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</si>
  <si>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</si>
  <si>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</si>
  <si>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</si>
  <si>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Ángel Castro Medina, </t>
  </si>
  <si>
    <t xml:space="preserve">Yungay Nº 125, comuna de Santa Juana, Región del Biobío.
</t>
  </si>
  <si>
    <t>Santa Juana</t>
  </si>
  <si>
    <t xml:space="preserve">
I. Municipalidad de Santa María
</t>
  </si>
  <si>
    <t xml:space="preserve">Claudio Zurita Ibarra, </t>
  </si>
  <si>
    <t>http://www.imsantamaria.cl</t>
  </si>
  <si>
    <t>Santa María</t>
  </si>
  <si>
    <t xml:space="preserve">
I. Municipalidad de Santiago
</t>
  </si>
  <si>
    <t xml:space="preserve">Felipe Alessandri Vergara, </t>
  </si>
  <si>
    <t xml:space="preserve">santiago@munstgo.cl </t>
  </si>
  <si>
    <t xml:space="preserve">Plaza de Armas s/n, Casilla 52/D, comuna de Santiago, Región Metropolitana.
</t>
  </si>
  <si>
    <t xml:space="preserve">Fono (02) 27136602
</t>
  </si>
  <si>
    <t xml:space="preserve">
I. Municipalidad de San Ramón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</si>
  <si>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</si>
  <si>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</si>
  <si>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</si>
  <si>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</si>
  <si>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</si>
  <si>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</si>
  <si>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</si>
  <si>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 San Vicente de Tagua Tagua</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</si>
  <si>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</si>
  <si>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</si>
  <si>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</si>
  <si>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</si>
  <si>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</si>
  <si>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 xml:space="preserve"> Sierra Gorda</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</si>
  <si>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</si>
  <si>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</si>
  <si>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</si>
  <si>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</si>
  <si>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</si>
  <si>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</si>
  <si>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</si>
  <si>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 xml:space="preserve"> Talca</t>
  </si>
  <si>
    <t>I. Municipalidad de Talcahuano</t>
  </si>
  <si>
    <t xml:space="preserve">Henry Campos Coa,                 </t>
  </si>
  <si>
    <t>Sargento Aldea Nº250, Talcahuano, Octava Región.</t>
  </si>
  <si>
    <t xml:space="preserve"> Talcahuano</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</si>
  <si>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</si>
  <si>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</si>
  <si>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</si>
  <si>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</si>
  <si>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</si>
  <si>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Miguel Ángel Becker Alvear     
</t>
  </si>
  <si>
    <t xml:space="preserve">Arturo Prat Nº 650, Temuco, Novena Región.
</t>
  </si>
  <si>
    <t xml:space="preserve"> Temuco,</t>
  </si>
  <si>
    <t xml:space="preserve">
I. Municipalidad de Teno
</t>
  </si>
  <si>
    <t xml:space="preserve">Sandra Eugenia del Carmen Valenzuela Pérez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</si>
  <si>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</si>
  <si>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</si>
  <si>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</si>
  <si>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</si>
  <si>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 IX Región.</t>
  </si>
  <si>
    <t xml:space="preserve">Balmaceda Nº 410,ct, IX Región.
</t>
  </si>
  <si>
    <t>Se acompaña Certificado de Antecedentes Financieros correspondiente al ejercicio del año 2007,  aprobado por Unidad de Supervisión Financiera Nacional.</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</si>
  <si>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</si>
  <si>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</si>
  <si>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</si>
  <si>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</si>
  <si>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</si>
  <si>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</si>
  <si>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 xml:space="preserve">
I. Municipalidad de Tirúa
</t>
  </si>
  <si>
    <t xml:space="preserve">Adolfo Nonato Millabur Ñancuil     </t>
  </si>
  <si>
    <t>irisperez@munitirua.com</t>
  </si>
  <si>
    <t xml:space="preserve">Avda Costanera Nº 080, comuna de Tirúa, Octava Región.
</t>
  </si>
  <si>
    <t>Fonos: 41-614040 – 41-614026 – 41-2445800</t>
  </si>
  <si>
    <t>Tirúa</t>
  </si>
  <si>
    <t xml:space="preserve">
Ilustre Municipalidad de Tocopilla
</t>
  </si>
  <si>
    <t xml:space="preserve">Fernando Sebastián San Román Bascuñán, </t>
  </si>
  <si>
    <t xml:space="preserve"> fsanramon@imtocopilla.cl</t>
  </si>
  <si>
    <t xml:space="preserve">Anibal Pinto Nº 1305, de la comuna de Tocopilla, Región de Antofagasta.  
</t>
  </si>
  <si>
    <t>Fono: (55) 2421347 – 2421355</t>
  </si>
  <si>
    <t xml:space="preserve"> Tocopilla</t>
  </si>
  <si>
    <t xml:space="preserve">
I. Municipalidad de Toltén
</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</si>
  <si>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</si>
  <si>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</si>
  <si>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</si>
  <si>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</si>
  <si>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</si>
  <si>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</si>
  <si>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</si>
  <si>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</si>
  <si>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</si>
  <si>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 xml:space="preserve">
I. Municipalidad de Traiguén
</t>
  </si>
  <si>
    <t>Alcalde: Ricardo Sanhueza Pirce,</t>
  </si>
  <si>
    <t xml:space="preserve">Basilio Urrutia Nº914, Traiguén, Novena Región.
</t>
  </si>
  <si>
    <t xml:space="preserve"> Traiguén</t>
  </si>
  <si>
    <t xml:space="preserve">
I. Municipalidad de Valdivia
</t>
  </si>
  <si>
    <t xml:space="preserve">Omar Rashid Sabat Guzman      </t>
  </si>
  <si>
    <t xml:space="preserve">
I. Municipalidad de Vallenar
</t>
  </si>
  <si>
    <t xml:space="preserve">Plaza Nº 25, comuna de Vallenar, provincia de Huasco, Tercera Región.
</t>
  </si>
  <si>
    <t>Teléfono: (51) 611320</t>
  </si>
  <si>
    <t xml:space="preserve">
I. Municipalidad de Valparaíso
</t>
  </si>
  <si>
    <t>Constitución Política de la República, art. 118</t>
  </si>
  <si>
    <t xml:space="preserve">Jorge Enrique Castro Múñoz, </t>
  </si>
  <si>
    <t>Condell Nº 1490, Valparaíso, Quinta Región.</t>
  </si>
  <si>
    <t xml:space="preserve">
Ilustre Municipalidad de Vichuquén
</t>
  </si>
  <si>
    <t>munivichuquen@gmail.com</t>
  </si>
  <si>
    <t xml:space="preserve">Manuel Rodríguez Nº 315, de la comuna de Vichuquén, Región del Maule.  
</t>
  </si>
  <si>
    <t>Fono: (75) 2555516 – 2555501</t>
  </si>
  <si>
    <t>Vichuquén</t>
  </si>
  <si>
    <t xml:space="preserve">
I. Municipalidad de Vicuña
</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</si>
  <si>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</si>
  <si>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</si>
  <si>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</si>
  <si>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</si>
  <si>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</si>
  <si>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</si>
  <si>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</si>
  <si>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</si>
  <si>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</si>
  <si>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</si>
  <si>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Arturo del Carmen Palma Vilches,</t>
  </si>
  <si>
    <t xml:space="preserve">Avenida España Nº 196, comuna de Villa Alegre, Provincia de Linares, Séptima Región.
</t>
  </si>
  <si>
    <t>Teléfonos (73) 2381721, 23811563.</t>
  </si>
  <si>
    <t>Villa Alegre</t>
  </si>
  <si>
    <t xml:space="preserve">
I. Municipalidad de Vilcún
</t>
  </si>
  <si>
    <t xml:space="preserve">Susana Aguilera Vega, </t>
  </si>
  <si>
    <t>cwolff@vilcun.cl
              egalarce@vilcun.cl</t>
  </si>
  <si>
    <t xml:space="preserve">Lord Cochrane Nº 255, comuna de Vilcún, Novena Región.
</t>
  </si>
  <si>
    <t>Fono: (45) 918360</t>
  </si>
  <si>
    <t>Vilcún,</t>
  </si>
  <si>
    <t xml:space="preserve">
I. Municipalidad de Villarrica
</t>
  </si>
  <si>
    <t xml:space="preserve">Pablo Santiago Astete Mermoud 
</t>
  </si>
  <si>
    <t xml:space="preserve">Pedro de Valdivia N°810, comuna de Villarrica, Novena Región.
</t>
  </si>
  <si>
    <t>Se acompaña Balance General del año 2009, que contiene los antecedentes financieros del año 2009, aprobado por el Subdepartamento de Supervisión Financiera Nacional.</t>
  </si>
  <si>
    <t xml:space="preserve">
I. Municipalidad de Viña del Mar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</si>
  <si>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</si>
  <si>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</si>
  <si>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</si>
  <si>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</si>
  <si>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</si>
  <si>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Yungay</t>
  </si>
  <si>
    <t xml:space="preserve">
I. Municipalidad de Zapallar
</t>
  </si>
  <si>
    <t>Nicolás Cox Urrejola</t>
  </si>
  <si>
    <t xml:space="preserve">Germán Riesco Nº 399,  comuna de Zapallar, Región de Valparaíso.
</t>
  </si>
  <si>
    <t>Fono (33) 741040- 742000</t>
  </si>
  <si>
    <t xml:space="preserve"> Zapallar</t>
  </si>
  <si>
    <t>Corporación Iglesia Alianza Cristiana y Misionera</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</si>
  <si>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</si>
  <si>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</si>
  <si>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</si>
  <si>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</si>
  <si>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</si>
  <si>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</si>
  <si>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</si>
  <si>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</si>
  <si>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</si>
  <si>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</si>
  <si>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</si>
  <si>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</si>
  <si>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</si>
  <si>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</si>
  <si>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</si>
  <si>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</si>
  <si>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Certificado de Vigencia de fecha 06 de mayo de 2015, emitido por el Servicio de Registro Civil e Identificación. Folio Nº 152063900</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</si>
  <si>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</si>
  <si>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</si>
  <si>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</si>
  <si>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 Osorno</t>
  </si>
  <si>
    <t xml:space="preserve">93401: Instituciones de Asistencia Social.
</t>
  </si>
  <si>
    <t xml:space="preserve">Iglesia Evangélica Luterana de Valdivia.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</si>
  <si>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</si>
  <si>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</si>
  <si>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</si>
  <si>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</si>
  <si>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</si>
  <si>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</si>
  <si>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</si>
  <si>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</si>
  <si>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</si>
  <si>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 xml:space="preserve">
Iglesia Movilización Cristiana para América Latina
</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</si>
  <si>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</si>
  <si>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</si>
  <si>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</si>
  <si>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</si>
  <si>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</si>
  <si>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</si>
  <si>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</si>
  <si>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</si>
  <si>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</si>
  <si>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 Estación Central</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</si>
  <si>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</si>
  <si>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</si>
  <si>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</si>
  <si>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</si>
  <si>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</si>
  <si>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</si>
  <si>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</si>
  <si>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</si>
  <si>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</si>
  <si>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</si>
  <si>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la Florida</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</si>
  <si>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</si>
  <si>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</si>
  <si>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</si>
  <si>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</si>
  <si>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</si>
  <si>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</si>
  <si>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</si>
  <si>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</si>
  <si>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</si>
  <si>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
Instituto de Educación y Desarrollo Carlos Casanueva.
</t>
  </si>
  <si>
    <t xml:space="preserve">Otorgado por Decreto Supremo Nº 1118 de 24 de junio de 1968, del Ministerio de Justicia.
</t>
  </si>
  <si>
    <t xml:space="preserve">Promover el desarrollo educacional, social, cultural y comunitario de todos sus asociados y de todos los habitantes del país.
</t>
  </si>
  <si>
    <t xml:space="preserve">Presidenta: 
Patricia Caselli de la Carrera.
Vice presidente: 
Carlos Espinoza Villanueva 
Secretaria:
Daniela Danae Pozo Castro. 
Tesorero:
Juan Carlos Figueroa Huenumilla.
Directores: 
Manuel Aros Malgue    
María Alicia Rosales Muñoz, 
Jaime Hueraleo Vega,
</t>
  </si>
  <si>
    <t>Directorio dura dos años</t>
  </si>
  <si>
    <t>vigente desde el 28 de junio de 2017.</t>
  </si>
  <si>
    <t xml:space="preserve">Patricia Caselli de la Carrera. 
</t>
  </si>
  <si>
    <t xml:space="preserve">José Miguel Carrera Nº 027, Quilicura, Región Metropolitana.
</t>
  </si>
  <si>
    <t>Instituto de la Bienaventurada Virgen María</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</si>
  <si>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</si>
  <si>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</si>
  <si>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</si>
  <si>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</si>
  <si>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</si>
  <si>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Instituto de la Sordera de Valparaíso.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</si>
  <si>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</si>
  <si>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</si>
  <si>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</si>
  <si>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</si>
  <si>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De 31 de octubre de 2008 a 31 de octubre de 2010</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</si>
  <si>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</si>
  <si>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</si>
  <si>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</si>
  <si>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Instituto para el Desarrollo Comunitario IDECO Miguel de Pujadas Vergara. 
</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</si>
  <si>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</si>
  <si>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</si>
  <si>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</si>
  <si>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</si>
  <si>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</si>
  <si>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Instituto de Promoción Social</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</si>
  <si>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</si>
  <si>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</si>
  <si>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</si>
  <si>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</si>
  <si>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</si>
  <si>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</si>
  <si>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</si>
  <si>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</si>
  <si>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</si>
  <si>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</si>
  <si>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</si>
  <si>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</si>
  <si>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</si>
  <si>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</si>
  <si>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</si>
  <si>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</si>
  <si>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</si>
  <si>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</si>
  <si>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</si>
  <si>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</si>
  <si>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</si>
  <si>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Raúl Eugenio Figueroa Salas  
(Subsecretario de Educación)
</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</si>
  <si>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</si>
  <si>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</si>
  <si>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</si>
  <si>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 xml:space="preserve">Misión Evangélica San Pablo de Chile
</t>
  </si>
  <si>
    <t>Otorgado por Decreto Supremo Nº 1965, del  17 de marzo de 1960, del Ministerio de Justicia.</t>
  </si>
  <si>
    <t xml:space="preserve">Durarán tres años en sus cargos, pudiendo ser reelegidos de forma indefinida.
</t>
  </si>
  <si>
    <t>17 de abril de 2018 al 17 de abril de 2021.</t>
  </si>
  <si>
    <t xml:space="preserve">Presidente: Julio Salazar Veloso, 
Luis Elías Jara Martínez  
(Podrán actuar conjunta o indistintamente).
</t>
  </si>
  <si>
    <t xml:space="preserve">Ricardo Lyon s/n, Lota Alto, VIII Región 
</t>
  </si>
  <si>
    <t>Lota Alto</t>
  </si>
  <si>
    <t xml:space="preserve">
Organización Comunitaria Funcional “Agrupación de Ayuda Comunitaria Sur de Esperanza”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</si>
  <si>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</si>
  <si>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</si>
  <si>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</si>
  <si>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</si>
  <si>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</si>
  <si>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</si>
  <si>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</si>
  <si>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</si>
  <si>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</si>
  <si>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 Puerto Montt</t>
  </si>
  <si>
    <t xml:space="preserve">Se acompaña Certificado de Antecedentes Financieros, correspondientes al año 2010, firmado ante Notario Público, y autorizado por la Unidad de Supervisión Financiera Nacional.
</t>
  </si>
  <si>
    <t>Organización Comunitaria Funcional Agrupación de Monitores de Prevención de Drogas y Alcohol. (AMPAD VALDIVIA)</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</si>
  <si>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</si>
  <si>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</si>
  <si>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</si>
  <si>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</si>
  <si>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</si>
  <si>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</si>
  <si>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</si>
  <si>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</si>
  <si>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</si>
  <si>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</si>
  <si>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</si>
  <si>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</si>
  <si>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</si>
  <si>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Organización Comunitaria Funcional “Agrupación Deportiva de Atletas Especiales ADAES CHILE”</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</si>
  <si>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</si>
  <si>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</si>
  <si>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</si>
  <si>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</si>
  <si>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</si>
  <si>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</si>
  <si>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</si>
  <si>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</si>
  <si>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</si>
  <si>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</si>
  <si>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 La Cisterna</t>
  </si>
  <si>
    <t xml:space="preserve">Organización Comunitaria Funcional “Agrupación Nehuenche”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</si>
  <si>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</si>
  <si>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</si>
  <si>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</si>
  <si>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</si>
  <si>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</si>
  <si>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</si>
  <si>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</si>
  <si>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</si>
  <si>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</si>
  <si>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 xml:space="preserve"> Los Andes</t>
  </si>
  <si>
    <t>Certificado financiero autorizado ante Notario Público de fecha 17 de agosto de 2007, aprobado por la Sub Unidad de Control de Supervisión Financiera.</t>
  </si>
  <si>
    <t>Agrupación Religiosa Marie Poussepin</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</si>
  <si>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</si>
  <si>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</si>
  <si>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</si>
  <si>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</si>
  <si>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</si>
  <si>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</si>
  <si>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</si>
  <si>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</si>
  <si>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</si>
  <si>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</si>
  <si>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Queilén</t>
  </si>
  <si>
    <t xml:space="preserve">
Se acompaña Certificado Financiero de los antecedentes financieros del año 2012, aprobado por el Subdepartamento de Supervisión Financiera.
</t>
  </si>
  <si>
    <t>Organización Comunitaria Funcional “Renacer Atacama”</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</si>
  <si>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</si>
  <si>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</si>
  <si>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</si>
  <si>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</si>
  <si>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</si>
  <si>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</si>
  <si>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</si>
  <si>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Copiapó.</t>
  </si>
  <si>
    <t xml:space="preserve">Se acompaña Certificado de Antecedentes Financieros, correspondientes al año 2013, aprobado por la Unidad de Supervisión Financiera Nacional.
</t>
  </si>
  <si>
    <t>Organización Comunitaria Funcional de Ayuda y Protección a la Infancia de San Carlos.</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</si>
  <si>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</si>
  <si>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</si>
  <si>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</si>
  <si>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</si>
  <si>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</si>
  <si>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</si>
  <si>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</si>
  <si>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</si>
  <si>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Organización Comunitaria Funcional Para El Desarrollo Social Aporta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</si>
  <si>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</si>
  <si>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</si>
  <si>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</si>
  <si>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</si>
  <si>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</si>
  <si>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</si>
  <si>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</si>
  <si>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</si>
  <si>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</si>
  <si>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</si>
  <si>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Organización Comunitaria Funcional “Asociación Chilena para la Defensa de la Familia”- ACHIDEF.</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</si>
  <si>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</si>
  <si>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</si>
  <si>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</si>
  <si>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</si>
  <si>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</si>
  <si>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</si>
  <si>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</si>
  <si>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</si>
  <si>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</si>
  <si>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</si>
  <si>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 xml:space="preserve">Organización Comunitaria Funcional Carmen Droguett de Poblete. 
</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</si>
  <si>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</si>
  <si>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</si>
  <si>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</si>
  <si>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</si>
  <si>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</si>
  <si>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</si>
  <si>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</si>
  <si>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</si>
  <si>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 xml:space="preserve">Organización Comunitaria Funcional Casa de la Juventud 
</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</si>
  <si>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</si>
  <si>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</si>
  <si>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</si>
  <si>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</si>
  <si>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</si>
  <si>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</si>
  <si>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</si>
  <si>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</si>
  <si>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Organización Comunitaria Funcional Casa Taller La Covacha. 
</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</si>
  <si>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</si>
  <si>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</si>
  <si>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</si>
  <si>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</si>
  <si>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</si>
  <si>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</si>
  <si>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</si>
  <si>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</si>
  <si>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</si>
  <si>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 xml:space="preserve">Organización Comunitaria Funcional Centro Comunitario de Educación y Cultura TAF. 
</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</si>
  <si>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</si>
  <si>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</si>
  <si>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</si>
  <si>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</si>
  <si>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</si>
  <si>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</si>
  <si>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</si>
  <si>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Viña del Ma</t>
  </si>
  <si>
    <t>Se acompaña certificado financiero  del año 2011, aprobado por  el Subdepartamento de Supervisión Financiera Nacional.</t>
  </si>
  <si>
    <t xml:space="preserve">Organización Comunitaria Funcional Centro Cultural y Educacional Arcadia. 
</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</si>
  <si>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</si>
  <si>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</si>
  <si>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</si>
  <si>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</si>
  <si>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</si>
  <si>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Organización Comunitaria Funcional “Centro Cultural y Social Centro de Apoyo al Niño y la Familia”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</si>
  <si>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</si>
  <si>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</si>
  <si>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Tres años (según Estatutos).</t>
  </si>
  <si>
    <t xml:space="preserve">De 27 de junio de 2018 a 27 de junio de 2021.
</t>
  </si>
  <si>
    <t xml:space="preserve">Bernarda Malgüe Pavez,           
Poder Coordinadora Institucional: Vanessa Evelyn Vidal Malgüe, 
</t>
  </si>
  <si>
    <t xml:space="preserve"> centroapoyoninoyfamilia@gmail.com</t>
  </si>
  <si>
    <t xml:space="preserve">Avda. El Molo Nº 171, Barrancas, comuna de San Antonio, Quinta Región.
</t>
  </si>
  <si>
    <t xml:space="preserve">Centro de Desarrollo Para La Acción Social CEDPAS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</si>
  <si>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</si>
  <si>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</si>
  <si>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</si>
  <si>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</si>
  <si>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</si>
  <si>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</si>
  <si>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</si>
  <si>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Limache.</t>
  </si>
  <si>
    <t xml:space="preserve">Organización Comunitaria Funcional Centro de Ayuda al Niño Bernardita Serrano.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</si>
  <si>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</si>
  <si>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</si>
  <si>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</si>
  <si>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</si>
  <si>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</si>
  <si>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Organización Comunitaria Funcional “Centro de Desarrollo Social y Cultural Chile Futuro”</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</si>
  <si>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</si>
  <si>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</si>
  <si>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</si>
  <si>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</si>
  <si>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</si>
  <si>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</si>
  <si>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</si>
  <si>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</si>
  <si>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</si>
  <si>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</si>
  <si>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Santiago Centro</t>
  </si>
  <si>
    <t>Se acompañan Certificado Financiero y balance general de los antecedentes financieros del año 2008, aprobados por la Unidad de Supervisión Financiera Nacional para su respectivo análisis.</t>
  </si>
  <si>
    <t xml:space="preserve">Organización Comunitaria Funcional “Centro de Diagnóstico, Investigación y Desarrollo Social Comunitario- CEDIS”  </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</si>
  <si>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</si>
  <si>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</si>
  <si>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</si>
  <si>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</si>
  <si>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</si>
  <si>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</si>
  <si>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</si>
  <si>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</si>
  <si>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</si>
  <si>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</si>
  <si>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</si>
  <si>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 xml:space="preserve">O.C.F. Centro de Participación Comunitaria para el Desarrollo Social y Cultural </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</si>
  <si>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</si>
  <si>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</si>
  <si>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</si>
  <si>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</si>
  <si>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</si>
  <si>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</si>
  <si>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</si>
  <si>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</si>
  <si>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</si>
  <si>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</si>
  <si>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</si>
  <si>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</si>
  <si>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</si>
  <si>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</si>
  <si>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</si>
  <si>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</si>
  <si>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Centro de Promoción Comunitaria Galerna.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</si>
  <si>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</si>
  <si>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</si>
  <si>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</si>
  <si>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</si>
  <si>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</si>
  <si>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</si>
  <si>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Ricardo Marcelo Goiri Borie                                    RUT: 7.603.377-3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</si>
  <si>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</si>
  <si>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</si>
  <si>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</si>
  <si>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Organización Comunitaria Funcional Centro de Promoción y Desarrollo Local de La Florida</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</si>
  <si>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</si>
  <si>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</si>
  <si>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</si>
  <si>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</si>
  <si>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</si>
  <si>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</si>
  <si>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</si>
  <si>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</si>
  <si>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</si>
  <si>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</si>
  <si>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</si>
  <si>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</si>
  <si>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</si>
  <si>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</si>
  <si>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</si>
  <si>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</si>
  <si>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</si>
  <si>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</si>
  <si>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</si>
  <si>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</si>
  <si>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San Bernardo.</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</si>
  <si>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</si>
  <si>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</si>
  <si>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</si>
  <si>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</si>
  <si>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</si>
  <si>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</si>
  <si>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</si>
  <si>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</si>
  <si>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 xml:space="preserve"> Renca</t>
  </si>
  <si>
    <t>Se acompaña Certificado de la Institución correspondiente a antecedentes financieros del año 2014, aprobado por el  Subdepartamento de Supervisión Financiera Nacional.</t>
  </si>
  <si>
    <t>Organización Comunitaria Funcional Centro de Rehabilitación Esperanza Juvenil.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</si>
  <si>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</si>
  <si>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</si>
  <si>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</si>
  <si>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</si>
  <si>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</si>
  <si>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</si>
  <si>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</si>
  <si>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</si>
  <si>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</si>
  <si>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Organización Comunitaria Funcional Centro Infanto Juvenil Padre Damián</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</si>
  <si>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</si>
  <si>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</si>
  <si>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</si>
  <si>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</si>
  <si>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</si>
  <si>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</si>
  <si>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</si>
  <si>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</si>
  <si>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Quinta Región. R</t>
  </si>
  <si>
    <t xml:space="preserve">Organización Comunitaria Funcional Centro Integral de Apoyo Psicosocial.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</si>
  <si>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</si>
  <si>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</si>
  <si>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</si>
  <si>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</si>
  <si>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</si>
  <si>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</si>
  <si>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</si>
  <si>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</si>
  <si>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 xml:space="preserve">Organización Comunitaria Funcional Centro Integral Infancia y Familia. 
</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</si>
  <si>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</si>
  <si>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</si>
  <si>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</si>
  <si>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</si>
  <si>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</si>
  <si>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</si>
  <si>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</si>
  <si>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</si>
  <si>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Vallenar.</t>
  </si>
  <si>
    <t xml:space="preserve">Se acompañó Certificado financiero del año 2012,  revisado por el Departamento de Administración y Finanzas del SENAME, quién elaboró la Ficha de Transferencia de la Institución.
</t>
  </si>
  <si>
    <t xml:space="preserve">
Organización Comunitaria Funcional Centro Juvenil El Puerto.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</si>
  <si>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</si>
  <si>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</si>
  <si>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</si>
  <si>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</si>
  <si>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</si>
  <si>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</si>
  <si>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</si>
  <si>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</si>
  <si>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 xml:space="preserve">Organización Comunitaria Funcional Colectivo La Isla.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</si>
  <si>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</si>
  <si>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</si>
  <si>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</si>
  <si>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</si>
  <si>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</si>
  <si>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</si>
  <si>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</si>
  <si>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</si>
  <si>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Organización Comunitaria Funcional “Centro Preventivo de Diagnóstico y Tratamiento PRONINF”  </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</si>
  <si>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</si>
  <si>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</si>
  <si>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</si>
  <si>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</si>
  <si>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</si>
  <si>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</si>
  <si>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</si>
  <si>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</si>
  <si>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</si>
  <si>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</si>
  <si>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</si>
  <si>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</si>
  <si>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</si>
  <si>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</si>
  <si>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</si>
  <si>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</si>
  <si>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</si>
  <si>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</si>
  <si>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</si>
  <si>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</si>
  <si>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Organización Comunitaria Funcional Colectivo Sin Fronteras.</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</si>
  <si>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</si>
  <si>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</si>
  <si>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</si>
  <si>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</si>
  <si>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</si>
  <si>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</si>
  <si>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 xml:space="preserve"> Independencia. </t>
  </si>
  <si>
    <t>Se acompaña certificado financiero año 2012, el cual se remitió al Subdepartamento de  Supervisión Financiera del SENAME, para su revisión.</t>
  </si>
  <si>
    <t xml:space="preserve">Organización Comunitaria Funcional Comunidad de Trabajo en Tecnologías Apropiadas  - COTRA.
</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</si>
  <si>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</si>
  <si>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</si>
  <si>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</si>
  <si>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</si>
  <si>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</si>
  <si>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</si>
  <si>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</si>
  <si>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</si>
  <si>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</si>
  <si>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</si>
  <si>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Organización Comunitaria Funcional Centro Juvenil, Cultural y Social La Casona de Los Jóvenes.</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</si>
  <si>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</si>
  <si>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</si>
  <si>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</si>
  <si>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</si>
  <si>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</si>
  <si>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</si>
  <si>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</si>
  <si>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</si>
  <si>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 xml:space="preserve">Organización Comunitaria Funcional Comunidad Niños Entre Calles. 
</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</si>
  <si>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</si>
  <si>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</si>
  <si>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</si>
  <si>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</si>
  <si>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</si>
  <si>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</si>
  <si>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</si>
  <si>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</si>
  <si>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
Organización Comunitaria Funcional “El Umbral, Centro de Apoyo Juvenil”
</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</si>
  <si>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</si>
  <si>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</si>
  <si>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</si>
  <si>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</si>
  <si>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</si>
  <si>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</si>
  <si>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</si>
  <si>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</si>
  <si>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</si>
  <si>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O. C. F.   Escuela Gimnasio De Aplicación Y Experimentación De Programas De Restauración Neurológica Artesanos De La Vida.</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</si>
  <si>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</si>
  <si>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</si>
  <si>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</si>
  <si>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</si>
  <si>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</si>
  <si>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</si>
  <si>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</si>
  <si>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</si>
  <si>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</si>
  <si>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</si>
  <si>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</si>
  <si>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</si>
  <si>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</si>
  <si>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</si>
  <si>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</si>
  <si>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</si>
  <si>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</si>
  <si>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</si>
  <si>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</si>
  <si>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</si>
  <si>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Casablanca.</t>
  </si>
  <si>
    <t>Se acompaña Certificado Financiero año 2017, aprobado por el Subdepartamento de Supervisión Financiera Nacional.</t>
  </si>
  <si>
    <t xml:space="preserve">
Organización Comunitaria Funcional Haka Pupa o Te Nga Poki
</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</si>
  <si>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</si>
  <si>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</si>
  <si>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</si>
  <si>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</si>
  <si>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Programappf.isladepascua@gmail.com</t>
  </si>
  <si>
    <t xml:space="preserve">Heki’l s/n, Sector Mataveri, I. de Pascua, Región de Valparaíso.
</t>
  </si>
  <si>
    <t>I. de Pascua</t>
  </si>
  <si>
    <t xml:space="preserve">
Organización Comunitaria Funcional Hogar de Lactantes Ignazio Sibillo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</si>
  <si>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</si>
  <si>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</si>
  <si>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</si>
  <si>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</si>
  <si>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</si>
  <si>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
Organización Comunitaria Funcional Hogar Mi Familia.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</si>
  <si>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</si>
  <si>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</si>
  <si>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</si>
  <si>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</si>
  <si>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</si>
  <si>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</si>
  <si>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</si>
  <si>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</si>
  <si>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</si>
  <si>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Organización Comunitaria Horizonte.</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</si>
  <si>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</si>
  <si>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</si>
  <si>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</si>
  <si>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</si>
  <si>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</si>
  <si>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</si>
  <si>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</si>
  <si>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</si>
  <si>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</si>
  <si>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OCF Organización social, cultural y deportiva “Voy por ti”</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</si>
  <si>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</si>
  <si>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</si>
  <si>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</si>
  <si>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</si>
  <si>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</si>
  <si>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</si>
  <si>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</si>
  <si>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</si>
  <si>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</si>
  <si>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Calama.</t>
  </si>
  <si>
    <t xml:space="preserve">Organización Comunitaria Funcional PRODEL Profesionales Agrupados para el Desarrollo Local. 
</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</si>
  <si>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</si>
  <si>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</si>
  <si>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</si>
  <si>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</si>
  <si>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</si>
  <si>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</si>
  <si>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</si>
  <si>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</si>
  <si>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Organización Comunitaria Funcional Red VIF de Chaitén.</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</si>
  <si>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</si>
  <si>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</si>
  <si>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</si>
  <si>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</si>
  <si>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</si>
  <si>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</si>
  <si>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</si>
  <si>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</si>
  <si>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 Chaitén</t>
  </si>
  <si>
    <t xml:space="preserve">Se acompañan los siguientes antecedentes financieros, aprobados por la Unidad de Auditoria Interna del Servicio:
1.- Certificado de Antecedentes Financieros Año 2006, autorizado ante notario público, de 16 de abril de 2007.
</t>
  </si>
  <si>
    <t xml:space="preserve">
“Organización No Gubernamental de Desarrollo Social y Productivo” o  O.N.G. AMAUTAS.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</si>
  <si>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</si>
  <si>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</si>
  <si>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</si>
  <si>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</si>
  <si>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</si>
  <si>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</si>
  <si>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ORGANIZACIÓN NO GUBERNAMENTAL DE APOYO, PROTECCIÓN Y PROMOCIÓN DE LOS DERECHOS DE LOS NIÑOS, NIÑAS Y ADOLESCENTES VULNERADOS EN EL EJERCICIO DE LOS MISMOS Y FAMILIA,  O.N.G RE-CONSTRUIR</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</si>
  <si>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</si>
  <si>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</si>
  <si>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</si>
  <si>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</si>
  <si>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</si>
  <si>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</si>
  <si>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</si>
  <si>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</si>
  <si>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</si>
  <si>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</si>
  <si>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 xml:space="preserve">Organización No Gubernamental de Desarrollo, Acción Cultural y Comunitaria de Reivindicación de Derechos – 
O.N.G. ACCORDES.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</si>
  <si>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</si>
  <si>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</si>
  <si>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</si>
  <si>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</si>
  <si>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</si>
  <si>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</si>
  <si>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</si>
  <si>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Organización No gubernamental  de Desarrollo Almendral, “Semilla de Desarrollo”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</si>
  <si>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</si>
  <si>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</si>
  <si>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</si>
  <si>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</si>
  <si>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</si>
  <si>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</si>
  <si>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</si>
  <si>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</si>
  <si>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</si>
  <si>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 xml:space="preserve"> Concepción</t>
  </si>
  <si>
    <t>Certificado Financiero, correspondiente al año 2016, aprobado por el Departamento de Administración y Finanzas.</t>
  </si>
  <si>
    <t xml:space="preserve">Organización No gubernamental  de Desarrollo Almendral, “Agrupación de Profesionales Para la Inclusión Social APIS”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</si>
  <si>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</si>
  <si>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</si>
  <si>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</si>
  <si>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</si>
  <si>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Organización No Gubernamental de Desarrollo Alter Vía – ONG Alter Vía.</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</si>
  <si>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</si>
  <si>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</si>
  <si>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</si>
  <si>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</si>
  <si>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</si>
  <si>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</si>
  <si>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</si>
  <si>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</si>
  <si>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</si>
  <si>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 xml:space="preserve">
Corporación de Desarrollo y Gestión Calafquén u ONG Calafquén.
</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</si>
  <si>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</si>
  <si>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</si>
  <si>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</si>
  <si>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</si>
  <si>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</si>
  <si>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</si>
  <si>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</si>
  <si>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</si>
  <si>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</si>
  <si>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
Organización No Gubernamental de Desarrollo Cardenal del Pueblo – ONG Cardenal del Pueblo.
</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</si>
  <si>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</si>
  <si>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</si>
  <si>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</si>
  <si>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</si>
  <si>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</si>
  <si>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</si>
  <si>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</si>
  <si>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</si>
  <si>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</si>
  <si>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</si>
  <si>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Organización No gubernamental  de Desarrollo COINCIDE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</si>
  <si>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</si>
  <si>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</si>
  <si>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</si>
  <si>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</si>
  <si>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</si>
  <si>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</si>
  <si>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Organización No gubernamental  de Desarrollo Corporación Andares Sur.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</si>
  <si>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</si>
  <si>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</si>
  <si>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</si>
  <si>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</si>
  <si>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</si>
  <si>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</si>
  <si>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</si>
  <si>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</si>
  <si>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</si>
  <si>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 xml:space="preserve">
Organización No Gubernamental de Desarrollo Chileamérica u ONG Chileamérica.
</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</si>
  <si>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</si>
  <si>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</si>
  <si>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</si>
  <si>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</si>
  <si>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</si>
  <si>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</si>
  <si>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</si>
  <si>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</si>
  <si>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</si>
  <si>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Ñuñoa,</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</si>
  <si>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</si>
  <si>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</si>
  <si>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</si>
  <si>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</si>
  <si>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</si>
  <si>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</si>
  <si>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</si>
  <si>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</si>
  <si>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</si>
  <si>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</si>
  <si>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</si>
  <si>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</si>
  <si>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</si>
  <si>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</si>
  <si>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Organización No Gubernamental de Desarrollo EL CANELO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</si>
  <si>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</si>
  <si>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</si>
  <si>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</si>
  <si>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</si>
  <si>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</si>
  <si>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</si>
  <si>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</si>
  <si>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</si>
  <si>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</si>
  <si>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</si>
  <si>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</si>
  <si>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</si>
  <si>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Organización No Gubernamental de Desarrollo El Circo del Mundo – Chile.</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</si>
  <si>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</si>
  <si>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</si>
  <si>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</si>
  <si>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</si>
  <si>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</si>
  <si>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</si>
  <si>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</si>
  <si>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</si>
  <si>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 xml:space="preserve"> Lo Prado </t>
  </si>
  <si>
    <t>Se acompaña Certificado de Antecedentes Financieros Institucionales, correspondiente al año 2010, de fecha 28 de abril de 2011, aprobado por el Subdepartamento de Supervisión Financiera Nacional.</t>
  </si>
  <si>
    <t>Organización No Gubernamental  de Desarrollo Grandes Pasos- ONG GRANDES PASOS</t>
  </si>
  <si>
    <t xml:space="preserve">Presidente: 
CHRISTIAN FERNANDO ZURITA AGUILERA, 
</t>
  </si>
  <si>
    <t xml:space="preserve">Ramón Freire N°330, comuna de Buin, Región de Metropolitana.
</t>
  </si>
  <si>
    <t xml:space="preserve">Buin
</t>
  </si>
  <si>
    <t xml:space="preserve">onggrandespasos@gmail.com 
</t>
  </si>
  <si>
    <t xml:space="preserve">Organización No Gubernamental de Desarrollo Social ICTHUS- ONG ICTHUS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</si>
  <si>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</si>
  <si>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</si>
  <si>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</si>
  <si>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</si>
  <si>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</si>
  <si>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</si>
  <si>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</si>
  <si>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</si>
  <si>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</si>
  <si>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</si>
  <si>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</si>
  <si>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 xml:space="preserve">
Organización No Gubernamental de Desarrollo -   Corporación de Desarrollo Integral de la Familia,       (O.N.G. CODEINFA)
</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</si>
  <si>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</si>
  <si>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</si>
  <si>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</si>
  <si>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</si>
  <si>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</si>
  <si>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</si>
  <si>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</si>
  <si>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</si>
  <si>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</si>
  <si>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</si>
  <si>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 xml:space="preserve"> San Joaquín</t>
  </si>
  <si>
    <t>Acompaña Certificado Financiero del año 2012, el cual fue aprobado por el Departamento de Administración y Finanzas.</t>
  </si>
  <si>
    <t>Organización No Gubernamental de Desarrollo KALFUTRAY.</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</si>
  <si>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</si>
  <si>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</si>
  <si>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</si>
  <si>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</si>
  <si>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</si>
  <si>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</si>
  <si>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</si>
  <si>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</si>
  <si>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</si>
  <si>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</si>
  <si>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</si>
  <si>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</si>
  <si>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Organización No Gubernamental de Desarrollo “Las Alamedas”</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</si>
  <si>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</si>
  <si>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</si>
  <si>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</si>
  <si>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</si>
  <si>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</si>
  <si>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</si>
  <si>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</si>
  <si>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</si>
  <si>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</si>
  <si>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</si>
  <si>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Organización No Gubernamental  de Desarrollo ORIGEN- ONG CORPORACIÓN ORIGEN</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</si>
  <si>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</si>
  <si>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</si>
  <si>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</si>
  <si>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</si>
  <si>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</si>
  <si>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</si>
  <si>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Copiapó
</t>
  </si>
  <si>
    <t xml:space="preserve">corporacionorigen3@gmail.com 
</t>
  </si>
  <si>
    <t xml:space="preserve">Organización No gubernamental  de Desarrollo Padre Luis Amigó.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</si>
  <si>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</si>
  <si>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</si>
  <si>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</si>
  <si>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</si>
  <si>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</si>
  <si>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 xml:space="preserve">Concepción </t>
  </si>
  <si>
    <t>41-2767056/+56974305923 (cel. Representante Legal)</t>
  </si>
  <si>
    <t>Organización No Gubernamental de Desarrollo para la Prevención de la Delincuencia, Reinserción y Reparación Social,  O.N.G. Forja Mundos.</t>
  </si>
  <si>
    <t>Otorgado por Decreto Supremo Nº 288, de fecha 24 de marzo de 2003, del Ministerio de Justicia.</t>
  </si>
  <si>
    <t xml:space="preserve"> pilar@forjamundos.cl; marcelolorca@slegales.cl</t>
  </si>
  <si>
    <t xml:space="preserve">Calle Fuenteovejuna N° 1145,  Comuna de Las Condes.
</t>
  </si>
  <si>
    <t>Fono: (02) 696 27 86</t>
  </si>
  <si>
    <t>Las Condes.</t>
  </si>
  <si>
    <t xml:space="preserve">
Organización No Gubernamental de Desarrollo Social y Asistencia Jurídica “ONG Remolino”
</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</si>
  <si>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</si>
  <si>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</si>
  <si>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</si>
  <si>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</si>
  <si>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</si>
  <si>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</si>
  <si>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</si>
  <si>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</si>
  <si>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</si>
  <si>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</si>
  <si>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</si>
  <si>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Organización No gubernamental  de Desarrollo Social Económico y Cultural San Damián – O.N.G. San Damian.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</si>
  <si>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</si>
  <si>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</si>
  <si>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</si>
  <si>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</si>
  <si>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</si>
  <si>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</si>
  <si>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</si>
  <si>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</si>
  <si>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</si>
  <si>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</si>
  <si>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Los Angeles</t>
  </si>
  <si>
    <t>Organización No Gubernamental de Desarrollo Red de Fomento y Desarrollo Humano y Acción Social- O.N.G. Red y Acción</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</si>
  <si>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</si>
  <si>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</si>
  <si>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</si>
  <si>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</si>
  <si>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</si>
  <si>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</si>
  <si>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</si>
  <si>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</si>
  <si>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</si>
  <si>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</si>
  <si>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Sitio Web: http://www.fundaciondem.cl
E-Mail: info@fundaciondem.cl admninistracioncentral@fundaciondem.cl</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</si>
  <si>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</si>
  <si>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</si>
  <si>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</si>
  <si>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</si>
  <si>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</si>
  <si>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Organización No Gubernamental de Desarrollo Programa de Atención para Drogadictos “Caleta Sur” o ONG Programa Caleta Sur</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</si>
  <si>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</si>
  <si>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</si>
  <si>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</si>
  <si>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</si>
  <si>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</si>
  <si>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</si>
  <si>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</si>
  <si>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 Lo Espejo</t>
  </si>
  <si>
    <t xml:space="preserve">Se acompaña Certificado Financiero del año 2010.
</t>
  </si>
  <si>
    <t>Organización No Gubernamental de Desarrollo Corporación de Beneficencia Padre Patricio Espinosa Sáez - O.N.G. Corporación  Padre Patricio Espinosa.</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</si>
  <si>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</si>
  <si>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</si>
  <si>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</si>
  <si>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</si>
  <si>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</si>
  <si>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</si>
  <si>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</si>
  <si>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</si>
  <si>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</si>
  <si>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</si>
  <si>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Organización No Gubernamental de Desarrollo Centro de Desarrollo Humano Carel- O.N.G. Carel.</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</si>
  <si>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</si>
  <si>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</si>
  <si>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</si>
  <si>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</si>
  <si>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</si>
  <si>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</si>
  <si>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</si>
  <si>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</si>
  <si>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 xml:space="preserve">Organización No Gubernamental de Desarrollo Corporación de Desarrollo Lonko Kilapang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</si>
  <si>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</si>
  <si>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</si>
  <si>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</si>
  <si>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</si>
  <si>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</si>
  <si>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</si>
  <si>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</si>
  <si>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</si>
  <si>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</si>
  <si>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</si>
  <si>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</si>
  <si>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</si>
  <si>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
Organización No Gubernamental de Desarrollo Ciudadanía y Progreso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</si>
  <si>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</si>
  <si>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</si>
  <si>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</si>
  <si>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</si>
  <si>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</si>
  <si>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</si>
  <si>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</si>
  <si>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</si>
  <si>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Organización No Gubernamental de Desarrollo - COVACHA</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</si>
  <si>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</si>
  <si>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</si>
  <si>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Tesorera: Loreto Monserrat Espinoza Aguirre </t>
  </si>
  <si>
    <t xml:space="preserve">Presidente: Alejandro Renato Tapia Cerda  
</t>
  </si>
  <si>
    <t xml:space="preserve"> alejandro@covacha.cl</t>
  </si>
  <si>
    <t xml:space="preserve">Rucapedrera Nº 287, comuna de El Quisco, Región de Valparaíso.
</t>
  </si>
  <si>
    <t xml:space="preserve">Teléfonos: 35-2474371- 56-98412553 </t>
  </si>
  <si>
    <t>Organización No Gubernamental de Desarrollo Social, Económico y Cultural CORDEBIO</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</si>
  <si>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</si>
  <si>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</si>
  <si>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</si>
  <si>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</si>
  <si>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</si>
  <si>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</si>
  <si>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</si>
  <si>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</si>
  <si>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</si>
  <si>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</si>
  <si>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</si>
  <si>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Organización no Gubernamental de Desarrollo Soñando Futuro u O.N.G. Soñando Futuro</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</si>
  <si>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</si>
  <si>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</si>
  <si>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</si>
  <si>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</si>
  <si>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</si>
  <si>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</si>
  <si>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</si>
  <si>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</si>
  <si>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</si>
  <si>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</si>
  <si>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</si>
  <si>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Organización No Gubernamental de Desarrollo,  Educación, Investigación y Cultura EKOSOL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</si>
  <si>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</si>
  <si>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</si>
  <si>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</si>
  <si>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</si>
  <si>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</si>
  <si>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</si>
  <si>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</si>
  <si>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</si>
  <si>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</si>
  <si>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</si>
  <si>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</si>
  <si>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</si>
  <si>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</si>
  <si>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</si>
  <si>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</si>
  <si>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</si>
  <si>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</si>
  <si>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</si>
  <si>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</si>
  <si>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Organización No Gubernamental de Desarrollo Gac Los Expresos.</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</si>
  <si>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</si>
  <si>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</si>
  <si>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</si>
  <si>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</si>
  <si>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</si>
  <si>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</si>
  <si>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</si>
  <si>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</si>
  <si>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</si>
  <si>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Ñuñoa, San Joaquín</t>
  </si>
  <si>
    <t>Se acompaña certificado financiero del año 2006, aprobado por la Unidad de Auditoría Interna.</t>
  </si>
  <si>
    <t>O. N. G. Corporación de Desarrollo Hualaihué</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</si>
  <si>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</si>
  <si>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</si>
  <si>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</si>
  <si>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</si>
  <si>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</si>
  <si>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</si>
  <si>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</si>
  <si>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</si>
  <si>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Hualaihué.</t>
  </si>
  <si>
    <t xml:space="preserve"> Certificado de Antecedente Financiero del año 2011, aprobado por el Subdepartamento de Supervisión Financiera Nacional.</t>
  </si>
  <si>
    <t>Organización No Gubernamental de Desarrollo Integral Confía Chile</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</si>
  <si>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</si>
  <si>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</si>
  <si>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</si>
  <si>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</si>
  <si>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</si>
  <si>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</si>
  <si>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</si>
  <si>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</si>
  <si>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</si>
  <si>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</si>
  <si>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 xml:space="preserve">
Organización no gubernamental de desarrollo La Casona de los Jóvenes.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</si>
  <si>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</si>
  <si>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</si>
  <si>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</si>
  <si>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Miguel Ángel Fonseca Carrillo  Pdte.
Zarelli Fonseca Carrillo, Secretaria Ejecutiva.
Washington Lizama Ormazábal  Tesorero. 
Pueden actuar individualmente.
</t>
  </si>
  <si>
    <t xml:space="preserve">“Organización No Gubernamental De Desarrollo, Nuevos Comienzos” </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</si>
  <si>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</si>
  <si>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</si>
  <si>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</si>
  <si>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</si>
  <si>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</si>
  <si>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</si>
  <si>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</si>
  <si>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</si>
  <si>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
Organización no Gubernamental de Desarrollo Casa de Acogida La Esperanza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</si>
  <si>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</si>
  <si>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</si>
  <si>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</si>
  <si>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</si>
  <si>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</si>
  <si>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</si>
  <si>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</si>
  <si>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</si>
  <si>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</si>
  <si>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</si>
  <si>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</si>
  <si>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 xml:space="preserve">O. N. G. Casa de Acogida para Niños y Adolescentes Restauración.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</si>
  <si>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</si>
  <si>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</si>
  <si>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</si>
  <si>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</si>
  <si>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</si>
  <si>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</si>
  <si>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</si>
  <si>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</si>
  <si>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</si>
  <si>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</si>
  <si>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</si>
  <si>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 xml:space="preserve">O. N. G. CIDETS Centro de Investigación y Desarrollo Tecnológico y Social. </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</si>
  <si>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</si>
  <si>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</si>
  <si>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 xml:space="preserve">Presidente: Oscar Bustamante Muñoz                 
Vice presidenta: Marcela Marmolejo Hurtado          
Secretaria: Isabel Natalia Marquez Aguayo   
Tesorero: Jaime Andrés Martínez Harms      
</t>
  </si>
  <si>
    <t>De 28 de Junio de 2005 a 27 de Junio de 2007.</t>
  </si>
  <si>
    <t xml:space="preserve">Presidente: Oscar René Armando Bustamante Muñoz    
Secretaria Ejecutiva: Soledad Gabriela Bustamante Farías           
</t>
  </si>
  <si>
    <t>Cuevas 978, comuna de Santiago.</t>
  </si>
  <si>
    <t>Se acompaña Balance General año 2005, aprobado por la Unidad de Auditoría.</t>
  </si>
  <si>
    <t xml:space="preserve">Organización No Gubernamental de Desarrollo Centro de promoción y desarrollo social de personas y comunidades O.N.G. CEMPRODE
</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</si>
  <si>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</si>
  <si>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</si>
  <si>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</si>
  <si>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</si>
  <si>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</si>
  <si>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</si>
  <si>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</si>
  <si>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Organización No Gubernamental de Desarrollo Centro de Iniciativa Empresarial Aconcagua-  O.N.G. CIEM ACONCAGUA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</si>
  <si>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</si>
  <si>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</si>
  <si>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</si>
  <si>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</si>
  <si>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</si>
  <si>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</si>
  <si>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</si>
  <si>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</si>
  <si>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</si>
  <si>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</si>
  <si>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Corporación Carpe Diem, O.N.G. Comunidad de Tratamiento Carpe Diem.</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</si>
  <si>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</si>
  <si>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</si>
  <si>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</si>
  <si>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</si>
  <si>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</si>
  <si>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</si>
  <si>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</si>
  <si>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</si>
  <si>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</si>
  <si>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 xml:space="preserve">Organización No Gubernamental de Desarrollo Corporación Educación El Quijote O.N.G. El Quijote
</t>
  </si>
  <si>
    <t>Otorgado por Decreto Supremo Nº 646, de fecha 29 de junio de 2001, del Ministerio de Justicia.</t>
  </si>
  <si>
    <t>Periodo 6 de octubre del 2018 al 6 de octubre del 2020.</t>
  </si>
  <si>
    <t xml:space="preserve"> Presidente: María Cecilia Sarmiento Videla  
</t>
  </si>
  <si>
    <t>elquijote5@gmail.com</t>
  </si>
  <si>
    <t>Organización No gubernamental  de Desarrollo Good Neighbors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</si>
  <si>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</si>
  <si>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</si>
  <si>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</si>
  <si>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</si>
  <si>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</si>
  <si>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</si>
  <si>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</si>
  <si>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</si>
  <si>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</si>
  <si>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 xml:space="preserve">Organización No Gubernamental de Desarrollo Corporación Centro Ecumenico CEMURI - O.N.G. CEMURI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</si>
  <si>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</si>
  <si>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</si>
  <si>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</si>
  <si>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</si>
  <si>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</si>
  <si>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</si>
  <si>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</si>
  <si>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</si>
  <si>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 xml:space="preserve">Organización No Gubernamental de Desarrollo Corporación de Educación y Desarrollo Social CIDPA, que podrá usar también el nombre “ONG Corporación de Educación y Desarrollo Social CIDPA.” 
</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</si>
  <si>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</si>
  <si>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</si>
  <si>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</si>
  <si>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</si>
  <si>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</si>
  <si>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</si>
  <si>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</si>
  <si>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 xml:space="preserve">Organización No Gubernamental de Desarrollo Corporación de Educación y Salud para el Síndrome de Down o también O.N.G. Edudown </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</si>
  <si>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</si>
  <si>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</si>
  <si>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</si>
  <si>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</si>
  <si>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</si>
  <si>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</si>
  <si>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</si>
  <si>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</si>
  <si>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</si>
  <si>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
Organización No Gubernamental De Desarrollo Corporación Nacional del Teatro Musical Chileno, CONATEMUCH. 
</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</si>
  <si>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</si>
  <si>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</si>
  <si>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</si>
  <si>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</si>
  <si>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</si>
  <si>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</si>
  <si>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</si>
  <si>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</si>
  <si>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 xml:space="preserve"> San Ramón</t>
  </si>
  <si>
    <t>Acompaña certificado financiero del año 2012, el cual fue remitido, para su revisión a la Unidad de Supervisión Financiera Nacional.</t>
  </si>
  <si>
    <t xml:space="preserve">
Organización No Gubernamental de Desarrollo Corporación de Orientación Apoyo e Intervención Familiar – ONG KUTRAL.
</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</si>
  <si>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</si>
  <si>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</si>
  <si>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</si>
  <si>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</si>
  <si>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</si>
  <si>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</si>
  <si>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</si>
  <si>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</si>
  <si>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 xml:space="preserve">
Corporación para el Desarrollo, la Identidad y la Promoción Social de las Personas El Puerto u ONG El Puerto.
</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</si>
  <si>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</si>
  <si>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</si>
  <si>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</si>
  <si>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</si>
  <si>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</si>
  <si>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</si>
  <si>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</si>
  <si>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</si>
  <si>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</si>
  <si>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Barrio Puerto de Valparaíso</t>
  </si>
  <si>
    <t>Se acompaña Certificado de Antecedentes Financieros del año 2012, aprobados por  el Subdepartamento de Supervisión Financiera Nacional.</t>
  </si>
  <si>
    <t>Organización No Gubernamental de Desarrollo a Tiempo- ONG A Tiempo.</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</si>
  <si>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</si>
  <si>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</si>
  <si>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</si>
  <si>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</si>
  <si>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</si>
  <si>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</si>
  <si>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</si>
  <si>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</si>
  <si>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</si>
  <si>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</si>
  <si>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Organización No Gubernamental de Desarrollo, Centro de Capacitación C.E.C.</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</si>
  <si>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</si>
  <si>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</si>
  <si>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</si>
  <si>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</si>
  <si>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</si>
  <si>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</si>
  <si>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</si>
  <si>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</si>
  <si>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</si>
  <si>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 xml:space="preserve">Organización No Gubernamental de Desarrollo Colectivo para el Desarrollo Comunitario y la Acción Solidaria  – ONG Colectivo Tremún </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</si>
  <si>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</si>
  <si>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</si>
  <si>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</si>
  <si>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</si>
  <si>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</si>
  <si>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</si>
  <si>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</si>
  <si>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</si>
  <si>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</si>
  <si>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</si>
  <si>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</si>
  <si>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</si>
  <si>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</si>
  <si>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</si>
  <si>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De fecha  22 de enero de 2016  al 22 de enero de 2021.</t>
  </si>
  <si>
    <t xml:space="preserve">Presidente: Erica Palma Cid, 
Secretario Ejecutivo: Roberto Varela Arriagada 
</t>
  </si>
  <si>
    <t xml:space="preserve">Balmaceda Nº 116, oficina 13, Llay Llay, Quinta Región 
</t>
  </si>
  <si>
    <t>(34) 2611381</t>
  </si>
  <si>
    <t>“Organización No Gubernamental de Desarrollo Convergencia para el Desarrollo de las Personas en lo Urbano y Rural”, también denominada “O.N.G. Convergencia”</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</si>
  <si>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</si>
  <si>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</si>
  <si>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</si>
  <si>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</si>
  <si>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</si>
  <si>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</si>
  <si>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</si>
  <si>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</si>
  <si>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</si>
  <si>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</si>
  <si>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</si>
  <si>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Organización No Gubernamental de Desarrollo - Corporación de Apoyo y Promoción de la Equidad e Inclusión Social, (O.N.G. COORPORACIÓN CAPREIS)</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</si>
  <si>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</si>
  <si>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</si>
  <si>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</si>
  <si>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</si>
  <si>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</si>
  <si>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Organización No Gubernamental de Desarrollo Corporación Para el Desarrollo de las Comunidades y sus Territorios INCITA -  O.N.G. INCITA
</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</si>
  <si>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</si>
  <si>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</si>
  <si>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Presidente: 
Sandra Emma Rojas Osorio, 
Vice presidente:
Cristián Alejandro Burgos Contreras, 
Secretario: 
Carlos Alonso Roldán Ramírez, 
Tesorero: 
Marcelo Alberto Burgos Contreras, 
</t>
  </si>
  <si>
    <t xml:space="preserve"> corporación.incita.2014@gmail.com </t>
  </si>
  <si>
    <t>Otorgado por Decreto Supremo Nº 1314, de fecha 10 de diciembre de 1998, del Ministerio de Justicia.</t>
  </si>
  <si>
    <t xml:space="preserve">Presidente: Graciana Fernanda Farías Cortez, 
RUT: 13. 042.434-1
Vice presidenta: Raúl Alejandro Fernández Bacciarini, 
Secretaria: Isidora del Pilar Fuentealba Santelices          
Tesorero: Miguel Previsto Urrutia Fernández ,
Directora: Orquídea Del Carmen Miranda Zuñiga                
Director Ejecutivo y técnico: Sebastián Fernández Fernández  
</t>
  </si>
  <si>
    <t xml:space="preserve">Poderes Generales a los señores/as: 
-Graciana Fernanda Farías Cortez,  
-Raúl Alejandro Fernández Bacciarini, 
-Tesorero: Miguel Previsto Urrutia Fernández                
-Secretario Ejecutivo: Sebastián Fernández Fernández  ; y Jessica Lorena Soto Arellano
 (*) 2 representantes legales, cualquiera de ellos, podrán actuar de manera conjunta de a dos; conforme lo expresado en numeral tres, punto uno, relativo a “Poderes Generales”, del Acta de Directorio en que se les delegó poder, de fecha 19 de julio de 2018, reducido a escritura publica el 04 de septiembre de 2018, ante José Leonardo Brusi Muñoz, Notario Público de la Cuadragésima Segunda Notaría de Santiago, Suplente  del titular, don Álvaro González Salinas. 
</t>
  </si>
  <si>
    <t>direccionadministrativa@socialcreativa.cl</t>
  </si>
  <si>
    <t>Organización No Gubernamental de Desarrollo Corporación para el Desarrollo Humano - ONG Corpadeh</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</si>
  <si>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</si>
  <si>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</si>
  <si>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</si>
  <si>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</si>
  <si>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</si>
  <si>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</si>
  <si>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</si>
  <si>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
Organización no Gubernamental de Desarrollo Corporación Cultural CREARTE
</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</si>
  <si>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</si>
  <si>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</si>
  <si>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</si>
  <si>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</si>
  <si>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</si>
  <si>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</si>
  <si>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</si>
  <si>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</si>
  <si>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</si>
  <si>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</si>
  <si>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
Organización no Gubernamental de Desarrollo Corporación de Desarrollo Humano COTRA u ONG COTRA
</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</si>
  <si>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</si>
  <si>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</si>
  <si>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</si>
  <si>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</si>
  <si>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</si>
  <si>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</si>
  <si>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
Organización no Gubernamental de Desarrollo Esperanza y Futuro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</si>
  <si>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</si>
  <si>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</si>
  <si>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</si>
  <si>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</si>
  <si>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</si>
  <si>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</si>
  <si>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</si>
  <si>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</si>
  <si>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</si>
  <si>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</si>
  <si>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</si>
  <si>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</si>
  <si>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</si>
  <si>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</si>
  <si>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</si>
  <si>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</si>
  <si>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</si>
  <si>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</si>
  <si>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</si>
  <si>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</si>
  <si>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 xml:space="preserve"> Loncoche</t>
  </si>
  <si>
    <t>Se acompaña Certificado Financiero, correspondiente al año 2008, aprobado por la Unidad de Supervisión Financiera Nacional.</t>
  </si>
  <si>
    <t xml:space="preserve">Organización No gubernamental  de Desarrollo Forjadores del Futuro u O.N.G. Forjadores del Futuro.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</si>
  <si>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</si>
  <si>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</si>
  <si>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</si>
  <si>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</si>
  <si>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</si>
  <si>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</si>
  <si>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</si>
  <si>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</si>
  <si>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Lomas de San Andres</t>
  </si>
  <si>
    <t xml:space="preserve">Antecedentes financieros correspondientes al año 2014, aprobados por el Departamento de Administración y Finanzas. </t>
  </si>
  <si>
    <t xml:space="preserve">
Organización no Gubernamental de Desarrollo Hogar Santa Catalina u ONG Santa Catalina
</t>
  </si>
  <si>
    <t xml:space="preserve">Otorgado por Decreto Supremo N° 1920, de 20 de abril de 2011, del Ministerio de Justicia.
</t>
  </si>
  <si>
    <t xml:space="preserve">Juan Castellón N° 4005, Quinta Normal, Santiago, Región Metropolitana. 
</t>
  </si>
  <si>
    <t>Teléfono 8944614</t>
  </si>
  <si>
    <t>Quinta Normal</t>
  </si>
  <si>
    <t>Organización No Gubernamental de Desarrollo Humano ONG Proyecta</t>
  </si>
  <si>
    <t>Otorgado por Decreto Supremo Nº 241, de fecha 31 de marzo de 1997, del Ministerio de Justicia.</t>
  </si>
  <si>
    <t xml:space="preserve">Presidenta: Magdalena Toro Montecino x
Vice presidente: Pablo Ríos Toro          
Secretaria: Marcela Yañez Ruiz            
Tesorera: Carla Ríos Toro                    
Directoras:
Ximena  Ferrada Blank                        
Berta Blank Oyaneder                         
</t>
  </si>
  <si>
    <t xml:space="preserve"> ongproyecta@yahoo.es</t>
  </si>
  <si>
    <t xml:space="preserve"> Angol</t>
  </si>
  <si>
    <t xml:space="preserve">Organización No gubernamental  de Desarrollo Lluvia de Esperanzas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</si>
  <si>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</si>
  <si>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</si>
  <si>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</si>
  <si>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</si>
  <si>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</si>
  <si>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</si>
  <si>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</si>
  <si>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</si>
  <si>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</si>
  <si>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 xml:space="preserve">
Organización no gubernamental de desarrollo María Madre.
</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</si>
  <si>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</si>
  <si>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</si>
  <si>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</si>
  <si>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</si>
  <si>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</si>
  <si>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032-2622210</t>
  </si>
  <si>
    <t>Organización No Gubernamental de Desarrollo para Personas en Situación de Vulnerabilidad Social-O.N.G. Siempre Contigo</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</si>
  <si>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</si>
  <si>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</si>
  <si>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</si>
  <si>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</si>
  <si>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</si>
  <si>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</si>
  <si>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</si>
  <si>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</si>
  <si>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</si>
  <si>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</si>
  <si>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Organización No gubernamental  de Desarrollo Paradigma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</si>
  <si>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</si>
  <si>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</si>
  <si>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</si>
  <si>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</si>
  <si>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</si>
  <si>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</si>
  <si>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</si>
  <si>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 xml:space="preserve">Organización No Gubernamental de Desarrollo por el Ejercicio y Restitución de los Derechos Vulnerados de Niños y Jóvenes, Ceder  – ONG Ceder. </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</si>
  <si>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</si>
  <si>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</si>
  <si>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</si>
  <si>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</si>
  <si>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</si>
  <si>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</si>
  <si>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</si>
  <si>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</si>
  <si>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</si>
  <si>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Organización No Gubernamental de Desarrollo por los Sueños y Derechos de los Niños y Niñas Soñarte - ONG Soñarte.</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</si>
  <si>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</si>
  <si>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</si>
  <si>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</si>
  <si>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</si>
  <si>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</si>
  <si>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</si>
  <si>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</si>
  <si>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Organización No Gubernamental de Desarrollo Proyecto Medio Ambiente y Sociedad - O.N.G. PROMAS.</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</si>
  <si>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</si>
  <si>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</si>
  <si>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</si>
  <si>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</si>
  <si>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</si>
  <si>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</si>
  <si>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</si>
  <si>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Coronel,</t>
  </si>
  <si>
    <t xml:space="preserve">Antecedentes financieros correspondientes al año 2015, aprobados por e Sub Departamento de Supervisión Financiera Nacional. </t>
  </si>
  <si>
    <t xml:space="preserve">Organización No Gubernamental de Desarrollo Quillagua ONG. Quillagua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</si>
  <si>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</si>
  <si>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</si>
  <si>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</si>
  <si>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</si>
  <si>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</si>
  <si>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</si>
  <si>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</si>
  <si>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 xml:space="preserve">Organización No Gubernamental de Desarrollo Andalué para la atención de personas con trastornos severos de relación y comunicación – ONG  Corporación Andalué.
</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</si>
  <si>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</si>
  <si>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</si>
  <si>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</si>
  <si>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</si>
  <si>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</si>
  <si>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</si>
  <si>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</si>
  <si>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</si>
  <si>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
Organización no Gubernamental de Desarrollo Centro de Profesionales para la Acción Comunitaria u ONG CEPPAC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</si>
  <si>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</si>
  <si>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</si>
  <si>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</si>
  <si>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</si>
  <si>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</si>
  <si>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</si>
  <si>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</si>
  <si>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</si>
  <si>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Organización No Gubernamental de Desarrollo SENDA HUMANA</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</si>
  <si>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</si>
  <si>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</si>
  <si>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</si>
  <si>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</si>
  <si>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</si>
  <si>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</si>
  <si>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</si>
  <si>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</si>
  <si>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</si>
  <si>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Organización No Gubernamental de Desarrollo Social y Cultural Vínculos- O.N.G. Corporación Vínculos</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</si>
  <si>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</si>
  <si>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</si>
  <si>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</si>
  <si>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</si>
  <si>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</si>
  <si>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</si>
  <si>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</si>
  <si>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</si>
  <si>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</si>
  <si>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Organización No gubernamental  de Desarrollo Suractiva, “Suractiva”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</si>
  <si>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</si>
  <si>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</si>
  <si>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</si>
  <si>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</si>
  <si>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</si>
  <si>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</si>
  <si>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</si>
  <si>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</si>
  <si>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</si>
  <si>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 xml:space="preserve">
Corporación ONG Educación y Gestión Solidaria CES
</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</si>
  <si>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</si>
  <si>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</si>
  <si>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</si>
  <si>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</si>
  <si>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</si>
  <si>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</si>
  <si>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</si>
  <si>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</si>
  <si>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</si>
  <si>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</si>
  <si>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</si>
  <si>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Organización No Gubernamental de Desarrollo Corporación de Desarrollo Social El Conquistador.</t>
  </si>
  <si>
    <t>Otorgado por Decreto Supremo Nº 170, de fecha 19 de febrero de 2001, del Ministerio de Justicia.</t>
  </si>
  <si>
    <t>Se renueva cada dos años.</t>
  </si>
  <si>
    <t xml:space="preserve">Presidente: Carlos Eduardo Placencia Zapata             </t>
  </si>
  <si>
    <t xml:space="preserve">
Organización No Gubernamental de Desarrollo Filadelfia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</si>
  <si>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</si>
  <si>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</si>
  <si>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</si>
  <si>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</si>
  <si>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</si>
  <si>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</si>
  <si>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</si>
  <si>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</si>
  <si>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</si>
  <si>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</si>
  <si>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Organización No gubernamental u O.N.G. Fraternidad Las Viñas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</si>
  <si>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</si>
  <si>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</si>
  <si>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</si>
  <si>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</si>
  <si>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</si>
  <si>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</si>
  <si>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</si>
  <si>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</si>
  <si>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Pudahuel,</t>
  </si>
  <si>
    <t>226430379 -9 97059389</t>
  </si>
  <si>
    <t xml:space="preserve">sicofanny@yahoo.es
</t>
  </si>
  <si>
    <t xml:space="preserve"> Antecedentes financieros correspondientes al año 2017, aprobados por el Departamento de Administración y Finanzas. </t>
  </si>
  <si>
    <t>Corporación de Promoción Comunitaria Galerna, O.N.G. Galerna</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</si>
  <si>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</si>
  <si>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</si>
  <si>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</si>
  <si>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</si>
  <si>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</si>
  <si>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</si>
  <si>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</si>
  <si>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</si>
  <si>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</si>
  <si>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 xml:space="preserve">Organización No Gubernamental de Desarrollo Científica Educacional y Cultural “Bahía de Coquimbo”, o también “ONG Galileo”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</si>
  <si>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</si>
  <si>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</si>
  <si>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</si>
  <si>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</si>
  <si>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</si>
  <si>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</si>
  <si>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</si>
  <si>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</si>
  <si>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</si>
  <si>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O.N.G. JUNTOS CREANDO FUTURO (O.N.G.  J.C.F.S.B)</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</si>
  <si>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</si>
  <si>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 xml:space="preserve">Certificado de Vigencia Folio Nº500184376928, otorgado el 04 de junio de 2018, del Servicio de Registro Civil e Identificación.
</t>
  </si>
  <si>
    <t xml:space="preserve">Presidente: 
LUIS RODRIGUEZ CABRERA, 
Secretaria: 
  TERESA FLORES MAZA, 
Tesorero:
MAURICIO REYES MELO, 
</t>
  </si>
  <si>
    <t>04 años</t>
  </si>
  <si>
    <t>Del 21 de diciembre de 2017 al 21 de diciembre de 2021.</t>
  </si>
  <si>
    <t xml:space="preserve">Presidente: 
LUIS RODRIGUEZ CABRERA, 
</t>
  </si>
  <si>
    <t xml:space="preserve"> Santa Teresa N°814, villa valles de Chile, comuna de Santa Barbara, Región del Bio Bio.
</t>
  </si>
  <si>
    <t>Santa Barbara</t>
  </si>
  <si>
    <t xml:space="preserve">
Organización no Gubernamental de Desarrollo María Acoge o también ONG MARÍA ACOGE
</t>
  </si>
  <si>
    <t>Otorgado por Decreto Supremo Nº 591, de fecha 19 de junio de 1995, del Ministerio de Justicia</t>
  </si>
  <si>
    <t xml:space="preserve">Durarán dos años en los cargos. </t>
  </si>
  <si>
    <t xml:space="preserve">Secretaria Ejecutiva:
Maria Irene Duarte Figueroa                    
</t>
  </si>
  <si>
    <t xml:space="preserve">
Organización No Gubernamental de Desarrollo Centro de Promoción y Apoyo a la Infancia - ONG. PAICABI
</t>
  </si>
  <si>
    <t>Otorgado por Decreto Supremo Nº223, de fecha 23 de febrero de 2001, del Ministerio de Justicia.</t>
  </si>
  <si>
    <t>Cada dos Años</t>
  </si>
  <si>
    <t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t>
  </si>
  <si>
    <t>paicabi@paicabi.cl</t>
  </si>
  <si>
    <t xml:space="preserve"> Viña del Mar</t>
  </si>
  <si>
    <t>Organización No gubernamental  de Desarrollo Psicólogos Voluntarios de Chile</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</si>
  <si>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</si>
  <si>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</si>
  <si>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</si>
  <si>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</si>
  <si>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</si>
  <si>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</si>
  <si>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</si>
  <si>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 xml:space="preserve">Providencia. </t>
  </si>
  <si>
    <t>Antecedentes financieros correspondientes al año 2016, aprobados por el Subdepartamento de Supervisión Nacional.</t>
  </si>
  <si>
    <t>Organización No Gubernamental de Desarrollo Justicia Derechos y Desarrollo (O.N.G., Justicia Derechos y Desarrollo)</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</si>
  <si>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 Nº de inscripción 188036. </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</si>
  <si>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</si>
  <si>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</si>
  <si>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</si>
  <si>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</si>
  <si>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</si>
  <si>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</si>
  <si>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 xml:space="preserve">Rengo Nº 68, comuna de Concepción.
</t>
  </si>
  <si>
    <t>Fono: 41-3253393/9 y 9-66741586</t>
  </si>
  <si>
    <t xml:space="preserve">
Organización No Gubernamental de Desarrollo Licanrayén 
</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</si>
  <si>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</si>
  <si>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</si>
  <si>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</si>
  <si>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</si>
  <si>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</si>
  <si>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</si>
  <si>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</si>
  <si>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</si>
  <si>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</si>
  <si>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</si>
  <si>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</si>
  <si>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</si>
  <si>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</si>
  <si>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</si>
  <si>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 xml:space="preserve">Certificado de Vigencia de persona jurídica sin fines de lucro, folio N° 500183005964, de 17 de mayo de 2018, emitido por el Servicio de Registro Civil e Identificación. 
</t>
  </si>
  <si>
    <t xml:space="preserve">Presidente:
Gastón Francisco José Pinochet Donoso, 
Secretaria: 
Victoria del Carmen Huenante Nanco, 
Tesorera: 
Natalia Fernanda Oyaneder Sarmiento, 
Director:
José Guillermo Molina Bravo, 
Matías Alberto Lavadero Franzani, 
</t>
  </si>
  <si>
    <t>Dos años. Si, por cualquier causa no se efectúa oportunamente la elección de Directorio, se entenderá renovado el mandato de quienes se encuentran en funciones hasta que se realice la correspondiente elección.</t>
  </si>
  <si>
    <t>Del 31-07-2018 a 31-07-2020</t>
  </si>
  <si>
    <t xml:space="preserve">Presidente: 
Gastón Francisco José Pinochet Donoso, 
Poderes amplios (actuando separada e indistintamente): 
Gastón Francisco José Pinochet Donoso, 
Angélica Albornoz Loyola, 
Poderes especiales para ejercer individualmente facultades:
Ester Muñoz Henríquez,
Marco Antonio González Ramírez, 
Any Lucy Navarro Amigo, 
Patricia Isabel Diamantino Medel, 
</t>
  </si>
  <si>
    <t xml:space="preserve">Uno Oriente N°1550, comuna de Talca, Región del Maule. </t>
  </si>
  <si>
    <t xml:space="preserve">
Organización no gubernamental de Desarrollo Integral del Joven y su Familia Surcos, u ONG Surcos.
</t>
  </si>
  <si>
    <t>Decreto Supremo Nº 739, de 7 de septiembre de 1999, del Ministerio de Justicia.</t>
  </si>
  <si>
    <t xml:space="preserve">Promoción y desarrollo, especialmente de las personas, familias, grupos y comunidades que viven en condiciones de pobreza y/o marginalidad.  </t>
  </si>
  <si>
    <t xml:space="preserve">Presidente: Marcelo Ovalle Briones .Vicepresidente: Emma Alejandra Miarnda Luna 
Secretario: Marjorie Alejandra Matinez Marciel 
Tesorero: Claudio Iván Gutierrez Torres,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</si>
  <si>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</si>
  <si>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</si>
  <si>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Fono: 02-26387566</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</si>
  <si>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</si>
  <si>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</si>
  <si>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</si>
  <si>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</si>
  <si>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</si>
  <si>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</si>
  <si>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</si>
  <si>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</si>
  <si>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</si>
  <si>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Organización No Gubernamental de Desarrollo y Gestión Humana GESMA</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</si>
  <si>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</si>
  <si>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</si>
  <si>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</si>
  <si>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</si>
  <si>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</si>
  <si>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</si>
  <si>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</si>
  <si>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</si>
  <si>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Puerto Montt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</si>
  <si>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</si>
  <si>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</si>
  <si>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</si>
  <si>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a) Presidente: Cristian Gonzalo Espinoza Camus, 
b) Vicepresidente: Guillermo Felipe Salas Araos, 
c) Secretaria: Karin Alejandra Olivares Farías, 
d) Tesorero: Cecilia del Carmen Reyes Valladares, 
e) 1º Director: Juan Pablo Miranda Núñez, 
f) 2º Director: José Guillermo Palacios Meneses,. 
Se acompañaron todas las cédulas de identidad, declaraciones juradas y certificados de antecedentes. 
</t>
  </si>
  <si>
    <t xml:space="preserve"> oficinapathernostrum@gmail.com</t>
  </si>
  <si>
    <t xml:space="preserve">Conforme a lo señalado en el artículo Vigésimo Segundo de sus Estatutos, el Directorio durará dos (2) años en sus funciones, pudiendo sus miembros ser reelegidos en forma indefinida.
</t>
  </si>
  <si>
    <t>6 de mayo de 2013 a 6 de mayo de 2015</t>
  </si>
  <si>
    <t>Curacaví</t>
  </si>
  <si>
    <t xml:space="preserve">
Organización No Gubernamental “ONG Por un Chile Responsable”
</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</si>
  <si>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</si>
  <si>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</si>
  <si>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</si>
  <si>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Presidente: Juan Andrés Wiche Morel 
Primer Vicepresidenta: AliciaVilches Moreno;  
Segundo Vicepresiedente: José Luis Fernández Urcelay
Secretario: Claudio Salcedo Gabrielli 
Tesorero: Francia Gómez Román  
Directora Ejecutiva: Mildred Cecilia Herrera Díaz 
</t>
  </si>
  <si>
    <t xml:space="preserve">02 de marzo de 2011 hasta el 02 de marzo de 2013
</t>
  </si>
  <si>
    <t xml:space="preserve">Juan Andrés Wiche Morel; </t>
  </si>
  <si>
    <t xml:space="preserve">mherrera@porunchileresposable.cl; porunchileresponsable@gmail.com </t>
  </si>
  <si>
    <t xml:space="preserve">Frannkfort  Nº 4692, comuna de San Miguel, Región Metropolitana.
</t>
  </si>
  <si>
    <t xml:space="preserve">Teléfono: 76418310
</t>
  </si>
  <si>
    <t xml:space="preserve">Organización No gubernamental  de Desarrollo Corporación Padre Chango, u O.N.G. Padre Chango.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</si>
  <si>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</si>
  <si>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</si>
  <si>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</si>
  <si>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Sandra Elena López Sáez, 
Vice -Presidente: 
Fernando Igor Varas González, 
Secretario: 
Myriam Del Pilar González Vargas,
Tesorero:
Sergio Hernán Novoa Vásquez, 
Directores:
Marta Irene Ramírez Fonseca, 
Carmen Angélica Meriño Ulloa, 
Irma Canto Bocaz, 
Geanella Antonia Pinochet Reyes, 
Miguel Esau Pedreros Montecino, 
</t>
  </si>
  <si>
    <t>Del 11 de abril de 2014-  al 11 de abril de 2016.</t>
  </si>
  <si>
    <t xml:space="preserve"> Presidenta: Sandra Elena López Sáez, 
</t>
  </si>
  <si>
    <t xml:space="preserve">Correo electrónico: ongpadrechango@gmail.com </t>
  </si>
  <si>
    <t>Fono: 042-2323486</t>
  </si>
  <si>
    <t xml:space="preserve">Organización No Gubernamental de Desarrollo Proyecto Sur - O.N.G. DE DESARROLLO PROYECTO SUR
</t>
  </si>
  <si>
    <t>Otorgado por Decreto Supremo Nº889, de fecha 14 de septiembre de 2000, del Ministerio de Justicia.</t>
  </si>
  <si>
    <t xml:space="preserve">Certificado de Vigencia Nº4240, de 21 de Junio de  2005, del Ministerio de Justicia.
</t>
  </si>
  <si>
    <t xml:space="preserve">Presidente: Andrés Antonio Parra Sandoval             Vicepresidente: Rogelio Francisco Galindo Veloso  
Secretario: Dante Germán Gebauer Muño                
Tesorero: José Edgardo Astete Cereceda                   
Directora: Irma Ines Inzunza Pacheco                        
</t>
  </si>
  <si>
    <t>De 21 de octubre de 2004 a 21 de octubre de 2006</t>
  </si>
  <si>
    <t xml:space="preserve">Presidente: Andrés Antonio Parra Sandoval                            
</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</si>
  <si>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</si>
  <si>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</si>
  <si>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</si>
  <si>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</si>
  <si>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</si>
  <si>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 xml:space="preserve">Organización no Gubernamental de Desarrollo Raíces - O.N.G. Raíces. </t>
  </si>
  <si>
    <t>Otorgado por Decreto Supremo Nº1199, de fecha 28 de noviembre de 1995, del Ministerio de Justicia.</t>
  </si>
  <si>
    <t>Certificado de Vigencia Nº24322, de fecha 26 de Abril de 2005, del Ministerio de Justicia.</t>
  </si>
  <si>
    <t xml:space="preserve">Enzo Javier Dodero García             
Natacha Mabel Barría Padilla              
Elena del Carmen Montenegro Kellet  
Carolina Ines Barría Padilla                 
Fernando Lotina Astudillo                 
</t>
  </si>
  <si>
    <t xml:space="preserve">Durarán en sus cargos dos años.
</t>
  </si>
  <si>
    <t>15 de marzo de 2005 a 15 de marzo de 2007</t>
  </si>
  <si>
    <t xml:space="preserve">Enzo Javier Dodero Barría.                   </t>
  </si>
  <si>
    <t>Avenida Retiro Sur Nº 180, paradero 22, Quilpue, Quinta Región.</t>
  </si>
  <si>
    <t>Quilpue</t>
  </si>
  <si>
    <t>Se acompaña antecedentes financieros año 2004, aprobado por la Unidad de Auditoria..</t>
  </si>
  <si>
    <t xml:space="preserve">
Organización no Gubernamental de Desarrollo Renuevo Centro Integral u ONG Renuevo
</t>
  </si>
  <si>
    <t xml:space="preserve">Otorgado por Decreto Supremo N° 1885, de 25 de junio de 2007, del Ministerio de Justicia.
</t>
  </si>
  <si>
    <t xml:space="preserve">dura dos años en su cargo. </t>
  </si>
  <si>
    <t xml:space="preserve">
Organización No Gubernamental Taller de Aprendizaje y Formación TAF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</si>
  <si>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</si>
  <si>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</si>
  <si>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Presidente: Marco Antonio Arenas Oliva 
Vicepresidente: Diego Alexis Saa Sobrado 
Secretaria: Luisa Ema Aguirre González 
Tesorera: Graciela de  Las Mercedes Vergara Rodríguez 
Director: Betzabé del Carmen Cáceres Pávez.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</si>
  <si>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</si>
  <si>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</si>
  <si>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</si>
  <si>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</si>
  <si>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Organización No Gubernamental de Desarrollo TREKAN</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</si>
  <si>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</si>
  <si>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</si>
  <si>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</si>
  <si>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</si>
  <si>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</si>
  <si>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</si>
  <si>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</si>
  <si>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Obispado de Copiapó</t>
  </si>
  <si>
    <t xml:space="preserve">Organizaciones religiosas
</t>
  </si>
  <si>
    <t xml:space="preserve">Mons. Gaspar Francisco del Rosario Quintana Jorquera
</t>
  </si>
  <si>
    <t xml:space="preserve">Chacabuco N° 441, comuna de Copiapó, Tercera Región 
</t>
  </si>
  <si>
    <t>Teléfono: (52) 212090-217087</t>
  </si>
  <si>
    <t xml:space="preserve">Prelatura de Illapel (Obispado de Illapel)  </t>
  </si>
  <si>
    <t xml:space="preserve">Institución eclesiástica.
</t>
  </si>
  <si>
    <t xml:space="preserve">Erigida conforme al derecho canónico Bula “Ad Similitudem Hominis”
</t>
  </si>
  <si>
    <t xml:space="preserve">Indefinida
</t>
  </si>
  <si>
    <t xml:space="preserve">Organización religiosa.
</t>
  </si>
  <si>
    <t xml:space="preserve">Jorge Vega Velasco </t>
  </si>
  <si>
    <t xml:space="preserve">Constitución N°0 020, comuna Illapel, Región de Coquimbo. 
</t>
  </si>
  <si>
    <t>Fono 53 521143</t>
  </si>
  <si>
    <t xml:space="preserve">93910 Organizaciones religiosas </t>
  </si>
  <si>
    <t>Obispado de Linares</t>
  </si>
  <si>
    <t>Erigida de acuerdo al Derecho Canónico, por  S.S. Pío XI a través de la Constitución Apostólica “Notabiliter Aucto”, de fecha 18 de octubre  de 1925.</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</si>
  <si>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</si>
  <si>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</si>
  <si>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</si>
  <si>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</si>
  <si>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Erigida conforme al derecho canónico
</t>
  </si>
  <si>
    <t xml:space="preserve">Merced N° 812 – Casilla 197, San Felipe
</t>
  </si>
  <si>
    <t xml:space="preserve">Fono: (34) 2510121
</t>
  </si>
  <si>
    <t xml:space="preserve">
Obispado de San José de Melipilla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</si>
  <si>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</si>
  <si>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</si>
  <si>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</si>
  <si>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</si>
  <si>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 xml:space="preserve">
Obispado de Valdivia  
</t>
  </si>
  <si>
    <t>Organización religiosa.</t>
  </si>
  <si>
    <t xml:space="preserve">Fono 63/213296 </t>
  </si>
  <si>
    <t xml:space="preserve">Obispado de Villarrica  (antes Vicariato Apostólico de la Araucanía) </t>
  </si>
  <si>
    <t>Erigido de acuerdo al Derecho Canónico, por Bula de la Santa Sede, de fecha 5 de enero del 2002.</t>
  </si>
  <si>
    <t xml:space="preserve">Organización religiosa.
</t>
  </si>
  <si>
    <t xml:space="preserve">Erigida de acuerdo al Derecho Canónico, en la Arquidiócesis de Santiago.
</t>
  </si>
  <si>
    <t xml:space="preserve">Huérfanos Nº 669, of 614, Casilla 525, 
</t>
  </si>
  <si>
    <t>Teléfono 02-6395684</t>
  </si>
  <si>
    <t>93910 Organizaciones religiosas.</t>
  </si>
  <si>
    <t>Orden Siervos de María</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</si>
  <si>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</si>
  <si>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</si>
  <si>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</si>
  <si>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</si>
  <si>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</si>
  <si>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</si>
  <si>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
Policía de Investigaciones de Chile 
</t>
  </si>
  <si>
    <t xml:space="preserve">Otorgado por Decreto Ley N° 2460, de 1979.
</t>
  </si>
  <si>
    <t xml:space="preserve">Según Ley N° 2460, de 1979, art. 13 inciso segundo.
</t>
  </si>
  <si>
    <t>Héctor Ángel Espinosa Valenzuela,</t>
  </si>
  <si>
    <t xml:space="preserve">General Mackenna N° 1314, Santiago, Región Metropolitana. 
</t>
  </si>
  <si>
    <t xml:space="preserve">91001 Administración Pública </t>
  </si>
  <si>
    <t>Pontificia Universidad Católica de Chile</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</si>
  <si>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</si>
  <si>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</si>
  <si>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</si>
  <si>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</si>
  <si>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</si>
  <si>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 xml:space="preserve">Se acompaña certificado financiero correspondiente al año 2016, aprobado por el Subdepartamento de Supervisión Nacional. </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</si>
  <si>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</si>
  <si>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</si>
  <si>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</si>
  <si>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</si>
  <si>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</si>
  <si>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</si>
  <si>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</si>
  <si>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</si>
  <si>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 Yerbas Buenas</t>
  </si>
  <si>
    <t xml:space="preserve">Se acompaña certificado financiero, aprobado por la Unidad de Auditoría, según consta en Memorando N° AI/2007/025, de 10 de enero de 2007. </t>
  </si>
  <si>
    <t>Parroquia Sagrado Corazón de Jesús de Coronel</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</si>
  <si>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</si>
  <si>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</si>
  <si>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</si>
  <si>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</si>
  <si>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Parroquia Dulce Nombre de Jesús de Quirihue</t>
  </si>
  <si>
    <t>Otorgado por Derecho Canónico, Obispado de Chillán.</t>
  </si>
  <si>
    <t>Actividad Religiosa</t>
  </si>
  <si>
    <t xml:space="preserve">Pbro. Nelson Jara Adasme. </t>
  </si>
  <si>
    <t>Se acompaña Certificado de patrimonio año 2005, aprobado por la Unidad de Auditoria Interna.</t>
  </si>
  <si>
    <t xml:space="preserve">
Parroquia Los Santos Ángeles Custodios
</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</si>
  <si>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</si>
  <si>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</si>
  <si>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</si>
  <si>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</si>
  <si>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</si>
  <si>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</si>
  <si>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</si>
  <si>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</si>
  <si>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</si>
  <si>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</si>
  <si>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Parroquia Nuestra Señora de la Merced, de Petorca</t>
  </si>
  <si>
    <t>Institución Religiosa</t>
  </si>
  <si>
    <t xml:space="preserve">Ernesto Albornoz Mena, </t>
  </si>
  <si>
    <t xml:space="preserve">Matriz Nº 135, Petorca, Quinta Región, </t>
  </si>
  <si>
    <t xml:space="preserve">
Parroquia Nuestra Señora del Tránsito de Queilén
</t>
  </si>
  <si>
    <t>Erigida de acuerdo al Derecho Canónico, por el Obispado de Ancud</t>
  </si>
  <si>
    <t xml:space="preserve">Pbro. Milton Enrique Díaz Guzmán  
</t>
  </si>
  <si>
    <t>21 de mayo Nº065, comuna de Queilén, Décima Región.</t>
  </si>
  <si>
    <t>comuna de Queilén</t>
  </si>
  <si>
    <t>Se acompaña Certificado al año 2005, aprobado por la Unidad de Auditoria</t>
  </si>
  <si>
    <t>Parroquia Sagrado Corazón de Jesús de Chincolco</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</si>
  <si>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</si>
  <si>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</si>
  <si>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</si>
  <si>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</si>
  <si>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</si>
  <si>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Parroquia San Agustín de Puerto Octay</t>
  </si>
  <si>
    <t>Otorgado por Derecho Canónico, obispado de Osorno.</t>
  </si>
  <si>
    <t xml:space="preserve">Pbro. Oscar Enrique Escobar Oyarzún      </t>
  </si>
  <si>
    <t>Urmeneta Nº 692, comuna de Puerto Octay, X Región</t>
  </si>
  <si>
    <t xml:space="preserve"> Puerto Octay</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</si>
  <si>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</si>
  <si>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</si>
  <si>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</si>
  <si>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</si>
  <si>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</si>
  <si>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</si>
  <si>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Parroquia Cristo Salvador, de Puerto Montt. </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</si>
  <si>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</si>
  <si>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</si>
  <si>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</si>
  <si>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</si>
  <si>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</si>
  <si>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Parroquia  San Buenaventura de Angol</t>
  </si>
  <si>
    <t>Erigida por Derecho Canónico</t>
  </si>
  <si>
    <t>Hugo Salvador González Guerrero.</t>
  </si>
  <si>
    <t xml:space="preserve">Vergara Nº 825, comuna de Algol, provincia de Malleco, IX Región.
</t>
  </si>
  <si>
    <t>Teléfono (45) 715536</t>
  </si>
  <si>
    <t>Parroquia San Enrique de Purén</t>
  </si>
  <si>
    <t xml:space="preserve">Pbro. Juan Antonio González Saravia  </t>
  </si>
  <si>
    <t xml:space="preserve">Dr. Garriga Nº1035, Purén
</t>
  </si>
  <si>
    <t xml:space="preserve">Teléfono 793044.
</t>
  </si>
  <si>
    <t xml:space="preserve">Parroquia San José de Curanilahue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</si>
  <si>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</si>
  <si>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</si>
  <si>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</si>
  <si>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</si>
  <si>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</si>
  <si>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Parroquia San José Obrero de Vallenar</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</si>
  <si>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</si>
  <si>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</si>
  <si>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</si>
  <si>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</si>
  <si>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</si>
  <si>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</si>
  <si>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</si>
  <si>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Diego Portales Nº245, Hualqui</t>
  </si>
  <si>
    <t>Hualqui</t>
  </si>
  <si>
    <t>Parroquia San Juan Evangelista de Viña del Mar</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</si>
  <si>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</si>
  <si>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</si>
  <si>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</si>
  <si>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</si>
  <si>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</si>
  <si>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Viña del Mar.</t>
  </si>
  <si>
    <t>Se acompañan certificado financiero año 2007, aprobado por la Unidad de Auditoría Interna.</t>
  </si>
  <si>
    <t xml:space="preserve">Parroquia San Rosendo </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</si>
  <si>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</si>
  <si>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</si>
  <si>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</si>
  <si>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</si>
  <si>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</si>
  <si>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</si>
  <si>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</si>
  <si>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</si>
  <si>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</si>
  <si>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 xml:space="preserve"> La Florida.</t>
  </si>
  <si>
    <t>Se acompaña Certificado Financiero del 2004 a la Unidad de Auditoría.</t>
  </si>
  <si>
    <t>Parroquia Santísima Virgen de la Merced</t>
  </si>
  <si>
    <t xml:space="preserve">Juan Yamil Pinto Agloni              </t>
  </si>
  <si>
    <t xml:space="preserve">Avda. Balmaceda S/N, San Javier, VII Región. 
Casilla 59 San Javier
</t>
  </si>
  <si>
    <t>Teléfono: (73) 322355</t>
  </si>
  <si>
    <t>Sanatorio Marítimo San Juan de Dios</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</si>
  <si>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</si>
  <si>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</si>
  <si>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</si>
  <si>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</si>
  <si>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</si>
  <si>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</si>
  <si>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</si>
  <si>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</si>
  <si>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</si>
  <si>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 Rancagua</t>
  </si>
  <si>
    <t xml:space="preserve">Servicio de Salud Magallanes </t>
  </si>
  <si>
    <t xml:space="preserve">Lautaro Navarro Nº1223, comuna y provincia de Punta Arenas.  
</t>
  </si>
  <si>
    <t xml:space="preserve">F:291100-291117
</t>
  </si>
  <si>
    <t>Servicio de Salud Metropolitano Norte</t>
  </si>
  <si>
    <t>Sociedad de Asistencia y Capacitación (antes denominada Sociedad Protectora de la Infancia)</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</si>
  <si>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</si>
  <si>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</si>
  <si>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</si>
  <si>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</si>
  <si>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secretaria.presidencia@protectora.cl
Secretario.gerencia@protectora.cl</t>
  </si>
  <si>
    <t xml:space="preserve">Concha y Toro Nº 2188, Metro Protectora de la Infancia, comuna de Puente Alto (dirección según última carta remitida por la institución).
Concha y Toro 1898, P.34 ½ Vic. Mackenna, comuna de Puente Alto.
</t>
  </si>
  <si>
    <t>Teléfono: 4848800 - 4848900</t>
  </si>
  <si>
    <t>comuna de Puente Alto</t>
  </si>
  <si>
    <t>Sociedad de Beneficencia Hogar del Niño</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</si>
  <si>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</si>
  <si>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</si>
  <si>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</si>
  <si>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</si>
  <si>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Valdivia.</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</si>
  <si>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</si>
  <si>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</si>
  <si>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</si>
  <si>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</si>
  <si>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</si>
  <si>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33-316776 / 9 5443243 / 9 647 6538</t>
  </si>
  <si>
    <t>sociedadjuntos@yahoo.es</t>
  </si>
  <si>
    <t>93509: Otras Asociaciones.</t>
  </si>
  <si>
    <t xml:space="preserve">Sociedad Pro-Ayuda del Niño Lisiado </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</si>
  <si>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</si>
  <si>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</si>
  <si>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</si>
  <si>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</si>
  <si>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</si>
  <si>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</si>
  <si>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</si>
  <si>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</si>
  <si>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Sociedad Protectora de Ciegos Santa Lucía</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</si>
  <si>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</si>
  <si>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</si>
  <si>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</si>
  <si>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</si>
  <si>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</si>
  <si>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</si>
  <si>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</si>
  <si>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</si>
  <si>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</si>
  <si>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</si>
  <si>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Sociedad Protectora de la Infancia de Concepción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</si>
  <si>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</si>
  <si>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</si>
  <si>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</si>
  <si>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</si>
  <si>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</si>
  <si>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</si>
  <si>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</si>
  <si>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</si>
  <si>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</si>
  <si>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</si>
  <si>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</si>
  <si>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</si>
  <si>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</si>
  <si>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</si>
  <si>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</si>
  <si>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</si>
  <si>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</si>
  <si>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</si>
  <si>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</si>
  <si>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</si>
  <si>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</si>
  <si>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</si>
  <si>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</si>
  <si>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</si>
  <si>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</si>
  <si>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</si>
  <si>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</si>
  <si>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</si>
  <si>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</si>
  <si>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</si>
  <si>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</si>
  <si>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</si>
  <si>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Universidad Católica Cardenal Raúl Silva Henríquez</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</si>
  <si>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</si>
  <si>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</si>
  <si>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</si>
  <si>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</si>
  <si>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</si>
  <si>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</si>
  <si>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</si>
  <si>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
Se acompaña Certificado de Vigencia Nº001738, de 18 de mayo de 2018, extendido por la Jefe de la División de Educación Superior del Ministerio de Educación, doña Silvia Gianotti Hidalgo.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</si>
  <si>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</si>
  <si>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Presidente: 
Ricardo Napadensky Bauzá                   
Subrogante del Presidente en caso de ausencia o impedimento del titular: 
Samuel Fernández Illanes.                   
Secretario General:
Neftalí Carabantes Hernández                                        
Directores:
María Teresa Del Río Albornoz               
Samuel Fernández Illanes.                     
Rita Coya Costapez.                              
Sergio Henríquez Díaz.                          
Juan Francisco Ortun Quijada.                              
</t>
  </si>
  <si>
    <t xml:space="preserve">Duración del Directorio: Durarán cinco años en sus cargos.
Duración del Presidente: Durará dos años y medio en el cargo.
</t>
  </si>
  <si>
    <t xml:space="preserve">Presidente: 
Ricardo Napadensky Bauzá                                
Subrogante del Presidente en caso de ausencia o impedimento del titular: 
Samuel Fernández Illanes.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</si>
  <si>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</si>
  <si>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</si>
  <si>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</si>
  <si>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</si>
  <si>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</si>
  <si>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</si>
  <si>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</si>
  <si>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Universidad del Bío Bío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</si>
  <si>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</si>
  <si>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</si>
  <si>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</si>
  <si>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</si>
  <si>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</si>
  <si>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</si>
  <si>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</si>
  <si>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</si>
  <si>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</si>
  <si>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</si>
  <si>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</si>
  <si>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</si>
  <si>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</si>
  <si>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</si>
  <si>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</si>
  <si>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</si>
  <si>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</si>
  <si>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Estación Central.</t>
  </si>
  <si>
    <t>Universidad de Valparaíso</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</si>
  <si>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</si>
  <si>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</si>
  <si>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</si>
  <si>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</si>
  <si>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</si>
  <si>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</si>
  <si>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</si>
  <si>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</si>
  <si>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</si>
  <si>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</si>
  <si>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</si>
  <si>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</si>
  <si>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</si>
  <si>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</si>
  <si>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Universidad Tecnológica Metropolitana</t>
  </si>
  <si>
    <t>Institución de Educación Superior de Derecho Público.</t>
  </si>
  <si>
    <t>Otorgado por Ley Nº 19.239 del año 1993.</t>
  </si>
  <si>
    <t>Educación Superior.</t>
  </si>
  <si>
    <t xml:space="preserve">Rector: Luis Leonidas Pinto Faverio,
</t>
  </si>
  <si>
    <t>Dieciocho Nº 161, comuna de Santiago, Región Metropolitana.</t>
  </si>
  <si>
    <t xml:space="preserve">Se acompaña certificado financiero correspondiente al año 2013, aprobado por el Departamento de Administración y Finanzas. </t>
  </si>
  <si>
    <t>VICARÍA DE LA PASTORAL SOCIAL</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</si>
  <si>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</si>
  <si>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</si>
  <si>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</si>
  <si>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</si>
  <si>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</si>
  <si>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</si>
  <si>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</si>
  <si>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</si>
  <si>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</si>
  <si>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 xml:space="preserve">
Organización No Gubernamental de Desarrollo Centro de Promoción de Derechos Ciudadanos de Valparaíso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</si>
  <si>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</si>
  <si>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</si>
  <si>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</si>
  <si>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</si>
  <si>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</si>
  <si>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</si>
  <si>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</si>
  <si>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</si>
  <si>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</si>
  <si>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La Cisterna.</t>
  </si>
  <si>
    <t>Puerto Aysén</t>
  </si>
  <si>
    <t>Claudio Sepúlveda Miranda,</t>
  </si>
  <si>
    <t xml:space="preserve">Bernardo O´Higgins S/N°, Mafil.
</t>
  </si>
  <si>
    <t>Mafil.</t>
  </si>
  <si>
    <t xml:space="preserve">
No se acompañan. Aplica Informe Jurídico Nº 09, de  fecha 14 de marzo de 2011 del Departamento Jurídico y Dictamen Nº 070791, de 2009, de la Contraloría General de la República.  
</t>
  </si>
  <si>
    <t xml:space="preserve">
I. Municipalidad de Tomé
</t>
  </si>
  <si>
    <t xml:space="preserve">Eduardo Aguilera Aguilera 
</t>
  </si>
  <si>
    <t>Fono: (41) 2406400 - (41) 2406410</t>
  </si>
  <si>
    <t>No procede</t>
  </si>
  <si>
    <t xml:space="preserve">Se acompaña Certificado de Antecedentes Financieros, correspondientes al año 2007, firmado ante Notario Público, y autorizado por la Unidad de Supervisión Financiera Nacional.
</t>
  </si>
  <si>
    <t xml:space="preserve">
O.N.G. Corporación de Apoyo al Desarrollo Autogestionado Grada.
O.N.G. Grada.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</si>
  <si>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</si>
  <si>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</si>
  <si>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</si>
  <si>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</si>
  <si>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</si>
  <si>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</si>
  <si>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</si>
  <si>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</si>
  <si>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</si>
  <si>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</si>
  <si>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</si>
  <si>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</si>
  <si>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</si>
  <si>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</si>
  <si>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</si>
  <si>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</si>
  <si>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
 Corporación Centro de Estudios para la Educación, El Riesgo Social y el Derecho
</t>
  </si>
  <si>
    <t>Corporación Lafken Profesionales</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</si>
  <si>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</si>
  <si>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</si>
  <si>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</si>
  <si>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</si>
  <si>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</si>
  <si>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</si>
  <si>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</si>
  <si>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</si>
  <si>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</si>
  <si>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</si>
  <si>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 xml:space="preserve"> Las Condes
</t>
  </si>
  <si>
    <t>Corresponden al año 2018, aprobados por el Departamento de Administración y Finanzas.</t>
  </si>
  <si>
    <t xml:space="preserve">
FUNDACIÓN SINERGIA SOCIAL 
</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</si>
  <si>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</si>
  <si>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</si>
  <si>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</si>
  <si>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</si>
  <si>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</si>
  <si>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</si>
  <si>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</si>
  <si>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</si>
  <si>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</si>
  <si>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</si>
  <si>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</si>
  <si>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 xml:space="preserve">R. P. Sergio Felipe Valenzuela Ramos, Superior Provincial en Chile de la Congregación, 
Para el proyecto Pequeño Cottolengo de Quintero, el representante legal es el R.P. Bruno Pietrobon, 
Se designa como Directora para el proyecto Pequeño Cottolengo de Quintero a doña Mónica Vera Valenzuela.
Para el proyecto Pequeño Cottolengo de Santiago y de Rancagua, el representante legal es el R.P. Claudio Chávez Urrutia, 
Para el  proyecto Pequeño Cottolengo de Santiago, el representante legal es el R.P. Claudio Chávez Urrutia, 
</t>
  </si>
  <si>
    <t xml:space="preserve">Presidente: 
Alex Saul Moenen-Locoz Medina, 
Vicepresidente: 
Mauricio Alejandro Gaete Parraguez, 
Tesorero: 
Rodrigo Sandoval Castro, 
Secretario:
Carlos Javier Romero Monsalva, 
Directores:
Marixa Ortega Retamal, 
David Bascur García, 
Rodrigo Sandoval Castro, 
Heraldo mora Rojas, 
</t>
  </si>
  <si>
    <t xml:space="preserve">Presidente: 
Alex Saul Moenen-Locoz Medina, 
Directora Ejecutiva: 
Ingrid Eliana Prambs Klocker,
</t>
  </si>
  <si>
    <t>Correo electrónico: Ciemvillarrica@gmail.com</t>
  </si>
  <si>
    <t xml:space="preserve"> Villarrica</t>
  </si>
  <si>
    <t>I.Municipalidad de Alto Biobío</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</si>
  <si>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</si>
  <si>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</si>
  <si>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</si>
  <si>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</si>
  <si>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</si>
  <si>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</si>
  <si>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</si>
  <si>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</si>
  <si>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</si>
  <si>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</si>
  <si>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45-992536</t>
  </si>
  <si>
    <t>Fundación Ciudad del Niño</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</si>
  <si>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</si>
  <si>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</si>
  <si>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</si>
  <si>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</si>
  <si>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</si>
  <si>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</si>
  <si>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</si>
  <si>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</si>
  <si>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</si>
  <si>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</si>
  <si>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</si>
  <si>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Corporación de Beneficencia María Ayuda</t>
  </si>
  <si>
    <t xml:space="preserve">Corporación de Investigación y Desarrollo de la Sociedad y las Migraciones Colectivo Sin Fronteras </t>
  </si>
  <si>
    <t xml:space="preserve">Regida por Ley Nº 20.500, e inscrita Registro Nacional de Personas Jurídicas sin fines de lucro, a cargo del Servicio del Registro Civil e Identificación. </t>
  </si>
  <si>
    <t xml:space="preserve">Certificado de directorio de persona jurídica sin fines de lucro, fue con fecha 07 de mayo de 2014, bajo el Nº de inscripción 34347. 
Certificado de Vigencia de Persona Jurídica Sin Fines de Lucro, de fecha 10 de junio de 2014.
</t>
  </si>
  <si>
    <t xml:space="preserve">Según certificado de vigencia de fecha 27-02-2014:
Presidente: Mónica Díaz Leiva  RUT:8.864.806-4
Secretario: Francisca Zaldívar Hurtado               RUT:7.366.052-1
Tesorero: Gloria Leal Suazo: RUT:11.974.640-k.
Directores:
1º Patricia Laredo Chupan                          
 RUT: 14.640.657-2
2°  María Luisa Rodríguez Atilano              RUT:14.596.508-K
3º María Elena Vásquez Rodríguez RUT: 14.714.401-6
4º Carlos Muñoz Reyes RUT: 12.706.760-0
5º Ana Cortez Salas RUT: 10.981.303-6
6º Paula Roloff González RUT: 13.916.275-7 
</t>
  </si>
  <si>
    <t>Duraran hasta el año 2016</t>
  </si>
  <si>
    <t>Del 26 de abril del 2013 al 26 de abril del 2016.</t>
  </si>
  <si>
    <t xml:space="preserve">Patricia Laredo Chupan                          
</t>
  </si>
  <si>
    <t xml:space="preserve">Barnechea N º 320, Comuna de Independencia. </t>
  </si>
  <si>
    <t>Se acompaña certificado financiero año 2013, el cual se remitió al Subdepartamento de  Supervisión Financiera del SENAME, para su revisión.</t>
  </si>
  <si>
    <t xml:space="preserve">José Joaquín Pérez Nº 385-B, comuna de Quirihue
</t>
  </si>
  <si>
    <t>Corporación de Desarrollo Social Juventudes para el Desarrollo y la Producción, JUNDEP</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</si>
  <si>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</si>
  <si>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</si>
  <si>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</si>
  <si>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</si>
  <si>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</si>
  <si>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Fundación Asilo de la Infancia de San Ramón Nonato</t>
  </si>
  <si>
    <t xml:space="preserve">
Fundación del Instituto de Capacitación y Especialización Padre Hurtado o Fundación ICEPH
</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</si>
  <si>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</si>
  <si>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</si>
  <si>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</si>
  <si>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</si>
  <si>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</si>
  <si>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</si>
  <si>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</si>
  <si>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</si>
  <si>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</si>
  <si>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</si>
  <si>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</si>
  <si>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</si>
  <si>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</si>
  <si>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</si>
  <si>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</si>
  <si>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</si>
  <si>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</si>
  <si>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Instituto Chileno de Estudios Humanísticos ICHE 
</t>
  </si>
  <si>
    <t xml:space="preserve">Domicilio Legal : Bilbao N° 324, comuna de San Carlos
</t>
  </si>
  <si>
    <t>Organización Comunitaria Funcional “Centro de Profesionales para la Acción y Promoción Social CEPAS”</t>
  </si>
  <si>
    <t xml:space="preserve">Avenida Ecuador Nº 368, Comuna de Chillan
</t>
  </si>
  <si>
    <t xml:space="preserve">Organización No Gubernamental de Desarrollo Raíces u ONG Raíces Santiago
</t>
  </si>
  <si>
    <t>Independencia Nº615, comuna de Quirihue</t>
  </si>
  <si>
    <t>Universidad  Católica del Norte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</si>
  <si>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</si>
  <si>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</si>
  <si>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</si>
  <si>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</si>
  <si>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 xml:space="preserve">Rector: 
Jorge Alberto Enrique Tabilo Álvarez, 
</t>
  </si>
  <si>
    <t>XII</t>
  </si>
  <si>
    <t xml:space="preserve">Independencia Nº300, Cobquecura
</t>
  </si>
  <si>
    <t xml:space="preserve">Calle Baquedano N° 385, comuna de El Carmen
</t>
  </si>
  <si>
    <t>Futrono</t>
  </si>
  <si>
    <t>XIIII</t>
  </si>
  <si>
    <t xml:space="preserve">Ninhue </t>
  </si>
  <si>
    <t xml:space="preserve">Freire Nº 188, comuna de Ñiquén.
</t>
  </si>
  <si>
    <t xml:space="preserve">Los Carrera Nº 429, comuna y ciudad de Osorno,  
</t>
  </si>
  <si>
    <t xml:space="preserve"> La Serena</t>
  </si>
  <si>
    <t>San felipe</t>
  </si>
  <si>
    <t xml:space="preserve"> Indepedencia</t>
  </si>
  <si>
    <t>C.P. 7931090</t>
  </si>
  <si>
    <t>Fundación Elige</t>
  </si>
  <si>
    <t>Inscripción N° 278933, de fecha 8 de agosto de 2018, del Registro de Personas Jurídicas, del Servicio de Registro Civil e Identificación.</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</si>
  <si>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</si>
  <si>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</si>
  <si>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</si>
  <si>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</si>
  <si>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</si>
  <si>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</si>
  <si>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</si>
  <si>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</si>
  <si>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</si>
  <si>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(de acuerdo a certificado de Directorio)-Presidente: 
Marcela Araya Martínez                      
-Vicepresidente 
Mariann Alejandra Davila Coggiola
-Secretario:
Richard Jesús Ron Farías
-Tesorero:
Amaru Andrés Ugaz Ayala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</si>
  <si>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</si>
  <si>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</si>
  <si>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</si>
  <si>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</si>
  <si>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 xml:space="preserve">Peñañolén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</si>
  <si>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</si>
  <si>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</si>
  <si>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</si>
  <si>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</si>
  <si>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</si>
  <si>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</si>
  <si>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</si>
  <si>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</si>
  <si>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</si>
  <si>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</si>
  <si>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</si>
  <si>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</si>
  <si>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</si>
  <si>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</si>
  <si>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Corporación Asociación Chilena Pro derechos de los Niños y Jóvenes PRODENI.</t>
  </si>
  <si>
    <t>Certificado de Vigencia Folio Nº 66261229, de 13 de mayo de 2019, del Servicio de Registro Civil e Identificación.</t>
  </si>
  <si>
    <t xml:space="preserve">73-2212168 y (984722392).  </t>
  </si>
  <si>
    <t xml:space="preserve">alcaldia@rionegrochile.cl / amadorojeda@rionegrochile.cl </t>
  </si>
  <si>
    <t>64-2363200/64-2363229</t>
  </si>
  <si>
    <t>marteaga@sanjosedemaipo.cl</t>
  </si>
  <si>
    <t xml:space="preserve">Presidente: 
Delfina Amalia Ibacache Estay                                       
Vicepresidente: 
Bárbara Angélica Vásquez Elos                  
Secretario: 
Eva Barcelisa Gamboa Castillo,                                         
Tesorera:
Janela Viviana Vicencio Cepeda,                         
Director:
José Saavedra Ibacache,                            
</t>
  </si>
  <si>
    <t>Hasta 22-10-2020.</t>
  </si>
  <si>
    <t xml:space="preserve">Calle O’Higgins Nº 555, piso 3, comuna de Copiapó, Región de Atacama
</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</si>
  <si>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</si>
  <si>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</si>
  <si>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</si>
  <si>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Eliodoro Yáñez N° 869, comuna de Providencia, Región Metropolitana.
</t>
  </si>
  <si>
    <t>Fonos: 225476300 – 9-77974928</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</si>
  <si>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</si>
  <si>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</si>
  <si>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Certificado de Vigencia folio Nº 500227247469, fecha de emisión 14 de mayo de 2019, del Servicio de Registro Civil e Identificación</t>
  </si>
  <si>
    <t xml:space="preserve">Américo Vespucio Norte 0601, Quilicura.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</si>
  <si>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</si>
  <si>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</si>
  <si>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</si>
  <si>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</si>
  <si>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</si>
  <si>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</si>
  <si>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</si>
  <si>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</si>
  <si>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</si>
  <si>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</si>
  <si>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 xml:space="preserve"> Teléfono: (34) 2595331 – (34) 2595348
(34) 2593000 (Operadora Central Telefónica I. Municipalidad de Santa María)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</si>
  <si>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</si>
  <si>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</si>
  <si>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</si>
  <si>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</si>
  <si>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</si>
  <si>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</si>
  <si>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</si>
  <si>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</si>
  <si>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</si>
  <si>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</si>
  <si>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Fono: (45) 2885500 (Secretaria Alcalde)
Celular: 991792914
</t>
  </si>
  <si>
    <t xml:space="preserve">alcaldesanhuezap@mtraiguen.cl
municipalidad@traiguen.cl 
</t>
  </si>
  <si>
    <t xml:space="preserve">Fonos:042 - 561416 /042 – 561443  </t>
  </si>
  <si>
    <t>Correos electrónicos fvdcasacentral@gmail.com, fvdsocial@gmail.com</t>
  </si>
  <si>
    <t>Fono: 42-2201502</t>
  </si>
  <si>
    <t>alcaldia@chillanviejo.cl</t>
  </si>
  <si>
    <t>Alfredo Riquelme Arriagada.</t>
  </si>
  <si>
    <t>45-2-922714 - 45-2-922731</t>
  </si>
  <si>
    <t xml:space="preserve">agendalacaldeteodoro@gmail.com
             adm.muniteodoro@gmail.com
</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</si>
  <si>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</si>
  <si>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</si>
  <si>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</si>
  <si>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</si>
  <si>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</si>
  <si>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</si>
  <si>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</si>
  <si>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</si>
  <si>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</si>
  <si>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</si>
  <si>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</si>
  <si>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</si>
  <si>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</si>
  <si>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</si>
  <si>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</si>
  <si>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</si>
  <si>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</si>
  <si>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</si>
  <si>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</si>
  <si>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224868052/ 2248688050/ 224868051</t>
  </si>
  <si>
    <t xml:space="preserve">Correo electrónico: alcaldesa@penalolen.cl
                            nmaray@penalolen.cl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</si>
  <si>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</si>
  <si>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</si>
  <si>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</si>
  <si>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</si>
  <si>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</si>
  <si>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</si>
  <si>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</si>
  <si>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</si>
  <si>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</si>
  <si>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</si>
  <si>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</si>
  <si>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</si>
  <si>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</si>
  <si>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</si>
  <si>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</si>
  <si>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 xml:space="preserve">
Corporación Familia de Linares 
</t>
  </si>
  <si>
    <t>Corporación para la Atención Integral del Maltrato al menor en la región del Bío-Bío CATIM</t>
  </si>
  <si>
    <t xml:space="preserve">Presidente: Rodrigo Riquelme Lepez
Directora Ejecutiva: Sandra Castro Salazar, </t>
  </si>
  <si>
    <t>(56) 41- 3111200/3111201</t>
  </si>
  <si>
    <t xml:space="preserve">mcataldo@ubiobio.cl </t>
  </si>
  <si>
    <t>mcorti@interior.gob.cl</t>
  </si>
  <si>
    <t>Gobernadora Provincial Titular: doña María Carolina Corti Badía.</t>
  </si>
  <si>
    <t xml:space="preserve">Juan Eduardo Vera Sanhueza.  </t>
  </si>
  <si>
    <t>652-538001</t>
  </si>
  <si>
    <t>arojas@castromunicipio.cl</t>
  </si>
  <si>
    <t>O.N.G. de Desarrollo Integral de niños, niñas y adolescentes Aurora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</si>
  <si>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</si>
  <si>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</si>
  <si>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</si>
  <si>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</si>
  <si>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</si>
  <si>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</si>
  <si>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</si>
  <si>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</si>
  <si>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</si>
  <si>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</si>
  <si>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</si>
  <si>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</si>
  <si>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</si>
  <si>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</si>
  <si>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</si>
  <si>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</si>
  <si>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</si>
  <si>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</si>
  <si>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</si>
  <si>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</si>
  <si>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</si>
  <si>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</si>
  <si>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</si>
  <si>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</si>
  <si>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</si>
  <si>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 xml:space="preserve">Fono: (41) 2779242-(41) 2779152- (41)2779243
</t>
  </si>
  <si>
    <t xml:space="preserve">santajuana@santajuana.cl
acastro@santajuana.cl 
</t>
  </si>
  <si>
    <t>San Pedro</t>
  </si>
  <si>
    <t xml:space="preserve">Fonos: 228405961 Anexo 16
</t>
  </si>
  <si>
    <t xml:space="preserve">Correo: 
alcaldia@munisanpedro.cl 
</t>
  </si>
  <si>
    <t>Arturo Floridor Campos Astete</t>
  </si>
  <si>
    <t xml:space="preserve">
Fono: 72 2 38 7078 
</t>
  </si>
  <si>
    <t>Correo electrónico: contacto@comunamalloa.cl</t>
  </si>
  <si>
    <t xml:space="preserve">Teléfono: 722-443529/ 722-443533
</t>
  </si>
  <si>
    <t>Correo electrónico: sec.alcalde@rancagua.cl
                             sec.juridica@rancagua.cl</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</si>
  <si>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</si>
  <si>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</si>
  <si>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</si>
  <si>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</si>
  <si>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</si>
  <si>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</si>
  <si>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</si>
  <si>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Asociación Cristiana de Jóvenes ACJ de Iquique</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</si>
  <si>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</si>
  <si>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</si>
  <si>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 xml:space="preserve">Presidenta:   Bernarda Malgüe Pavez                               
Secretaria:    Rebeca Gómez García
Tesorero: Juan Agustín Valenzuela Sarmiento     
Cargos suplentes: 
1° Director:  Olga Cárcamo Solis de Ovando
2° Director: Raúl Romero Santis
</t>
  </si>
  <si>
    <t>2 AÑOS</t>
  </si>
  <si>
    <t>Casilla 699</t>
  </si>
  <si>
    <t xml:space="preserve">San Ignacio N° 979, comuna de Puerto Varas, Décima Región.
</t>
  </si>
  <si>
    <t>Fundación Instituto de Educación Popular IEP</t>
  </si>
  <si>
    <t>Certificado Folio Nº 500231789358, emitido por SRCeI con fecha 07 de junio de 2019.</t>
  </si>
  <si>
    <t xml:space="preserve">Presidente: Carlos Mauricio Gacitúa Godoy
Vicepresidente: Sofia Macarena Baez Herrera   
Tesorera: Paola Agley Pérez Zamora.       
Secretaria: Sofia Macarena Baez Herrera.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</si>
  <si>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</si>
  <si>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</si>
  <si>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</si>
  <si>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</si>
  <si>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</si>
  <si>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228218615
</t>
  </si>
  <si>
    <t>Correo electrónico: alcaldia@paine.cl</t>
  </si>
  <si>
    <t xml:space="preserve">Fono: (64) 2264200/ (64) 2264201/ (64) 2264204
</t>
  </si>
  <si>
    <t>Correo electrónico: alcaldia@imo.cl
                             rocio.castro@imo.cl</t>
  </si>
  <si>
    <t>02 de diciembre de 2018 a 02 de diciembre de 2020</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</si>
  <si>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</si>
  <si>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</si>
  <si>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</si>
  <si>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</si>
  <si>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</si>
  <si>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Fundación Hábitos</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</si>
  <si>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</si>
  <si>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</si>
  <si>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</si>
  <si>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</si>
  <si>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</si>
  <si>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 xml:space="preserve">Huechuraba </t>
  </si>
  <si>
    <t>fundacionhabitos@gmail.com</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</si>
  <si>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t>
  </si>
  <si>
    <t>Corporación de Oportunidad y Acción Solidaria OPCIÓN</t>
  </si>
  <si>
    <t xml:space="preserve">Certificado de vigencia, folio Nº 500233447698, de fecha 18 de junio de 2019, del Servicio de Registro Civil e Identificación.
</t>
  </si>
  <si>
    <t xml:space="preserve">Presidente: Exequiel González Balbontín
Vicepresidenta: María Patricia Contreras Largo
Secretaria: María Francisca Concha Contreras
Tesorera: Sandra Cepeda Zepeda
</t>
  </si>
  <si>
    <t>21 de marzo de 2019 a 21 de marzo de 2022</t>
  </si>
  <si>
    <t>Fono 223393900- 223393901</t>
  </si>
  <si>
    <t>Hna. Mónica Izquierdo Yáñez        Mónica Izquierdo Yáñez (Representante legal del “Hogar Casa de Caridad Don Orione).</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</si>
  <si>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</si>
  <si>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</si>
  <si>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</si>
  <si>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</si>
  <si>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</si>
  <si>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</si>
  <si>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</si>
  <si>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</si>
  <si>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</si>
  <si>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</si>
  <si>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Se acompañan antecedentes financieros correspondientes al año 2018, aprobados por el Subdepartamento de Supervisión Nacional.</t>
  </si>
  <si>
    <t xml:space="preserve">Eduardo Rodolfo Alfredo Hebel Weiss 
</t>
  </si>
  <si>
    <t xml:space="preserve">Correo electrónico:
alcaldía@loespejo.cl      
municipalidad@loespejo.cl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</si>
  <si>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</si>
  <si>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</si>
  <si>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</si>
  <si>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</si>
  <si>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</si>
  <si>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</si>
  <si>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Corporación Comunidad Terapéutica Esperanza</t>
  </si>
  <si>
    <t xml:space="preserve">Calle Merced N° 741, sector centro, ciudad y comuna de Vallenar, Provincia  de Huasco, Región de Atacama.
</t>
  </si>
  <si>
    <t>Teléfono: 51 (2) 612617</t>
  </si>
  <si>
    <t>ORGANIZACIÓN NO GUBERNAMENTAL DE DESARROLLO INVOLÚCRATE U ONG INVOLÚCRATE CENTRO INTEGRAL</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</si>
  <si>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</si>
  <si>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</si>
  <si>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</si>
  <si>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</si>
  <si>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</si>
  <si>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</si>
  <si>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</si>
  <si>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</si>
  <si>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</si>
  <si>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</si>
  <si>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Teléfonos: 412767056
Celular: +56974305923</t>
  </si>
  <si>
    <t xml:space="preserve">Correos electrónicos: eduardo.gut@gmail.com
                                        paula.quilodran@programasamigo.cl
</t>
  </si>
  <si>
    <t>Correo: enlacechile@hijasdelacaridad.net</t>
  </si>
  <si>
    <t>Teléfonos: 2-27370395 – 27376415</t>
  </si>
  <si>
    <t>SANTIAGO</t>
  </si>
  <si>
    <t xml:space="preserve">Casilla 51.918 </t>
  </si>
  <si>
    <t>Certificado de Vigencia de Persona Jurídica Sin Fines de Lucro, Folio Nº 500230145458, de 30 de mayo de 2019, del Servicio de Registro Civil e Identificación.</t>
  </si>
  <si>
    <t>coartre@coartre.cl</t>
  </si>
  <si>
    <t>AL 04.09.2021</t>
  </si>
  <si>
    <t>Presidente: 
Ermes Andrade Barría, 
Vice Presidenta: 
María Victoria Gyllen López
Tesorero: 
Iris Chávez Chaparro
Secretario: 
Marina Inés González Cabeza</t>
  </si>
  <si>
    <t>Teléfono: 32-2110125- 32-2518572 / 73 / 74</t>
  </si>
  <si>
    <t>27 de marzo de 2019 al 27 de marzo de 2021</t>
  </si>
  <si>
    <t xml:space="preserve">Certificado de vigencia de personalidad jurídica canónica N° C/797/2019, con miembros del Directorio
</t>
  </si>
  <si>
    <t xml:space="preserve">Presidente:    Tomás Fernández Goycolea
Doña Bernardita Egaña Baraona
Don Juan Pablo Vicuña Melo
Pbro. Pedro Ríos Dempster.
Don Enrique Oyarzún Ebensperger.
Don Cristián Ataegui Cruchaga.
Doña Cynthia Ossa Orellano.
Doña Verónica Matte Rubilar.
Don Alejandro Jordán Cruz.
</t>
  </si>
  <si>
    <t xml:space="preserve">E-Mail: pilarmedina@fundacionsanjose.cl </t>
  </si>
  <si>
    <t>15 de noviembre de 2018 a 15 de noviembre de 2022</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</si>
  <si>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</si>
  <si>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</si>
  <si>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</si>
  <si>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</si>
  <si>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</si>
  <si>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</si>
  <si>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</si>
  <si>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</si>
  <si>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</si>
  <si>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</si>
  <si>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</si>
  <si>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</si>
  <si>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Se acompaña Certificado de Antecedentes Financieros, correspondientes al año 2018, aprobados por el Subdepartamento de Supervisión Financiera Nacional</t>
  </si>
  <si>
    <t xml:space="preserve">
Fonos: 32-22250839/+56979508116 
</t>
  </si>
  <si>
    <t xml:space="preserve">Carlos Lyon Nº543, Cerro Cárcel, comuna de Valparaíso.comuna de Valparaíso.
</t>
  </si>
  <si>
    <t xml:space="preserve">Antecedentes financieros correspondientes al año 2018, aprobados por el Sub Depto. de Supervisión Financiera Nacional. </t>
  </si>
  <si>
    <t xml:space="preserve">Avenida Angamos Nº 0610, comuna de Antofagasta, Segunda Región.
</t>
  </si>
  <si>
    <t xml:space="preserve">Telefono: 55-2355065
</t>
  </si>
  <si>
    <t>Mail: forellana@ucn.cl</t>
  </si>
  <si>
    <t>Se  acompañan los antecedentes financieros correspondientes al año 2018, aprobados por el Departamento de Administración y Finanzas.</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</si>
  <si>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</si>
  <si>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</si>
  <si>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</si>
  <si>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</si>
  <si>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</si>
  <si>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</si>
  <si>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 xml:space="preserve">Corporación Kaleidos para la Promoción, Defensa y Restitución de los Derechos de la Infancia y Adolescencia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</si>
  <si>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</si>
  <si>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</si>
  <si>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</si>
  <si>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</si>
  <si>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</si>
  <si>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</si>
  <si>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</si>
  <si>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</si>
  <si>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</si>
  <si>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</si>
  <si>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</si>
  <si>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</si>
  <si>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</si>
  <si>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</si>
  <si>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Al 08-08-2022</t>
  </si>
  <si>
    <t>Presidente: don Tomás Fernández Goycolea                     Mandatarios Clase A:
Doña Viviane Antonieta Galaz Reyes
Doña Verónica Matte Rubilar
Don Tomás Fernández Goycolea, 
Don Cristián Ataegui Cruchaga
Mandatarios Clase B:
Don Alejandro Jordán Cruz, 
Doña Magdalena Letamendi Arregui, 
Doña Cynthia Ossa Orellano .
Don Enrique Oyarzún Ebensperger, R
Don Juan Pablo Vicuña Melo, 
Pbro. Pedro Ríos Dempster, 
Los que deberán actuar en conjunto 2 de la Clase A o 1 de la Clase A con 1 de la Clase B.</t>
  </si>
  <si>
    <t>Corporación para la Promoción, el Respeto y la Protección de los Derechos de los niños, niñas, adolescentes, familias y comunidad ANTÜ-KÜYEN</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</si>
  <si>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</si>
  <si>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</si>
  <si>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</si>
  <si>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</si>
  <si>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</si>
  <si>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</si>
  <si>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</si>
  <si>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</si>
  <si>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</si>
  <si>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</si>
  <si>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Corporación de Desarrollo Social Piwkeyen</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</si>
  <si>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</si>
  <si>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</si>
  <si>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</si>
  <si>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</si>
  <si>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</si>
  <si>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</si>
  <si>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</si>
  <si>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</si>
  <si>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</si>
  <si>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</si>
  <si>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</si>
  <si>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</si>
  <si>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</si>
  <si>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</si>
  <si>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</si>
  <si>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</si>
  <si>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</si>
  <si>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</si>
  <si>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</si>
  <si>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ORGANIZACIÓN NO GUBERNAMENTAL DE DESARROLLO CORPORACIÓN PARA EL RECONOCIMIENTO, ESTUDIO Y APOYO DE LA PARTICIPACIÓN SOCIAL INCLUSIVA- ONG CREAPSI</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</si>
  <si>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</si>
  <si>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</si>
  <si>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Teléfono: 34-223-6101</t>
  </si>
  <si>
    <t xml:space="preserve">Calle General Velásquez N°1430, villa Carmen y Dolores, comuna de San Felipe, región de Valparaíso.
</t>
  </si>
  <si>
    <t xml:space="preserve">Correo electrónico: ongcreapsi@gmail.com
</t>
  </si>
  <si>
    <t>Emails: mbecker@temuco.cl</t>
  </si>
  <si>
    <t>Correo: recepcion@aldeasinfantiles.cl</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</si>
  <si>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</si>
  <si>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</si>
  <si>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</si>
  <si>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</si>
  <si>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</si>
  <si>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</si>
  <si>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</si>
  <si>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</si>
  <si>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</si>
  <si>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inscripción Nº9366 de fecha 04-05-1990, extendido por el SRCEI con fecha 11 de julio de 2019.</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</si>
  <si>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</si>
  <si>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</si>
  <si>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</si>
  <si>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</si>
  <si>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</si>
  <si>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</si>
  <si>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</si>
  <si>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</si>
  <si>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 xml:space="preserve">Juan Esteban Maass Vivanco.
</t>
  </si>
  <si>
    <t>28 de mayo de 2018 al 28 de mayo de 2021.</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</si>
  <si>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</si>
  <si>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</si>
  <si>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</si>
  <si>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</si>
  <si>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</si>
  <si>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</si>
  <si>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</si>
  <si>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</si>
  <si>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</si>
  <si>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</si>
  <si>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Durarán 2 años en sus cargos, renovándose por mitades cada año.</t>
  </si>
  <si>
    <t xml:space="preserve">Se adjuntan antecedentes financieros actualizados al año 2018, aprobados por el Sub departamento de Supervisión Nacional. 
</t>
  </si>
  <si>
    <t>:  Consta en acta de proclamación elección de miembros Junta Directiva, de 8 de septiembre de 2016, reducida a escritura pública el 4 de septiembre de 2017, ante Notario Público doña Valeria Ronchera Flores, titular de la Décima Notaría de Santiago.
Última elección Presidente: De 16 de abril de 2019 al 16 de octubre de 2021</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</si>
  <si>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</si>
  <si>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</si>
  <si>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</si>
  <si>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De  03 de julio de 2019 al 03 de julio de 2020.</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</si>
  <si>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</si>
  <si>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</si>
  <si>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</si>
  <si>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Del 15 de marzo de 2019 al 15 de marzo de 2023.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</si>
  <si>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</si>
  <si>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</si>
  <si>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</si>
  <si>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</si>
  <si>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</si>
  <si>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</si>
  <si>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</si>
  <si>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 xml:space="preserve">Gobernador Provincial Titular: don Luis Alberto Tobar Toledo.
</t>
  </si>
  <si>
    <t>Fono: (32) 2139603</t>
  </si>
  <si>
    <t>E-mail Alcaldesa: Eliana.olmos@munipuchuncavi.cl</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</si>
  <si>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</si>
  <si>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</si>
  <si>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</si>
  <si>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</si>
  <si>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</si>
  <si>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</si>
  <si>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</si>
  <si>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</si>
  <si>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</si>
  <si>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</si>
  <si>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</si>
  <si>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</si>
  <si>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</si>
  <si>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</si>
  <si>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</si>
  <si>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</si>
  <si>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</si>
  <si>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</si>
  <si>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</si>
  <si>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</si>
  <si>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</si>
  <si>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</si>
  <si>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</si>
  <si>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</si>
  <si>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</si>
  <si>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</si>
  <si>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 xml:space="preserve">Presidente: 
John Paul Hernández, Pasaporte EEUU N° 546129340
Delegación de Poderes del Directorio (actúa individualmente):
Annette Viola Scifres, 
Facultades expresas de representante legal designado por Directorio
Marcelo Rodrigo Marcón
</t>
  </si>
  <si>
    <t>29.03.19</t>
  </si>
  <si>
    <t xml:space="preserve">Presidente: Rodrigo Riquelme Lepez
Secretaria: María Rodríguez Tastests 
Tesorera: Claudia Abusleme Ramos 
</t>
  </si>
  <si>
    <t>Fundación Reencuadre</t>
  </si>
  <si>
    <t>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</si>
  <si>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</si>
  <si>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</si>
  <si>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</si>
  <si>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</si>
  <si>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</si>
  <si>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</si>
  <si>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</si>
  <si>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</si>
  <si>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</si>
  <si>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</si>
  <si>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Correo electrónico: evelyn.matthei@providencia.cl</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</si>
  <si>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</si>
  <si>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</si>
  <si>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18 de abril de 2018 </t>
  </si>
  <si>
    <t xml:space="preserve">CCertificado de Vigencia de Persona Jurídica sin Fines de Lucro Folio N° 500240587722, de 24 de julio de 2019, del Servicio de Registro Civil e Identificación. </t>
  </si>
  <si>
    <t xml:space="preserve">Presidente: 
Luis Antonio Ruíz Sumaret
Vicepresidente: 
Nelson Roberto García Araneda
Secretario General: 
Silma Aguilera Olivares
Secretario de Actas: 
Daniela Cabrera Aguilera
Tesorero: 
Víctor Castro Campos
Directores:
Pablo López Toro
Doris de la Fuente Riveros
</t>
  </si>
  <si>
    <t>05-04-2019 al 05-04-2021</t>
  </si>
  <si>
    <t xml:space="preserve"> 42-2426627 y 42-2426628</t>
  </si>
  <si>
    <t xml:space="preserve"> Correo electrónico: directorio@corporacionllequen.cl, llequencentral4@gmail.com </t>
  </si>
  <si>
    <t xml:space="preserve">Certificado de Vigencia de Persona Jurídica Sin Fines de Lucro, Folio N° 500235016110, de 25 de junio de 2019, del Servicio de Registro Civil e Identificación. </t>
  </si>
  <si>
    <t>41) 2780417</t>
  </si>
  <si>
    <t>parroquihualqui@gmail.com</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</si>
  <si>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</si>
  <si>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</si>
  <si>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</si>
  <si>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</si>
  <si>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</si>
  <si>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</si>
  <si>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</si>
  <si>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</si>
  <si>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Presidente: Iván Campos Aravena
Directores:
Paulo Ariztía Benoit
Juan Eduardo González Dölz,  
Enrique Tobar Reyes, 
Rolando Terra Yañez
</t>
  </si>
  <si>
    <t xml:space="preserve">De 28 de Abril de 2010 hasta el 28 de Abril de 2012.
Última designación Gerente General: 28 de junio de 2018. 
</t>
  </si>
  <si>
    <t xml:space="preserve">Presidente: Iván Campos Aravena
Gerente General: César José Araos Aguirre,
</t>
  </si>
  <si>
    <t xml:space="preserve">Fono:652336252- 997293345
</t>
  </si>
  <si>
    <t>E mail: losmuermosresidenciarenacer@gmail.com- alcalde@muermos.cl</t>
  </si>
  <si>
    <t xml:space="preserve">Presidente: Emilio Rafael González Burgos  
</t>
  </si>
  <si>
    <t>Mail: directoralascreches@gmail.com</t>
  </si>
  <si>
    <t xml:space="preserve">03 de junio de 2019 a 03 de junio de 2021. </t>
  </si>
  <si>
    <t>Agosto de 2017. Nombramiento Director Suplente: 10 de junio de 2019 al 31 de diciembre de 2012.</t>
  </si>
  <si>
    <t xml:space="preserve">Presidente: Clemente Muñiz Trigo   
Vicepdte: María Teresa Herrera Azocar
Tesorero: Félix Vergara Ruiz         
Secretaria: María Luisa Leuthner Wanner
Director: Gaspar Handgraaf Schaaper  </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</si>
  <si>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</si>
  <si>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</si>
  <si>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</si>
  <si>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t>
  </si>
  <si>
    <t>Joaquín Lavin Infante,</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</si>
  <si>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</si>
  <si>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CORPORACIÓN DE PROFESIONALES PARA EL DESARROLLO REGIONAL IQUIQUE</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</si>
  <si>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</si>
  <si>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</si>
  <si>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</si>
  <si>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</si>
  <si>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</si>
  <si>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</si>
  <si>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</si>
  <si>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</si>
  <si>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</si>
  <si>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ORGANIZACIÓN NO GUBERNAMENTAL VIDES CHILE- ORGANIZACIÓN NO GUBERNAMENTAL ASOCIACIÓN VOLUNTARIADO INTERNACIONAL MUJER EDUCACIÓN DESARROLLO</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</si>
  <si>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</si>
  <si>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</si>
  <si>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</si>
  <si>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</si>
  <si>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</si>
  <si>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</si>
  <si>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</si>
  <si>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</si>
  <si>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</si>
  <si>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</si>
  <si>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
Jessica Raquel Letelier Trincado
</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</si>
  <si>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</si>
  <si>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</si>
  <si>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</si>
  <si>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</si>
  <si>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</si>
  <si>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</si>
  <si>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</si>
  <si>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</si>
  <si>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Se acompaña Certificado financiero correspondiente al año 2018, aprobado Sub Departamento de Supervisión Financiera Nacional</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</si>
  <si>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</si>
  <si>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</si>
  <si>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</si>
  <si>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</si>
  <si>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</si>
  <si>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</si>
  <si>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</si>
  <si>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</si>
  <si>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</si>
  <si>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 xml:space="preserve">Presidente: Miguel Fonseca Carrillo 
Vicepdte.: Alfredo Jacob Feres Reyes 
Secretaria: Rosa Carrillo Salas 
Tesorero: Washington Lizama Ormazábal 
Director: Alejandro Ignacio Ortiz Quintana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</si>
  <si>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</si>
  <si>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08 de noviembre de 2018 al 08 de noviembre de 2020.</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</si>
  <si>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</si>
  <si>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</si>
  <si>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</si>
  <si>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</si>
  <si>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De 11-12-2017 a 11-12-2020.</t>
  </si>
  <si>
    <t xml:space="preserve">CCertificado de Vigencia Folio N° 500255058789, emitido por el Servicio de Registro Civil e Identificación con fecha 11 de septiembre de 2019. 
</t>
  </si>
  <si>
    <t>De 12 de junio de 2019 a 12 de junio de 2021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</si>
  <si>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</si>
  <si>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</si>
  <si>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</si>
  <si>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</si>
  <si>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</si>
  <si>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</si>
  <si>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t>
  </si>
  <si>
    <t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</si>
  <si>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Fundación Profesionales Asociados para el Desarrollo Regional o Fundación PRODERE</t>
  </si>
  <si>
    <t>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Nº500244811935, de fecha 12 de agosto de 2019, ello aconteció el 26 de diciembre de 2017, bajo el Nº de inscripción N° 268469.</t>
  </si>
  <si>
    <t>Certificado de Vigencia de Persona Jurídica sin Fines de Lucro, Folio Nº 500244811923, de fecha 12 de agosto de 2019,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</si>
  <si>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</si>
  <si>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 xml:space="preserve">Presidente: 
Evelyn Paola Garrote Jirón
Vicepresidente:
Polette Franchesca Garrote Jirón
Tesorero: 
Rodrigo Alberto Díaz Bustos
Secretaria: 
Betsy Yanola Garrote Jirón
</t>
  </si>
  <si>
    <t>Evelyn Paola Garrote Jirón</t>
  </si>
  <si>
    <t>Pasaje Gema N° 2543, ciudad de Arica, Región de Arica y Parinacota</t>
  </si>
  <si>
    <t>fundacion.prodere@gmail.com</t>
  </si>
  <si>
    <t xml:space="preserve">Hernán Andres Ahumada Ahumada
</t>
  </si>
  <si>
    <t>Paihuano</t>
  </si>
  <si>
    <t xml:space="preserve">alcalde@munipaihuani.cl 
jefe.gabinete@munipaihuano.cl
</t>
  </si>
  <si>
    <t>Correo electrónico: vh.figueroa@penco.cl</t>
  </si>
  <si>
    <t>Teléfono: (41) 2261453</t>
  </si>
  <si>
    <t>Fundación Crispi Lago</t>
  </si>
  <si>
    <t>Otorgado por Decreto Supremo N° 1234, de 28 de marzo de 2008, del Ministerio de Justicia.</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</si>
  <si>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</si>
  <si>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</si>
  <si>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</si>
  <si>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</si>
  <si>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</si>
  <si>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</si>
  <si>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Fundación Pares</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</si>
  <si>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</si>
  <si>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Certificado de Vigencia de Persona Jurídica sin fines de lucro Folio N° 500252111385, de 03 de septiembre de 2019.</t>
  </si>
  <si>
    <t>Calle Santiago N° 710, oficina 200, Comuna de Villa Alemana. Región de Valparaíso</t>
  </si>
  <si>
    <t>Jairo Lionel Seguel Muñoz</t>
  </si>
  <si>
    <t>Certificado Financiero 2019 aprobado por Subdepartamento de Supervisión financiera.</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</si>
  <si>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</si>
  <si>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</si>
  <si>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ORGANIZACIÓN NO GUBERNAMENTAL PARA EL DESARROLLO DE LA EDUCACIÓN CRATEDUC – ONG CRATEDUC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</si>
  <si>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</si>
  <si>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Del 19.03.2019 al 19.03.2021</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</si>
  <si>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</si>
  <si>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</si>
  <si>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TRANSFERENCIAS A INSTITUCIONES COLABORADORAS AÑO 2020 - LEY Nº19.862</t>
  </si>
  <si>
    <t>Calle Santiago Nº 851, Oficina 31, tercer piso, Comuna de Villa Alemana, Región de Valparaíso.</t>
  </si>
  <si>
    <t xml:space="preserve">Presidente: 
Francisco Javier Herrera Alcaino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</si>
  <si>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</si>
  <si>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</si>
  <si>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</si>
  <si>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</si>
  <si>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</si>
  <si>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Organización No Gubernamental de Desarrollo Paihuén </t>
  </si>
  <si>
    <t xml:space="preserve">Cabe señalar que dicha Fundación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</si>
  <si>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</si>
  <si>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</si>
  <si>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</si>
  <si>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</si>
  <si>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</si>
  <si>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</si>
  <si>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</si>
  <si>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</si>
  <si>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</si>
  <si>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Presidente: Álvaro Pezoa Bissieres, 
Secretaria: Vivian Nazal Zedan, 
Tesorera: Mº Inés Nilo Guerrero, 
Directores: 
Sergio Andrés Bianchi Echeñique
Fernando García Barrientos, 
Jorge Javier Obregón Kuhn, 
Paola Silvana Alvano Contador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</si>
  <si>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</si>
  <si>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</si>
  <si>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</si>
  <si>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Fundación Casa de Caridad Don Orione</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</si>
  <si>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</si>
  <si>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</si>
  <si>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</si>
  <si>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</si>
  <si>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</si>
  <si>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</si>
  <si>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</si>
  <si>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</si>
  <si>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</si>
  <si>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
Fundación Centro Nacional de la Familia - CENFA
</t>
  </si>
  <si>
    <t>Fundación Centro Regional de Asistencia Técnica y Empresarial o Fundación CRATE</t>
  </si>
  <si>
    <t>Corporación Asociación de Asistencia y Desarrollo de Personas Vulnerables  - UNE</t>
  </si>
  <si>
    <t>Fundación Guadalupe Acoge</t>
  </si>
  <si>
    <t xml:space="preserve">Fundación La Familia de María </t>
  </si>
  <si>
    <t>Fundación por un Mundo Mejor</t>
  </si>
  <si>
    <t>Fundación Social, Educacional y Cultural CIFAN</t>
  </si>
  <si>
    <t>Orrganización No Gubernamental de Desarrollo OIKOSONG</t>
  </si>
  <si>
    <t>Organización No Gubernamental de Desarrollo TIMOUN PITI</t>
  </si>
  <si>
    <t>Fundación Mi Hogar- Mi Familia</t>
  </si>
  <si>
    <t xml:space="preserve">Esta Fundación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</si>
  <si>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Certificado de Vigencia Folio Nº 72868606, de fecha 15 de noviembre de 2019, del Servicio de Registro Civil e Identificación.</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</si>
  <si>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</si>
  <si>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 xml:space="preserve">Presidenta: Carol Opazo Espinoza, 
Vice – presidente: Leonardo Vásquez Tricot
Secretaria: Ana Rosa Rojas Guevara, 
Tesorera: Francisca Figueroa Gutiérrez, </t>
  </si>
  <si>
    <t>Carol Opazo Espinoza</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</si>
  <si>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</si>
  <si>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</si>
  <si>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</si>
  <si>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</si>
  <si>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</si>
  <si>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</si>
  <si>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</si>
  <si>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</si>
  <si>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 xml:space="preserve">Directorio Provisorio: Presidente:
 Jairo Lionel Seguel Muñoz 
Vicepdte: 
Carolina Verónica Murgas Reinoso, 
Secretario: 
Karla Fanny Altamirano Huanel
Tesorera: 
Hernán Lenin Briones Cordero
</t>
  </si>
  <si>
    <t>Actual directorio: De acuerdo con el artículo primero transitorio, el directorio provisorio durara en sus cargos hasta 30 días siguientes a la inscripción en el Registro Nacional de Personas Jurídicas Sin Fines de Lucro que lleva el Servicio de Registro Civil e identificación, es decir duró hasta el 03 de octubre de 2019.                            De acuerdo a Estatutos Directorio definitivo dura 2 años</t>
  </si>
  <si>
    <t>17-06-2019 dura hasta 03-10-2019</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</si>
  <si>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</si>
  <si>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</si>
  <si>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</si>
  <si>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</si>
  <si>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</si>
  <si>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email: jessica.letelier@ongrenuevo.cl
</t>
  </si>
  <si>
    <t xml:space="preserve"> Teléfono: 225529266</t>
  </si>
  <si>
    <t>Fundación para la Infancia de Coquimbo</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</si>
  <si>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</si>
  <si>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</si>
  <si>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</si>
  <si>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</si>
  <si>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</si>
  <si>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</si>
  <si>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</si>
  <si>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</si>
  <si>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Fundación Cuidarte Chile</t>
  </si>
  <si>
    <t xml:space="preserve">Esta Fundación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</si>
  <si>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</si>
  <si>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</si>
  <si>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</si>
  <si>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</si>
  <si>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</si>
  <si>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</si>
  <si>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</si>
  <si>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</si>
  <si>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</si>
  <si>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Corporación para la Equidad, el Derecho y la Justicia Social- CEDEJUS</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</si>
  <si>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</si>
  <si>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</si>
  <si>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</si>
  <si>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</si>
  <si>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</si>
  <si>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</si>
  <si>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</si>
  <si>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</si>
  <si>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</si>
  <si>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</si>
  <si>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Don Orione N° 7306</t>
  </si>
  <si>
    <t>Se acompaña certificado financiero, correspondiente al año 2019,aprobado por el  Departamento de Administración y Finanzas.</t>
  </si>
  <si>
    <t xml:space="preserve">Presidenta: 
Graciela Haydee Suarez Pérez
Vicepresidenta: 
Sergio Valenzuela
Tesorera: 
Verónica Villa
Pro- Tesorero: 
Zerobia Ventura
Secretaria General: 
Ascención Brevis
Secretaria de Actas:
Eliana Campos Gutierrez
Directoras: 
Berta Caro
Juana Vicencio
Elena de La Fuente
</t>
  </si>
  <si>
    <t>10 de diciembre de 2018 al 10 de diciembre de 2020</t>
  </si>
  <si>
    <t>Graciela Haydee Suarez Pérez</t>
  </si>
  <si>
    <t>Camino Las Mariposas, km.7, ciudad de Chillán, Región del Ñuble,</t>
  </si>
  <si>
    <t>Certificado financiero correspondiente al año 2019, aprobado por el  Subdepartamento de Supervisión Financiera Nacional.</t>
  </si>
  <si>
    <t xml:space="preserve">Moneda Nº 812, oficina 1014, Santiago, Región Metropolitana Situación CORONAVIRUS: Calle Santa Isabel, N° 41, departamento 607. Comuna de Santiago, Stgo
</t>
  </si>
  <si>
    <t>Se acompaña Certificado de Antecedentes Financieros correspondiente al año 2019, aporbado por el  Subdepartamento de Supervisión Financiera Nacional.</t>
  </si>
  <si>
    <t xml:space="preserve">Hogar de Cristo N° 3812, comuna de Estación Central, Región Metropolitana
</t>
  </si>
  <si>
    <t xml:space="preserve">Camino del Pastor s/n, comuna de El Quisco
</t>
  </si>
  <si>
    <t>ALDEACARDENAL.DIRECCION@GMAIL.COM</t>
  </si>
  <si>
    <t>Organización No Gubernamental de Desarrollo para las Buenas Prácticas y Desarrollo Comunitario u ONG CAELIS</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</si>
  <si>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</si>
  <si>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</si>
  <si>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</si>
  <si>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</si>
  <si>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</si>
  <si>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</si>
  <si>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</si>
  <si>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</si>
  <si>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</si>
  <si>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</si>
  <si>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</si>
  <si>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</si>
  <si>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</si>
  <si>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Fundación IMSA Creando Lazos</t>
  </si>
  <si>
    <t>Esta Fundación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</si>
  <si>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</si>
  <si>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</si>
  <si>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</si>
  <si>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</si>
  <si>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</si>
  <si>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</si>
  <si>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</si>
  <si>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 xml:space="preserve">Antecedentes financieros correspondientes al año 2019, aprobados por el Subdepartamento de Supervisión Financiera Nacional. </t>
  </si>
  <si>
    <t xml:space="preserve">Certificado de antecedentes financieros correspondiente al año 2019, aprobados por el Subdepartamento de Supervisión Financiera.
</t>
  </si>
  <si>
    <t xml:space="preserve">Velero Helvetien N°21, Brisas de la Ribera, Las Brisas Las Ánimas, Valdivia
</t>
  </si>
  <si>
    <t>16 de octubre de 2019 al 16 de octubre de 2021.</t>
  </si>
  <si>
    <t xml:space="preserve">Avenida O´Higgins N° 1271, Chillan. 
</t>
  </si>
  <si>
    <t xml:space="preserve">Arturo Prat N° 350, Ciudad de Temuco
</t>
  </si>
  <si>
    <t xml:space="preserve">Fono: (45) 2407654
</t>
  </si>
  <si>
    <t xml:space="preserve">Antecedentes financieros correspondientes al año 2019, aprobados por el Subdepartamento de Supervisión Nacional. </t>
  </si>
  <si>
    <t xml:space="preserve">Se acompañan antecedentes financieros correspondientes al año 2019,  aprobados por el Subdepartamento de Supervisión Financiera Nacional. </t>
  </si>
  <si>
    <t>Fundación Integrando Niños con un Toque de Luz</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</si>
  <si>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</si>
  <si>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</si>
  <si>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</si>
  <si>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</si>
  <si>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 xml:space="preserve">Rancagua </t>
  </si>
  <si>
    <t>Pilar.zamora@fundacionintegrando.cl</t>
  </si>
  <si>
    <t xml:space="preserve">Certificado de Antecedentes financieros, correspondientes al año 2019, aprobados por  USUFI </t>
  </si>
  <si>
    <t>Se acompaña Certificado financiero de la Institución, correspondiente al año 2019, aprobado por el  Subdepartamento de Supervisión Nacional.</t>
  </si>
  <si>
    <t>Esta Fundación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</si>
  <si>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</si>
  <si>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</si>
  <si>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</si>
  <si>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</si>
  <si>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</si>
  <si>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</si>
  <si>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 xml:space="preserve">Esta Fundación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</si>
  <si>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Directorio inicial: 
Presidenta: 
Priscilla Andrea Sabando Zamora, 
Secretaria: 
Diana Carolina Alcon Henríquez, 
Tesorero:
Edwin Antonio Vera Marin, 
Primer Director:
Cecilia Verónica Fuentes Icarte, 
Segundo Director:
Elizabeth Eugenia Taylor Cofre, 
</t>
  </si>
  <si>
    <t>3 AÑOS (MÁXIMO 5 AÑOS)</t>
  </si>
  <si>
    <t>Directorio Inicial: hasta el 15.11.2022 o 2024</t>
  </si>
  <si>
    <t>Presidenta:
Priscilla Andrea Sabando Zamora,</t>
  </si>
  <si>
    <t>Pedro Aguirre Cerda N°1246, Población Maipú oriente</t>
  </si>
  <si>
    <t xml:space="preserve">Arica </t>
  </si>
  <si>
    <t>Cordefam.arica@gmail.com</t>
  </si>
  <si>
    <t xml:space="preserve">Yasna Cancino Rosson
</t>
  </si>
  <si>
    <t xml:space="preserve">cvf.renacer@gmail.com </t>
  </si>
  <si>
    <t xml:space="preserve">Calle Patricio Lynch N° 108, de la ciudad de Linares. </t>
  </si>
  <si>
    <t xml:space="preserve">
Presidente: Luis Felipe Ovalle Valdés, 
VicePresidente: Pablo Andrés Vicuña Tupper, 
Tesorero: Gustavo Favre Dominguez, 
Secretario:Pilar Villarino Herrera
Directores: 
Teresa Izquierdo Walker,  
Isabel Margarita Paul Pérez, 
Alejandro Bezanilla Mena,
</t>
  </si>
  <si>
    <t>25 de abril de 2019 a 25 de abril de 2020.</t>
  </si>
  <si>
    <t xml:space="preserve">Presidente: Jenaro Bahamondes Urrutia, 
Vicepresidente: Pedro Maquehue Caniqueo, 
Secretario: Ricardo Ojeda Cea, 
Tesorero General: Claudio Andrade Agüero, 
Directores:
José Luis Arcos Castillo, 
Javier Gallegos Arteaga, 
Juan Nilian Nilian, </t>
  </si>
  <si>
    <t>04 de enero de 2020</t>
  </si>
  <si>
    <t>Jenaro Segundo Bahamondes Urrutia      Poder especial: Claudio Bhamondes Sobarzo, RUT N 13.322.314-2 (Director Hogar El Alba)</t>
  </si>
  <si>
    <t xml:space="preserve">Se acompaña certificado financiero de la Institución, correspondiente al año 2019, aprobado  por el Sub Departamento de Supervisión Financiera Nacional. </t>
  </si>
  <si>
    <t>Independencia Nº 455, Valdivia, Décima Cuarta Región</t>
  </si>
  <si>
    <t>Corporación para el Fomento del Desarrollo Comunitario, Educativo, Social y Cultural COFEDUC</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</si>
  <si>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</si>
  <si>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</si>
  <si>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</si>
  <si>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</si>
  <si>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</si>
  <si>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</si>
  <si>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</si>
  <si>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</si>
  <si>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Se acompaña certificado financiero , correspondiente al año 2019, APROBADOS del  Sub Departamento de Supervisión Financiera Nacional.</t>
  </si>
  <si>
    <t>Se acompaña antecedentes Financieros correspondiente al año 2019, aprobados por USUFI</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</si>
  <si>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</si>
  <si>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</si>
  <si>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</si>
  <si>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</si>
  <si>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</si>
  <si>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</si>
  <si>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</si>
  <si>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Certificado de antecedentes financieros, correspondientes al año 2018 y 2019 aprobados por el  Sub Departamento de Supervisión Nacional.</t>
  </si>
  <si>
    <t xml:space="preserve">Rvdo. Prbo. Bismarck de Jesús Valle Palacios,  </t>
  </si>
  <si>
    <t xml:space="preserve">Agustinas Nº2874, Santiago.
</t>
  </si>
  <si>
    <t xml:space="preserve">Antecedentes Financiero correspondientes al año 2019, aprobados por el Subdepartamento de Supervisión Financiera Nacional. </t>
  </si>
  <si>
    <t>Se remite Certificado de Antecedentes Financieros correspondientes al año 2019, aprobados por el al Subdepartamento de Supervisión Financiera Nacional</t>
  </si>
  <si>
    <t xml:space="preserve">Certificado de antecedentes financieros, correspondientes al año 2019, aprobados por el Subdepartamento de Supervisión Financiera Nacional. </t>
  </si>
  <si>
    <t xml:space="preserve">Certificado de Antecedentes Financieros, correspondientes al año 2019, aprobados por el  Subdepartamento de Supervisión Financiera Nacional .  </t>
  </si>
  <si>
    <t>Certificado de Antecedentes Financieros correspondientes al año 2019, aprobados por el  Subdepartamento de Supervisión Financiera Nacional.</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</si>
  <si>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</si>
  <si>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Certificado de Vigencia Folio Nº 500288385067, otorgado el 14 de enero de 2020, del Servicio de Registro Civil e Identificación.</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</si>
  <si>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</si>
  <si>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</si>
  <si>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</si>
  <si>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Calle Merino Jarpa N°46, comuna de Curicó, región del Maule.
</t>
  </si>
  <si>
    <t xml:space="preserve">Teléfono: 75-23111132/ 0990174873
</t>
  </si>
  <si>
    <t xml:space="preserve">Correo electrónico: altatierraong@gmail.com </t>
  </si>
  <si>
    <t>Organización No Gubernamental de Desarrollo – ALTA TIERRA</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</si>
  <si>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</si>
  <si>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</si>
  <si>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</si>
  <si>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</si>
  <si>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Presidente: 
Carolina Murgas Reinoso, 
Secretario: 
Álvaro Manterola Lazcano,           
Tesorero
Adrian Alexander Vergara Baygorria, 
1era Directora:
Olga Serey Vidal, 
</t>
  </si>
  <si>
    <t xml:space="preserve">De 03 de febrero de 2020 al 03 de febrero de 2022.
</t>
  </si>
  <si>
    <t>CORPORACIÓN DE DESARROLLO Y EXTENSIÓN SOCIAL CODESS</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</si>
  <si>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</si>
  <si>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Certificado de Vigencia Folio Nº 500287151601, otorgado el 08 de enero de 2020, del Servicio de Registro Civil e Identificación</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</si>
  <si>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</si>
  <si>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Augusto Raúl Fernandez Saa
 Secretaria:
Maribel Margarita Nieto Alonso
Tesorero:
Guillermo Arturo Mardones Rivera
</t>
  </si>
  <si>
    <t>De 05.01.2019 al 05.01.2024</t>
  </si>
  <si>
    <t xml:space="preserve">Augusto Raúl Fernandez Saa
 </t>
  </si>
  <si>
    <t xml:space="preserve">Calle Condell N°1176, oficina 144 comuna de Valparaíso, región de Valparaíso.
</t>
  </si>
  <si>
    <t xml:space="preserve">Teléfono: 984304517
</t>
  </si>
  <si>
    <t xml:space="preserve">
Correo electrónico: codess.valparaiso@gmail</t>
  </si>
  <si>
    <t>Certificado de Vigencia  de personas jurídicas sin fines de lucro folio Nº 500325129654, del 17 de junio de 2020, emitido por SRCeI.</t>
  </si>
  <si>
    <t xml:space="preserve">Presidenta:  Magdalena Toro Montecino 
Representante de la Presidenta y el Directorio: María Alejandra Paulina Ríos Toro, (Coordinadora Institucional)
En la región de Los Lagos: Carlos Eduardo Vargas Rodríguez, 
</t>
  </si>
  <si>
    <t>De 23 de mayo de 2020 al 23 de mayo de 2022.</t>
  </si>
  <si>
    <t>Se acompaña n antecedentes financieros año 2019 aprobado por el  Sub Departamento de Supervisión Financiera Nacional.</t>
  </si>
  <si>
    <t xml:space="preserve">Certificado Financiero correspondiente al año 2019, aprobado por el Subdepartamento de Supervisión Financiera Nacional. </t>
  </si>
  <si>
    <t>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</si>
  <si>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2019, aprobados por el  Subdepartamento de Supervisión  Financiera Nacional.</t>
  </si>
  <si>
    <t xml:space="preserve">Arteaga Alemparte S/N, comuna de Hualpen
</t>
  </si>
  <si>
    <t xml:space="preserve">Barros Arana N° 162, Oficina 101, Concepción, Región del Biobío. 
Teléfonos: 412767056
Celular: +56974305923
</t>
  </si>
  <si>
    <t>Se acompaña certificado financiero correspondiente al año 2019, aprobado por el Subdepartamento de Supervisión Financiera Nacional.</t>
  </si>
  <si>
    <t>Certificado de Vigencia inscripción Nº7421 de fecha 02 de abril de 1997. Folio N° 500328926944, emitido por el Servicio de Registro Civil e Identificación, de fecha 13 de julio de 2020.</t>
  </si>
  <si>
    <t xml:space="preserve">Presidente: Simona de la Barra Cruzat.           
Secretario: Julián Humberto Carrasco Poblete.
Tesorero: Leoncio Toro Araya.
Director Ejecutivo: Rafael Mella Gallegos.
Director: Carlos Javier Contzen Fuentes.
</t>
  </si>
  <si>
    <t xml:space="preserve">Certificado de directorio de persona jurídica sin fines de lucro, donde consta su vigencia, folio Nº 500327212955, de fecha 2 de julio de 2020, del Servicio de Registro Civil e Identificación.
</t>
  </si>
  <si>
    <t>De 15 de mayo de 2020 al 15 de mayo de 2021.</t>
  </si>
  <si>
    <t xml:space="preserve">Arturo Prat N° 9, comuna de San Bernardo, Región  Metropolitana
</t>
  </si>
  <si>
    <t>Se acompaña certificado de antecedentes financieros correspondiente al año 2019, aprobado por el Sub departamento de Supervisión Financeira Nacional</t>
  </si>
  <si>
    <t xml:space="preserve">Se acompaña certificado financiero, correspondiente al año 2019 y balance general año 2019, aprobado por el  Sub Departamento de Supervisión Financiera Nacional. </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</si>
  <si>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</si>
  <si>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</si>
  <si>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Antecedentes financieros correspondientes al año 2019 pendientes de aprobación por el Sub Departamento de Supervisión Financiera.</t>
  </si>
  <si>
    <t>Fundación para la Infancia inclusivamente</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</si>
  <si>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</si>
  <si>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Certificado de Vigencia Folio Nº 500309559977, otorgado el 27 de marzo de 2020, del Servicio de Registro Civil e Identificación.</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</si>
  <si>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</si>
  <si>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</si>
  <si>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</si>
  <si>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</si>
  <si>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</si>
  <si>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</si>
  <si>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</si>
  <si>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</si>
  <si>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</si>
  <si>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 xml:space="preserve">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</si>
  <si>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Certificado de Vigencia Folio Nº 500295784984, otorgado el 10 de febrero de 2020, del Servicio de Registro Civil e Identificación.</t>
  </si>
  <si>
    <t>Avenida Bulnes N°317 oficina 511, comuna de Santiago, región Metropolitana.
T</t>
  </si>
  <si>
    <t xml:space="preserve">teléfono: 224367000
</t>
  </si>
  <si>
    <t>Correo electrónico: ftrabajoconsentido@gmail.com</t>
  </si>
  <si>
    <t xml:space="preserve">Presidente: 
Jorge Osvaldo Ormeño Fuenzalida
Secretaria:
Maria Luisa España L´Feubre 
Tesorero:
Mauricio Anibal Mateluna Rodríguez
</t>
  </si>
  <si>
    <t>Del 17.09.2019 al 17.09.2024</t>
  </si>
  <si>
    <t xml:space="preserve">Jorge Osvaldo Ormeño Fuenzalida
 </t>
  </si>
  <si>
    <t xml:space="preserve">Se acompaña Certificado Financiero, correspondiente al año 2019, aprobado por el Sub Depto. de Supervisión Financiera Nacional.
</t>
  </si>
  <si>
    <t>Certificado de Vigencia, folio 500334276815, de fecha 29 de julio de 2020, emitido por el Servicio de Registro Civil e Identificación.</t>
  </si>
  <si>
    <t xml:space="preserve">Presidente: 
Guillermo Alfonso Montecinos Rojas
Vicepresidente:
Hernán Luis Quezada Olivares
Tesorera:
Pollete Franchesca Garrote Jirón
Secretario:
Absalón Pedro Opazo Lazcano
Consta en certificado de directorio de persona jurídica, folio 500334277035, de fecha 29 de julio de 2020, emitido por el Servicio de Registro Civil e Identificación.
</t>
  </si>
  <si>
    <t xml:space="preserve">Presidente: 
Guillermo Alfonso Montecinos Rojas    
Poder especial: 
Evelyn Paola Garrote Jirón
</t>
  </si>
  <si>
    <t>18 de mayo de 2020 al 18 de mayo de 2021</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</si>
  <si>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</si>
  <si>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</si>
  <si>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</si>
  <si>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acompaña certificado financiero correspondiente al año 2019 aprobado por el Subdepartamento de Supervisión Financiera Nacional</t>
  </si>
  <si>
    <t xml:space="preserve">Se acompaña certificado de antecedentes financieros, correspondiente al 2019, aprobado por el  Subdepartamento de Supervisión Financiera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</si>
  <si>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</si>
  <si>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</si>
  <si>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 xml:space="preserve">Certificado de antecedentes financieros correspondientes al año 2019, aprobados por el  Subdepartamento de Supervisión Financiera Nacional.
</t>
  </si>
  <si>
    <t>Se acompaña Certificado de la Institución, correspondiente a antecedentes financieros del año 2019, raprobados por  USUFI</t>
  </si>
  <si>
    <t xml:space="preserve">Certificado de Vigencia folio Nº 500333714487, emitido el 27 de julio del 2020, por el Servicio de Registro Civil e Identificación.
</t>
  </si>
  <si>
    <t>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t>
  </si>
  <si>
    <t>(56) 2 5315700</t>
  </si>
  <si>
    <t xml:space="preserve">Certificado de Vigencia Folio Nº 500334237413, de 28 de julio de 2020, otorgado por el Servicio de Registro Civil e Identificación.
</t>
  </si>
  <si>
    <t>Presidente: Francisco León Henríquez Adaros
Vicepresidente: Marcelo Hidalgo Molina
Secretario: Carlos Manuel Calvo Muñoz
Tesorero : Jorge Brusher Mac- Farlane 
Directores:
María Lucrecia Rivera Muñoz
René Corbeaux Cruz</t>
  </si>
  <si>
    <t>De 20 de Mayo de 2020 al 20  de Mayo de 2023.</t>
  </si>
  <si>
    <t xml:space="preserve">cgmistral07@yahoo.es              ugesco@gmail.com
</t>
  </si>
  <si>
    <t xml:space="preserve">La Pampilla S/N, Casilla 98, Coquimbo.
</t>
  </si>
  <si>
    <t>Casilla 98</t>
  </si>
  <si>
    <t xml:space="preserve">Certificado de vigencia, folio Nº50330996275, de 21 de julio de 2020, del Servicio de Registro Civil e Identificación. </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</si>
  <si>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</si>
  <si>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</si>
  <si>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</si>
  <si>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</si>
  <si>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</si>
  <si>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</si>
  <si>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</si>
  <si>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</si>
  <si>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</si>
  <si>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</si>
  <si>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</si>
  <si>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</si>
  <si>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</si>
  <si>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Certificado de vigencia Folio N° 500328992037, de 27 de julio de 2020, emitido por el Servicio de Registro Civil e Identificación</t>
  </si>
  <si>
    <t>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Consta en Certificado de directorio de persona jurídica sin fines lucro Folio N° 500328992243, de 13 de julio de 2020, emitido por el Servicio de Registro Civil e Identificación.</t>
  </si>
  <si>
    <t>Certificado de antecedentes financieros correspondientes al año 2019, aprobado por el Subdepartamento de Supervisión Financiera Nacional. (ante notario público)</t>
  </si>
  <si>
    <t xml:space="preserve">Certificado de vigencia, folio Nº500337772697, de 04 de agosto de 2020, del Servicio de Registro Civil e Identificación. 
</t>
  </si>
  <si>
    <t xml:space="preserve">Certificado de Vigencia, folio Nº 500339247039, emitido con fecha 06 de agosto de 2020, por el Servicio de Registro Civil e Identificación.
</t>
  </si>
  <si>
    <t xml:space="preserve">Marina de Gaete Nº 755, comuna de Santiago, Región Metropolitana.
</t>
  </si>
  <si>
    <t>222150200 
+56971407762</t>
  </si>
  <si>
    <t>Presidente:   
Juan Eduardo Parry Mobarec
Vicepresidente:
Daniela Yáñez Meneses
Tesorero:
Rodrigo Sepúlveda Prado
Secretaria:
Alicia Ibarra Medina,
Directoras/es:
Carlos Cifuentes Fernández
María Cristina Concha Wagenknecht
María Eliana Sandoval Díaz</t>
  </si>
  <si>
    <t>01 de julio de 2020.</t>
  </si>
  <si>
    <t xml:space="preserve">Certificado de vigencia de persona jurídica sin fines de lucro, folio Nº 500334460905, de fecha 28 de julio de 2020, del Servicio de Registro Civil e Identificación.
</t>
  </si>
  <si>
    <t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t>
  </si>
  <si>
    <t>Se acompaña certificado financiero de la Institución correspondientes al año 2019, aprobado por el Sub Departamento de Supervisión Financiera Nacional .Pendiente de legalización ante notario.</t>
  </si>
  <si>
    <t xml:space="preserve">Certificado de Vigencia, folio Nº 500339423833, de fecha 7 de agosto del 2020, del Servicio del Registro Civil e Identificación.
</t>
  </si>
  <si>
    <t xml:space="preserve">Presidente: 
Jonatan Miguel Fuentealba Egnem.
Secretaria
Esteyse Tamara Villarroel Bernales
Tesorero:
Jacqueline Andrea Ortiz Flores             </t>
  </si>
  <si>
    <t>De 14 de diciembre de 2017 al 14 de diciembre de 2020</t>
  </si>
  <si>
    <t xml:space="preserve">Se acompaña certificado financiero de fecha 31 de enero, correspondiente al año 2019, pendiente de aprobación por el Sub Departamento de Supervisión Financiera Nacional.
</t>
  </si>
  <si>
    <t>Corporación de Desarrollo para Niños en Riesgo Social o Corporación Hogar San Vicente de Lo Barnechea</t>
  </si>
  <si>
    <t>Certificado de vigencia Folio N° 500335404904, de 30 de julio de 2020, emitido por el Servicio de Registro Civil e Identificación</t>
  </si>
  <si>
    <t>Presidenta: 
Beatriz Contreras Varela, 
Vice presidenta: 
María Olga Elías Aboid,  
Secretario:
Felipe Cisternas Pérez,
Tesorera:
Carmen Luz Contreras Varela,
Directora:
Carolina Bassignana Ravinet,
Certificado de persona jurídica Folio N° 500335405860, de 30 de julio de 2020, emitido por el Servicio de Registro Civil e Identificación.</t>
  </si>
  <si>
    <t>Presidenta: 
Beatriz Contreras Varela,</t>
  </si>
  <si>
    <t>19 de junio de 2019 al 19 de junio de 2021.</t>
  </si>
  <si>
    <t xml:space="preserve">229552873-994346921 </t>
  </si>
  <si>
    <t xml:space="preserve"> administracion@hogarsanvicente.cl</t>
  </si>
  <si>
    <t xml:space="preserve">Certificado de vigencia Folio N° 500339321087, de 06 de agosto de 2020,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</si>
  <si>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500339321882, de fecha 06 de agosto de 2020, del Servicio de Registro Civil e Identificación.
</t>
  </si>
  <si>
    <t xml:space="preserve">Presidenta: Claudia Christa Bartelsman Koke
en caso de ausencia o impedimento Vicepresidenta:Ana Inés Siegmund González
</t>
  </si>
  <si>
    <t>E mail: residenciaahora@gmail.com                    Presidenta y Representante legal: Claudia Bartelsman, Correo-e: claubartelsman@gmail.com
Secretaria: Erika Gesche, correo-e: erikagesche@gmail.com</t>
  </si>
  <si>
    <t>Fono 632-411511                   
Presidenta y Representante legal: Claudia Bartelsman, fono: 956983121. 
Secretaria: Erika Gesche, fono: 632213306</t>
  </si>
  <si>
    <t xml:space="preserve">Eva Lidia Aburto Gajardo
</t>
  </si>
  <si>
    <t xml:space="preserve">opdtiltil@gmail.com
</t>
  </si>
  <si>
    <t xml:space="preserve">Fono: 976960915- 977903144
</t>
  </si>
  <si>
    <t>Certificado de Vigencia Folio Nº 500339221710, emitido el 6 de agosto de 2020, del Servicio de Registro Civil e Identificación.</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</si>
  <si>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</si>
  <si>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</si>
  <si>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</si>
  <si>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</si>
  <si>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</si>
  <si>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</si>
  <si>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</si>
  <si>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</si>
  <si>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Brunilda Clementina Gonzalez Anjel,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</si>
  <si>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</si>
  <si>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</si>
  <si>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</si>
  <si>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</si>
  <si>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</si>
  <si>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</si>
  <si>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</si>
  <si>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Certificado de Vigencia, folio Nº 500328536297, de 10 de julio de 2020, del Servicio de Registro Civil e Identificación</t>
  </si>
  <si>
    <t>15-02-2019 a 15.02.22</t>
  </si>
  <si>
    <t>Se acompaña certificado financiero correspondiente al 2019 aprobado por el Subdepartamento de Supervisión Financiera</t>
  </si>
  <si>
    <t xml:space="preserve">Certificado de antecedentes financieros correspondientes al año 2019, aprobados por el Subdepartamento de Supervisión Financiera.
</t>
  </si>
  <si>
    <t>Certificado de Vigencia, folio Nº 500340924657, emitido por el Servicio de Registro Civil e Identificación, con fecha 17 de agosto de 2020.</t>
  </si>
  <si>
    <t>Fono 228120757 – 228115687</t>
  </si>
  <si>
    <t>aldeamisamigos@yahoo.es</t>
  </si>
  <si>
    <t>El 09 de marzo de 2019, según Certificado de Directorio de Persona Jurídica Sin Fines de Lucro, Folio N° 500340924676, emitido por el Servicio de Registro Civil de Identificación, de fecha 17 de agosto de 2020.</t>
  </si>
  <si>
    <t xml:space="preserve">Certificado de vigencia, folio Nº 500341128041, de fecha 18 de agosto de 2020, del Servicio de Registro Civil e Identificación.
</t>
  </si>
  <si>
    <t>Presidenta: María Matilde Pozo Álvarez
Vicepresidenta:María Gislaine Etcheverry Correa,
Tesorera: Mónica Zúñiga Chimenti,
Secretaria: Bárbara Carolina Aránguiz Orrego
Certificado de directorio, folio Nº 500341128070, de fecha 18 de agosto de 2020, del Servicio de Registro Civil e Identificación.</t>
  </si>
  <si>
    <t>Certificado de Vigencia Folio Nº 500340370367, emitido con fecha 13 de agosto de 2020, por parte del  Servicio de Registro Civil e Identificación.</t>
  </si>
  <si>
    <t>Se acompaña certificado financiero, sin fecha, correspondiente al año 2019 aprobado por el  Sub Departamento de Supervisión Financiera Nacional.</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</si>
  <si>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</si>
  <si>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</si>
  <si>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</si>
  <si>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</si>
  <si>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</si>
  <si>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</si>
  <si>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</si>
  <si>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Se acompaña certificado financiero correspondiente al año 2019 aprobado por el  Sub Departamento de Supervisión Financiera Nacional. </t>
  </si>
  <si>
    <t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t>
  </si>
  <si>
    <t>Certificado financiero firmado ante notario público correspondiente al año 2019 y balance general consolidado al 31 de diciembre de 2019, aprobado por el Subdepartamento de Supervisión Financiera Nacional.</t>
  </si>
  <si>
    <t xml:space="preserve">Se acompaña Certificado Financiero correspondiente al año 2019 aprobado por el Sub Departamento de Supervisión Financiera Nacional.
</t>
  </si>
  <si>
    <t>Se acompaña Certificado de antecedentes financieros año 2019 aprobados por el  Sub Departamento Supevrisión Financiera Nacional.</t>
  </si>
  <si>
    <t>Se acompaña el certificado financiero correspondiente al  año 2019  autorizado ante notario y balance general año 2019 aprobado por  USUFI</t>
  </si>
  <si>
    <t xml:space="preserve">Certificado de Directorio de Persona Jurídica sin fines de Lucro Nº de Folio 500340274468, de 12 de agosto del 2020, del Servicio de Registro Civil e Identificación.
</t>
  </si>
  <si>
    <t>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t>
  </si>
  <si>
    <t xml:space="preserve">
Se acompaña Certificado de Vigencia Nº 06/2100, de 11 de agosto del 2020, de la Jefa de División de Educación Superior, del Ministerio de Educación.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</si>
  <si>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</si>
  <si>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</si>
  <si>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 xml:space="preserve">Certificado de Vigencia de Persona Jurídica sin fines de lucro Folio N° 500340604300, de 14 de agosto de 2020.
</t>
  </si>
  <si>
    <t xml:space="preserve">Presidente:
 Jessica Raquel Letelier Trincado, 
Vicepdte: 
Miguel Ormeño Pitriqueo, 
Secretario: 
Adolfo Frías Salgado, 
Tesorera: 
Fernanda Sofía Lira Vásquez, 
Director: 
Pedro Esteban García Villagra, </t>
  </si>
  <si>
    <t>30-3-2020 hasta el 30-3-2022</t>
  </si>
  <si>
    <t xml:space="preserve">Certificado de Vigencia Folio Nº 500340987280, de fecha 17 de agosto de 2020, del Servicio de Registro Civil e Identificación.
</t>
  </si>
  <si>
    <t>Presidenta: 
Andrea Higuera López
Secretario: 
César Olavarría Hueitao
Tesorero:
Jessica Fariña Gallardo. 
Se acompaña Certificado de Directorio Folio Nº 500340987573, de fecha 17 de agosto de 2020, del Servicio de Registro Civil e Identificación</t>
  </si>
  <si>
    <t>19-07-2019 al 19-07-2021</t>
  </si>
  <si>
    <t xml:space="preserve">Pbro. Juan Carlos Hernandez Mansilla, 
</t>
  </si>
  <si>
    <t xml:space="preserve">
Certificado financiero correspondiente al año 2019, aprobado  por el Sub Departamento de Supervisión Nacional de SENAME.
</t>
  </si>
  <si>
    <t>Certificado Financiero 2019 APROBADO  por el Subdepartamento de Supervisión financiera.</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</si>
  <si>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</si>
  <si>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</si>
  <si>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</si>
  <si>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Se acompaña certificado financiero correspondiente al año 2019, aprobado por el Subdepartamento de Supervisión Financiera Nacional</t>
  </si>
  <si>
    <t>Se acompaña certificado financiero correspondiente al año 2019, aprobado por parte del Subdepartamento de Supervisión Financiera Nacional.</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</si>
  <si>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</si>
  <si>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</si>
  <si>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</si>
  <si>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OCF Centro de Formación, Capacitación y Servicios Comunitarios Casa de la Mujer Pobladora de Huamachuco </t>
  </si>
  <si>
    <t xml:space="preserve">Se acompaña balance general año 2019, aprobado por el Sub Departamento de Supervisión Financiera Nacional.
</t>
  </si>
  <si>
    <t xml:space="preserve">Certificado de vigencia de persona jurídica sin fines de lucro, folio Nº 500340076446, de fecha 11 de agosto de 2020, del Servicio de Registro Civil e Identificación.
</t>
  </si>
  <si>
    <t xml:space="preserve">Presidenta: Alicia Cristina Véliz Ilabaca 
Secretaria: Ester Cruz Campos 
Tesorero: Alejandro Faúndez Fernandez, 
Certificado de directorio de persona jurídica sin fines de lucro, folio Nº 500340076591, de fecha 18 de agosto de 2020, del Servicio de Registro Civil e Identificación.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</si>
  <si>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</si>
  <si>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</si>
  <si>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</si>
  <si>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</si>
  <si>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</si>
  <si>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Antecedentes financieros correspondientes al año 2019 aprobados por el Sub Departamento de Supervisión Financiera</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</si>
  <si>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</si>
  <si>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</si>
  <si>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</si>
  <si>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</si>
  <si>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</si>
  <si>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</si>
  <si>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</si>
  <si>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Certificado de Vigencia Folio Nº 500342397975, emitido por el Servicio de Registro Civil e Identificación con fecha 25 de agosto de 2020.</t>
  </si>
  <si>
    <t xml:space="preserve">Certificado de Vigencia, folio Nº 500341562642, emitido por el SRCeI, con fecha 20 de agosto de 2020. </t>
  </si>
  <si>
    <t>Se acompañan antecedentes financieros correspondientes al año 2019, aprobados por el Subdepartamento de Supervisión Financiera Nacional.</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</si>
  <si>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</si>
  <si>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</si>
  <si>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</si>
  <si>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</si>
  <si>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</si>
  <si>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</si>
  <si>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</si>
  <si>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</si>
  <si>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 xml:space="preserve">Certificado de Vigencia de Persona Jurídica sin Fines de Lucro, del Servicio de Registro Civil e Identificación, Folio Nº 500161080316, otorgado el 11 de agosto de 2020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</si>
  <si>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</si>
  <si>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</si>
  <si>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</si>
  <si>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</si>
  <si>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</si>
  <si>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</si>
  <si>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 xml:space="preserve">Organización No Gubernamental de Desarrollo Centro Comunitario de Atención al Joven ONG C.E.C.A.S.- (CECAS)
</t>
  </si>
  <si>
    <t xml:space="preserve">Certificado de Vigencia de Persona Jurídica sin Fines de Lucro, emitido por el SRCEI, de fecha 13 de agosto de 2020
</t>
  </si>
  <si>
    <t>admcongllayllay@yahoo.es</t>
  </si>
  <si>
    <t>Antecedentes financieros correspondientes al año 2019, aprobado por Supervisión Financiera Nacional.</t>
  </si>
  <si>
    <t xml:space="preserve">Certificado de Vigencia de Persona Jurídica sin Fines de Lucro, Folio N° 500334359687, emitido con fecha 28 de julio de 2020, por el Servicio de Registro Civil e Identificación. </t>
  </si>
  <si>
    <t>Presidente: 
Aldo Arely Muñoz Perrin, 
MMandato General de Administración y Facultades:
Rodrigo Cárcamo Morales, 
Diego Trincado Araya</t>
  </si>
  <si>
    <t xml:space="preserve">Certificado de Vigencia SOC/148/20, de fecha 27 de agosto de 2020, del Obispado de Copiapó.
</t>
  </si>
  <si>
    <t>Antecedentes financieros correspondientes al año 2019, aprobados por el Subdepartamento de Supervisión Financiera.</t>
  </si>
  <si>
    <t xml:space="preserve">P. Claudio Cartes Andrades     1/7/2019- 30/6/2021.
Marcela Allue Nualart              1/6/2019- 31/5/2021.
David Albornoz Pavisic            1/6/2020- 31/5/2022.
Beatrice Ávalos Davidson        4/5/2020- 31/5/2022.      
Sor Fanny Dobronic                4/5/2020- 31/5/2022.                     
Mauricio Besio Rollero             4/5/2020- 31/5/2022.              </t>
  </si>
  <si>
    <t>Certificado de Vigencia Folio 500341143575, otorgado el 18 de agosto del 2020, del Servicio de Registro Civil e Identificación.</t>
  </si>
  <si>
    <t>Certificado de Vigencia Folio Nº 500339807539, de 10 de agosto de 2020, del Servicio de Registro Civil e Identificación.</t>
  </si>
  <si>
    <t>Certificado de vigencia de persona jurídica sin fines de lucro folio 500341777617, emitido por el Servicio de Registro Civil e Identificación, con fecha 21 de agosto de 2020.</t>
  </si>
  <si>
    <t>Presidente: 
Jose Gabriel Aldea Salazar 
secretario: 
Margarita Vial Rodriguez 
Tesorero: 
Matias Schongut Grollmus 
Director: 
Paula Andrea Landerretche Moreno 
Director: 
Jose Miguel Gustavo Sanchez Callejas 
Director: 
Maria Veronica Lewin Correa 
Director: 
Irene Eva Mercedes Gonzalez Lezius 
Director: 
Maria Elena Gonzalez Zamorano 
Se acompaña Certificado de vigencia de Directorio de persona jurídica sin fines de lucro folio 500341777667, emitido por el Servicio de Registro Civil e Identificación, con fecha 21 de agosto de 2020.</t>
  </si>
  <si>
    <t xml:space="preserve">28 de agosto de 2018 al 28 de agosto de 2021.
</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</si>
  <si>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</si>
  <si>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</si>
  <si>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</si>
  <si>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</si>
  <si>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Se acompaña balance general del año 2019 y certificado financiero año 2019, firmado ante notario público, aprobado por el Sub Departamento de Supervisión Financiera Nacional</t>
  </si>
  <si>
    <t>Antecedentes financieros correspondientes al año 2019, aprobados  por el Sub Depto de Supervisión Financiera Nacional.</t>
  </si>
  <si>
    <t>illapel@episcopado.cl</t>
  </si>
  <si>
    <t>Certificado de Vigencia Nº 06/1656, de 26 de junio del 2020, de la Unidad de Registro Institucional de la Subsecretaria de Educación Superior.</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</si>
  <si>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</si>
  <si>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</si>
  <si>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</si>
  <si>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</si>
  <si>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</si>
  <si>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</si>
  <si>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</si>
  <si>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</si>
  <si>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</si>
  <si>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</si>
  <si>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Certificado de Vigencia Folio Nº 500342396545, de 25 de agosto de 2020, del Servicio de Registro Civil e Identificación.</t>
  </si>
  <si>
    <t xml:space="preserve">direccion@chilederechos.cl </t>
  </si>
  <si>
    <t xml:space="preserve">22724279
</t>
  </si>
  <si>
    <t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t>
  </si>
  <si>
    <t>Del 18 de julio de 2019 al 18 de julio de 2021</t>
  </si>
  <si>
    <t xml:space="preserve">RAÚL ALEXIS SUAZO MARDONES
</t>
  </si>
  <si>
    <t xml:space="preserve">cpaiva@interior.gob.cl
rsuazo@interior.gob.cl
Hojeda@interior.gob.cl
</t>
  </si>
  <si>
    <t xml:space="preserve">Fono      : 61-2410061
Fono Fax: 61-2414206
</t>
  </si>
  <si>
    <t>Se acompañan antecedentes financieros correspondientes al año 2019, aprobados por el Departamento de Administración y Finanzas del SENAME.</t>
  </si>
  <si>
    <t>Se  acompaña certificado de antecedentes financieros correspondiente al año 2019, aprobado por el Subdepartamento de Supervisión Financiera Nacional.</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</si>
  <si>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</si>
  <si>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Certificado de Antecedentes Financieros correspondiente al año 2019, aprobados por el Subdepartamento de Supervisión Financiera Nacional.</t>
  </si>
  <si>
    <t xml:space="preserve"> Certificado de Vigencia Folio Nº500342113321, de fecha 24 de agosto de 2020, del Servicio de Registro Civil e Identificación.</t>
  </si>
  <si>
    <t>Calle Benavente N° 820, Comuna de Puerto Montt, Región de los Lagos</t>
  </si>
  <si>
    <t>(41) 3184949</t>
  </si>
  <si>
    <t>Yonatan.bustamante@ongcoincide.cl; contabilidad@ongcoincide.cl</t>
  </si>
  <si>
    <t>Antecedentes Financieros del año 2019, aprobados por Supervisión Financiera.</t>
  </si>
  <si>
    <t>Se acompañan antecedentes financieros del 2019, aprobados por Supervisión Financiera.</t>
  </si>
  <si>
    <t xml:space="preserve">Certificado de antecedentes financieros correspondientes al año 2019, aprobados por el Sub Departamento de Supervisión Financiera .
</t>
  </si>
  <si>
    <t>Fundación de Beneficencia de los Sagrados Corazones  SSCC</t>
  </si>
  <si>
    <t>Certificado de Vigencia Folio Nº 500343745057, emitido por el Servicio de Registro Civil e Identificación, con fecha 02 de septiembre de 2020.</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</si>
  <si>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</si>
  <si>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</si>
  <si>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 xml:space="preserve">Certificado Financiero al año 2019, aprobado por parte del Subdepartamento de Supervisión Financiera de SENAME, en conformidad a Memorándum 122, de 27 de agosto de 2020
</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</si>
  <si>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</si>
  <si>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</si>
  <si>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</si>
  <si>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Se acompaña Certificado de Vigencia Folio 500342591781, de fecha 26 de agosto de 2020, del SRCEI
</t>
  </si>
  <si>
    <t xml:space="preserve">info@grada.cl  onggrada@gmail.com </t>
  </si>
  <si>
    <t xml:space="preserve">Se acompaña Certificado Financiero al año 2019, el cual es aprobado por USUFI con fecha 3 de septiembre de 2020. Se hace presente que éste no ha sido autorizado ante notario. 
</t>
  </si>
  <si>
    <t>Certificado de Vigencia de Persona Jurídica sin Fines de Lucro Nº de Folio 500340376225, de 13 de agosto de 2020, del Servicio de Registro Civil e Identificación</t>
  </si>
  <si>
    <t xml:space="preserve">11 Norte 967, Viña del Mar. Quinta Región </t>
  </si>
  <si>
    <t>Fono: +56 (32) 2881777
Fono Director Ejecutivo Sr. Iván Zamora Zapata: 92401822
Fono Secretaria. Srta. Patricia Nanjari Valenzuela: 92541986</t>
  </si>
  <si>
    <t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t>
  </si>
  <si>
    <t>Se acompaña certificado de antecedentes financieros correspondientes al año 2019, aprobados por parte de USUFI.</t>
  </si>
  <si>
    <t xml:space="preserve">Certificado de vigencia de Persona Jurídica sin fines de lucro, Folio N° 500343749201, de 2 de septiembre del 20º20, del Servicio de Registro Civil e Identificación.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</si>
  <si>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</si>
  <si>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</si>
  <si>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</si>
  <si>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</si>
  <si>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</si>
  <si>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</si>
  <si>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Se acompaña certificado financiero correspondiente al año 2019, aprobados por el Subdepartamento de Supervisión Financiera.</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</si>
  <si>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</si>
  <si>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</si>
  <si>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</si>
  <si>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</si>
  <si>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</si>
  <si>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Certificado de Vigencia Folio Nº 500343573169, de  fecha 01 de septiembre de 2020, del Servicio de Registro Civil e Identificación.</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</si>
  <si>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</si>
  <si>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</si>
  <si>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</si>
  <si>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</si>
  <si>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</si>
  <si>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</si>
  <si>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</si>
  <si>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 xml:space="preserve">Certificado de Vigencia Folio Nº 500340494180, de fecha 13 de agosto de 2020, del Servicio de Registro Civil. </t>
  </si>
  <si>
    <t>Certificado de antecedente financiero año 2019, aprobado por parte del Sub Departamento de Supervisión Financiera Nacional.</t>
  </si>
  <si>
    <t>Certificado del Arzobispado de Santiago C/707/2018, de 1 de junio de 2020, emitido por doña Marcela Arriaza Morales, Notaria del Arzobispado de Santiago</t>
  </si>
  <si>
    <t>3 años, hasta el 24 de septiembre de 2022.</t>
  </si>
  <si>
    <t xml:space="preserve">Certificado de Vigencia, Folio Nº 78788740, emitido con fecha 18 de agosto de 2020, por el Servicio de Registro Civil e Identificación.
</t>
  </si>
  <si>
    <t xml:space="preserve">Avenida O`Higgins Nº 1541, Chillan, Región del Ñuble
</t>
  </si>
  <si>
    <t xml:space="preserve">042-2223675.
979928331.
985603549.
</t>
  </si>
  <si>
    <t>Hogaresperanza1_2@hotmail.com
jldelpino@gmail.com
edecia_vilches@hotmail.com</t>
  </si>
  <si>
    <t xml:space="preserve">
Rodrigo Dominguez Wagner,   Poder: Soraya Marcela Hernández Lemus, RUT N° 12.882.805-7
</t>
  </si>
  <si>
    <t>Se acompaña Certificado Financiero del año 2019, aprobadon por el Subdepartamento de Supervisión financiera Nacional.</t>
  </si>
  <si>
    <t xml:space="preserve">Certificado de antecedentes financieros, correspondientes al año 2019, APROBADOS por Subdepartamento de Supervisión Financiera Nacional para su actualización.
</t>
  </si>
  <si>
    <t xml:space="preserve"> 41-2106-850
</t>
  </si>
  <si>
    <t>Se acompaña certificado de antecedentes financieros correspondiente al año 2019, aprobados por Sub Depto. Supervisión Financiera Nacional</t>
  </si>
  <si>
    <t>Se acompaña Certificado Financiero año 2019, aprobados por Subdepartamento de Supervisión Financiera Nacional.</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</si>
  <si>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500343291971, de fecha 31 de agosto de 2020, emitido por el Servicio de Registro Civil e Identificación.</t>
  </si>
  <si>
    <t>Certificado de Vigencia de persona jurídica sin fines de lucro folio N° 500343021845, de fecha 28 de agosto de 2020,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</si>
  <si>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500343021927, de fecha 28 de agosto de 2020, emitido por el Servicio de Registro Civil e Identificación.</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</si>
  <si>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</si>
  <si>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</si>
  <si>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</si>
  <si>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Certificado de Vigencia de persona jurídica sin fines de lucro Folio N° 500345686181, emitido con fecha 14 de septiembre de 2020, del Servicio de Registro Civil e Identificación. </t>
  </si>
  <si>
    <t xml:space="preserve">José Pedro Silva Prado, 
Edmundo Crespo Pisano,
</t>
  </si>
  <si>
    <t>Antecedentes Financieros correspondientes al año 2019, aprobados por el Sub Departamento de Supervisión Financiera Nacional</t>
  </si>
  <si>
    <t>Inicia el 01-09-2020</t>
  </si>
  <si>
    <t xml:space="preserve">Certificado de Vigencia de Persona Jurídica sin Fines de Lucro, Folio N° 500344517569, emitido por el Servicio de Registro Civil e Identificación, con fecha 07 de septiembre de 2020.
</t>
  </si>
  <si>
    <t xml:space="preserve">Avenida Andrés Bello N°2867, piso 20, Comuna de Las Condes, Región Metropolitana.                                                                                                                                                                                                                                                        </t>
  </si>
  <si>
    <t xml:space="preserve">Según lo establecido en Certificado de Vigencia de Persona Jurídica sin Fines de Lucro, de fecha 28 de agosto de 2020, Folio 500343001819, emitido por el SRCEI.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</si>
  <si>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</si>
  <si>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</si>
  <si>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 xml:space="preserve">
Certificado Financiero al año 2019, suscrito ante notario por doña Elsa Sara Avalos Urtubia, Representante Legal, aprobado por USUFI con fecha 21 de septiembre de 2020.</t>
  </si>
  <si>
    <t xml:space="preserve">
Se remite Certificado de antecedentes financieros del año 2019, que no esta autorizado ante notario público aprobado por el Subdepartamento de Supervisión Nacional.
</t>
  </si>
  <si>
    <t>Antecedentes Financieros correspondientes al año 2019, aprobado por el Sub Departamento Supervisión Financiera Nacional.</t>
  </si>
  <si>
    <t xml:space="preserve">Certificado de Vigencia de Persona Jurídica sin Fines de Lucro, emitido por el SRCEI, de fecha 2 de septiembre de 2020, folio 500343725819
</t>
  </si>
  <si>
    <t>Ortiz de Rosas N° 395, Oficina N° 23 A, comuna de Quirihue, Provincia de Ñuble, Décimo Sexta Región.</t>
  </si>
  <si>
    <t xml:space="preserve">corpelconquistador@gmail.com
corpelconquistador@yahoo.es </t>
  </si>
  <si>
    <t>96456966-7498981</t>
  </si>
  <si>
    <t>Certificado de Antecedentes Financieros correspondiente al año 2019, aprobados por el Subdepartamento de Supervisión Nacional.</t>
  </si>
  <si>
    <t>De 12 de abril de 2019 a 12 de abril de 2021.</t>
  </si>
  <si>
    <t xml:space="preserve">Certificado de Vigencia, folio Nº 500341168221, de 18 de agosto de 2020, del Servicio de Registro Civil e Identificación.
</t>
  </si>
  <si>
    <t xml:space="preserve">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t>
  </si>
  <si>
    <t>14 de marzo de 2020 al 14 de marzo de 2023.</t>
  </si>
  <si>
    <t xml:space="preserve">Presidente: Pastor Carlos Iván Flores Hernández </t>
  </si>
  <si>
    <t>Se acompañan antecedentes Financieros correspondientes al año 2019, aprobados por el Subdepartamento de  Supervisión Financiera Nacional.</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</si>
  <si>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</si>
  <si>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</si>
  <si>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</si>
  <si>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</si>
  <si>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</si>
  <si>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</si>
  <si>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Derecho Privado .</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</si>
  <si>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</si>
  <si>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</si>
  <si>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</si>
  <si>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gonzalo.rebolledo@cmcerronavia.cl</t>
  </si>
  <si>
    <t>Se acompaña Certificado financiero de la Institución año 2019, aprobado por el Sub Departamento de Supervisión Financiera Nacional.</t>
  </si>
  <si>
    <t xml:space="preserve">Presidente: Mauro Elías Tamayo Rozas, 
Secretario General: Marcelo Antonio Torres Ferrari,                      
</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</si>
  <si>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</si>
  <si>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</si>
  <si>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</si>
  <si>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</si>
  <si>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Antecedentes financieros correspondientes al año 2019, aprobados por el Sub Departamento de Suprevisión Financiera Nacional. (acompaña certificado firmado ante notario público)</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</si>
  <si>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</si>
  <si>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</si>
  <si>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antecedentes financieros del año 2019, aprobados por el Subdepartamento de Supervisión Financiera Nacional.</t>
  </si>
  <si>
    <t>Se acompañan antecedentes financieros correspondientes al año 2019, aprobados por el Subdepartamento de Supervisión Nacional.</t>
  </si>
  <si>
    <t>Certificado Financiero, correspondiente al año 2019, aprobado por el Sub Departamento de Supervisión Financiera Nacional.</t>
  </si>
  <si>
    <t>Antecedentes financieros correspondientes al año 2019, aprobados por el Sub Depto de Supervisión Financiera Nacional.</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</si>
  <si>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</si>
  <si>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</si>
  <si>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</si>
  <si>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</si>
  <si>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</si>
  <si>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</si>
  <si>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 xml:space="preserve">Fundación Marista por la Solidaridad Gesta </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</si>
  <si>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</si>
  <si>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</si>
  <si>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</si>
  <si>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Certificado de Vigencia de persona jurídica sin fin de lucro folio Nº 500313724095, de fecha 26 de abril de 2020, emitido por el Servicio de Registro Civil e Identificación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</si>
  <si>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</si>
  <si>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</si>
  <si>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</si>
  <si>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</si>
  <si>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</si>
  <si>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</si>
  <si>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</si>
  <si>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Antecedentes Financieros correspondientes al año 2019, aprobados por Supervisión Financiera. </t>
  </si>
  <si>
    <t>Recepción de antecedentes financieros del año 2019, aprobados por elSubdepartamento de Supervisión Financiera Nacional.</t>
  </si>
  <si>
    <t xml:space="preserve">Gonzalo Espina Peruyero 
Mandato Especial: Elena Velasco Estero, 
</t>
  </si>
  <si>
    <t>valdivia@episcopado.cl</t>
  </si>
  <si>
    <t>Corporación de Desarrollo Social de la Asociación Cristiana de Jóvenes de Santiago. (ACJ de Santiago)</t>
  </si>
  <si>
    <t>Certificado de vigencia Folio Nº 500347784174, de fecha 28 de septiembre de 2020, emitido por el Servicio de Registro Civil e Identificación.</t>
  </si>
  <si>
    <t>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</si>
  <si>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</si>
  <si>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</si>
  <si>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</si>
  <si>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</si>
  <si>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</si>
  <si>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</si>
  <si>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 xml:space="preserve">Certificado de directorio de persona jurídica, folio N° 500342804846, de fecha 27 de agosto de 2020, emitido por el Servicio de Registro Civil e Identificación. </t>
  </si>
  <si>
    <t>Presidente:
Mario Rozas Córdova, RUT 10.943.125-7
Secretario:
Rolando Pedro Salvo Gutiérrez, RUT 9.014.253-4
Tesorero: 
Alan Stuart Mackenzie Haynes, RUT 4.040.921-1
Directores:
Juan Francisco Aylwin Oyarzún, RUT 7.365.688-5
Roberto Luis Fantuzzi Hernández, RUT 4.336.860-5
Gonzalo Eduardo Vargas Otte, RUT 6.379.822-3
Mario Adolfo Agliati Valenzuela, RUT 5.969.281-K
Juan Carlos Délano Ortuzar, RUT 4.103.003-8
1ºVice Presidente: 
Diego Olate Pinares, RUT 9.875.198-K 
2ºVice Presidente: 
Berta Robles Fernández, RUT 11.779.969-7
Gerente General:
Erica Marianela Ponce Figueroa, RUT N° 12.532.421-5.
Según certificado de directorio de persona jurídica, folio N° 500342804846, de fecha 27 de agosto de 2020, emitido por el Servicio de Registro Civil e Identificación</t>
  </si>
  <si>
    <t>4 años, según certificado de directorio de persona jurídica, folio N° 500342804846, de fecha 27 de agosto de 2020, emitido por el Servicio de Registro Civil e Identificación</t>
  </si>
  <si>
    <t>12-12-2016 al 12-12-2020, según certificado de directorio de persona jurídica, folio N° 500342804846, de fecha 27 de agosto de 2020, emitido por el Servicio de Registro Civil e Identificación</t>
  </si>
  <si>
    <t xml:space="preserve">Jorge Steffens Sanhueza,                                           Erica Marianela Ponce Figueroa, </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</si>
  <si>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</si>
  <si>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</si>
  <si>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</si>
  <si>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 xml:space="preserve">Se acompaña certificado de antecedentes financieros, correspondiente al año 2019 aprobados por el Sub Departamento de Supervisión Financiera Nacional. </t>
  </si>
  <si>
    <t xml:space="preserve">Certificado de Vigencia folio Nº 500348195324, de fecha 30 de septiembre de 2020, emitido por el Servicio de Registro Civil e Identificación. </t>
  </si>
  <si>
    <t>10 de julio de 2017, según Certificado de directorio de persona jurídica, folio Nº 500348005479, de fecha 29 de septiembre de 2020, emitido por el Servicio de Registro Civil e Identificación</t>
  </si>
  <si>
    <t>Teléfono:  984991231.</t>
  </si>
  <si>
    <t>lisette@fundacionmariadelaluz.cl 
gerente@fmdl.cl</t>
  </si>
  <si>
    <t>Presidente:
Jaime Errázuriz Montes, RUT Nº 5.125.360-4
Vicepresidente:
Roberto Olivos Marchant          RUT Nº5.310.543-2
Director Tesorero:
Antonio Errazuriz Ruiz Tagle, RUT Nº 5.616.237-2
Directora Secretario:
Luis Hernan Lira Montes          RUT Nº5.892.162-9
Directora:
-Maria José Zañartu Covarrubias       RUT Nº6.379.780-4
Gerente General:
-Lissette del Pilar Allende Navarrete     RUT N°13.674.280-9
Certificado de directorio de persona jurídica, folio Nº 500348005479, de fecha 29 de septiembre de 2020, emitido por el Servicio de Registro Civil e Identificación</t>
  </si>
  <si>
    <t>Certificado de Vigencia de Persona Jurídica sin fines de lucro, del Servicio de Registro Civil e Identificación, Folio Nº 5003403731645, de fecha 13 de agosto de 2020.</t>
  </si>
  <si>
    <t xml:space="preserve">Condell N° 1176, Piso 14, Departamento N° 144, Comuna de Valparaíso, Región de Valparaíso
</t>
  </si>
  <si>
    <t>32-2239757</t>
  </si>
  <si>
    <t>María Irene Duarte Figueroa; (Secretaria Ejecutiva)
Ernesto Francisco Lara Saguino;  (Presidente)
Clara Barrientos Castro; (Secretaria)
María Irene Rodríguez Duarte;  (Directora)
Marco Esteban Rivero Menay;  (Director)
No existe mención en la escritura respecto a la designación o ratificación de otros miembros, no obstante que se acompañan antecedentes:
Jorge Andres Muñoz Rodríguez; (Vicepresidente)
María Eugenia Gómez Vásquez;  (Tesorera)
Francisco Javier Yáñez Carrasco;  (Director)
Se ha informado por correo electrónico de 1 de octubre de 2020, de la ONG que el trámite de ingreso del Directorio al Registro Civil se ha hecho recientemente, existiendo demora.</t>
  </si>
  <si>
    <t xml:space="preserve">(20 de marzo de 2019-20 de marzo de 2021)
</t>
  </si>
  <si>
    <t>Se acompaña Certificado Financiero año 2019, aprobado por el Subdepartamento de Supervisión Financiera Nacional.</t>
  </si>
  <si>
    <t>Se acompaña Certificado financiero firmado ante notario público, correspondiente al año 2019, aprobado por el  Subdepartamento de Supervisión Financiera Nacional.</t>
  </si>
  <si>
    <t>Se acompaña certificado financiero correspondiente al año 2019, aprobado por el Sub Departamento de Supervisión Financiera Nacional</t>
  </si>
  <si>
    <t>FUNDACIÓN PROACOGIDA</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</si>
  <si>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</si>
  <si>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</si>
  <si>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</si>
  <si>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</si>
  <si>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</si>
  <si>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</si>
  <si>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</si>
  <si>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</si>
  <si>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</si>
  <si>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</si>
  <si>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</si>
  <si>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Inscripción N° 305986 con fecha 06 de enero de 2020</t>
  </si>
  <si>
    <t>Se acompaña Certificado de Vigencia Folio 500349030955, de fecha 06 de octubre de 2020, del SRCEI</t>
  </si>
  <si>
    <t xml:space="preserve">Presidente: Rossana Janet Grez Mauna,         
Secretario: Fernando Humberto Valdés Cornejo, 
Tesorero: Viviana Andrea Quilodrán Acuña,           
</t>
  </si>
  <si>
    <t>Durarán cinco años en sus cargos.</t>
  </si>
  <si>
    <t>De 26 de noviembre de 2019, directorio inicial que aún se encuentra vigente.</t>
  </si>
  <si>
    <t xml:space="preserve">Presidente: Rossana Janet Grez Mauna         
</t>
  </si>
  <si>
    <t>Cerro El Plomo N° 5680, Oficina N° 1903. Comuna de Las Condes, Región Metropolitana</t>
  </si>
  <si>
    <t>Fono 56-934436879</t>
  </si>
  <si>
    <t>contacto@dolma.cl</t>
  </si>
  <si>
    <t>Se acompaña Certificado Financiero al año 2019, el cual es aprobado por USUFI con fecha 23 de junio de 2020</t>
  </si>
  <si>
    <t>20.05.20 al 20.05.25</t>
  </si>
  <si>
    <t xml:space="preserve">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</si>
  <si>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</si>
  <si>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</si>
  <si>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Antecedentes financieros correspondientes al año 2019, aprobados por el Sub Depto de Supervisión Financiera Nacional</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</si>
  <si>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</si>
  <si>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</si>
  <si>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</si>
  <si>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</si>
  <si>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</si>
  <si>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</si>
  <si>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</si>
  <si>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</si>
  <si>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</si>
  <si>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</si>
  <si>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</si>
  <si>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</si>
  <si>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Fundación CAPTIVA</t>
  </si>
  <si>
    <t>Ir en ayuda de todas las personas que han sufrido vulneraciones y problemas tales como, las drogas, alcohol, delincuencia, indemnidad sexual y/o violencia intrafamiliar.</t>
  </si>
  <si>
    <t>Inscripción N° 309089 con fecha 21 de febrero de 2020</t>
  </si>
  <si>
    <t>Se acompaña Certificado de Vigencia Folio 500348418271, de fecha 01 de octubre de 2020, del SRCEI</t>
  </si>
  <si>
    <t xml:space="preserve">Presidente: Rodrigo Armando Fernández Briones
Secretario: María Jesus Muñoz Araya
Tesorero: Claudia Vaitiare Castillo Varas
</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</si>
  <si>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</si>
  <si>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</si>
  <si>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</si>
  <si>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</si>
  <si>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</si>
  <si>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Se acompaña Certificado Financiero al año 2019, el cual es aprobado por USUFI con fecha 01 de octubre de 2020</t>
  </si>
  <si>
    <t>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 Se envía correo electrónico solicitando acta de elección de nuevo directorio, pues el informado al Servicio Nacional de Menores no coincide con el señalado por el Certificado de Directorio del Servicio de Registro Civil e Identificación.</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</si>
  <si>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t>
  </si>
  <si>
    <t>Se acompaña certificado financiero correspondiente al año 2019, aprobados por el Sub Departamento de Supervisión Financiera.</t>
  </si>
  <si>
    <t>Corporación Educacional Centro de Educación Inclusiva de Adultos Gladys Lazo.</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</si>
  <si>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</si>
  <si>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Reconocimiento como personalidad jurídica educacional, por medio de la Resolución Exenta N° 0083, de noviembre de 2017.</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</si>
  <si>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</si>
  <si>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</si>
  <si>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</si>
  <si>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</si>
  <si>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</si>
  <si>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</si>
  <si>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</si>
  <si>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</si>
  <si>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Certificado Antecedentes financieros año 2019, aprobados por el Sub Departamento de Supervisión Financiera Nacional</t>
  </si>
  <si>
    <t>Ultimo Directorio: 04 de noviembre de 2015 al 04 de noviembre de 2020</t>
  </si>
  <si>
    <t xml:space="preserve">Certificado de Vigencia, folio Nº 500350176380, de 13 de octubre de 2020, del Servicio de Registro Civil e Identificación.
</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</si>
  <si>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</si>
  <si>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</si>
  <si>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Se acompañan antecedentes Financieros correspondientes al año 2019, aprobados por el Subdepartamento de  Supervisión Financiera Nacional</t>
  </si>
  <si>
    <t xml:space="preserve">Presidente: Manuel Alejandro Vega Alarcón, RUT: 15.671.215-9
</t>
  </si>
  <si>
    <t>Certificado de Vigencia, Folio Nº 79746001, emitido con fecha 08 de octubre de 2020, por el Servicio de Registro Civil e Identificación.</t>
  </si>
  <si>
    <t>Certificado de vigencia de persona jurídica sin fines de lucro, folio 500351252327, de fecha 19 de octubre d 2020, emitido por el Servicio de de Registro Civil e Identificación.</t>
  </si>
  <si>
    <t xml:space="preserve">2 años.
</t>
  </si>
  <si>
    <t>2 años; desde el 14 de enero de 2020 al 14 de enero de 2022. (última Sesión de Modificación de Directorio es de fecha 14 de enero de 2020, la cual fue reducida a escritura pública, con fecha 12 de mayo de 2020, ante doña Patricia Bahamonde Vega, Notaria Pública Suplente, de la Notaría de don Enrique Fischer Yavar, de Viña del Mar)</t>
  </si>
  <si>
    <t xml:space="preserve">Presidente: 
Carlos Ernesto Celedón Riquelme, 
Poderes: 
Marcela Segovia Embry, 
Maria Elizabeth Moyano Herrera, 
Sergio Manuel Reyes Cajas, 
Carlos Ernesto Celedón Riquelme, 
 Podrán cualquiera de ellos, por sí solos representar a la Fundación con amplias facultades frente al SENAME.
</t>
  </si>
  <si>
    <t>Certificado de Vigencia, Folio Nº 500352078401, emitido con fecha 23 de octubre de 2020, por el Servicio de Registro Civil e Identificación.</t>
  </si>
  <si>
    <t>Presidente: Emilio Rafael González Burgos, RUT Nº 8.424.799-5
Secretario: Freddy Mauricio Torres Rodríguez, RUT N° 14.174.122-5
Tesorero: Carmen Patricia Castillo Garcia, RUT Nº 8.801.596-7
Suplente: Jaime Diger Filoza Barria, Rut Nº 8.163.015-1
Suplente: Ludy Leonor Saldaña España, Rut Nº 11.309.716-7
Suplente: Teodora Del Carmen Calonge Saldivia, RUT Nº 5.354.611-0
Este directorio consta en certificado de persona jurídica sin fines de lucro, Folio Nº 500352078441, emitido con fecha 23 de octubre de 2020, por el Servicio de Registro Civil e Identificación.</t>
  </si>
  <si>
    <t xml:space="preserve">De 08-08-2015.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</si>
  <si>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</si>
  <si>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</si>
  <si>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</si>
  <si>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</si>
  <si>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Certificado de antecedentes financieros correspondientes al año 2019  aprobado por el Subdepartamento de Supervisión  Financiera Nacional.</t>
  </si>
  <si>
    <t>Certificado de Vigencia  de persona jurídica sin fines de lucro, folio Nº 500353086754, emitido el 29 de octubre de 2020 por el SRCeI</t>
  </si>
  <si>
    <t>Claudia Marambio Valencia,  (Presidenta y Representante Legal)
Alejandra Ríos,  (Vice Presidenta)
Lorena Fonzo, (Secretaria)
Verónica Preneste,  (Tesorera)
Loreto Fonzo,  (Protesorera)
Carmen Gloria Marín, (Directora)
Pía Bernardello;  (Directora)
La designación del Directorio y personería del representante legal constan de copia autorizada de reducción a escritura pública del Acta de Sesión de Directorio, de fecha 10 de septiembre de 2018, ante doña Patricia Bahamonde Vega, Notario Público Suplente del titular, don Luis Enrique Fischer Yavar (Rep. 15918/2018).</t>
  </si>
  <si>
    <t xml:space="preserve">2 años (Directorio no se encuentra vigente, expirando en funciones el 10 de septiembre de 2020)
</t>
  </si>
  <si>
    <t xml:space="preserve">
Antecedentes financieros del año 2019, Aprobados por Subdepartamento de Supervisión Financiera.-
</t>
  </si>
  <si>
    <t>Certificado de Vigencia de persona jurídica sin fines de lucro folio N° 500352851025, de fecha 28 de octubre de 2020, emitido por el Servicio de Registro Civil e Identificación.</t>
  </si>
  <si>
    <t xml:space="preserve">Organización No Gubernamental de Desarrollo Pather Nostrum u ONG Pather Nostrum
</t>
  </si>
  <si>
    <t xml:space="preserve">Certificado de Vigencia, Folio Nº 500341764941, de 21 de agosto de 2020, emitido por el Servicio de Registro Civil e Identificación.
</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</si>
  <si>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</si>
  <si>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</si>
  <si>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</si>
  <si>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</si>
  <si>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</si>
  <si>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</si>
  <si>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</si>
  <si>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</si>
  <si>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</si>
  <si>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</si>
  <si>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</si>
  <si>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</si>
  <si>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Certificado de Antecedentes Financieros año 2019, aprobados por el Subdepartamento de Supervisión Financiera Nacional.</t>
  </si>
  <si>
    <t>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</si>
  <si>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</si>
  <si>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Se acompaña certificado financiero, correspondiente al año 2019, aprobados por el Sub Departamento de Supervisión Financiera Nacional.</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</si>
  <si>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</si>
  <si>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</si>
  <si>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Certificado de Vigencia Folio 500342394157, de fecha 28 de agosto de 2020, del Servicio de Registro Civil e Identificación.</t>
  </si>
  <si>
    <t xml:space="preserve"> Vice presidente:
Cristián Alejandro Burgos Contreras, 
</t>
  </si>
  <si>
    <t xml:space="preserve">Se acompañan Certificado de Antecedentes Financieros Institucionales del año 2019, aprobados por el Sub-Departamento de Supervisión Financiera Nacional, del SENAME.
</t>
  </si>
  <si>
    <t>Certificado de Vigencia Nº 500338199991, de 04 de agosto de 2020, del SRCI.</t>
  </si>
  <si>
    <t>dirección@onglacasona.cl</t>
  </si>
  <si>
    <t xml:space="preserve">Se acompaña certificado de antecedentes financieros, correspondientes al año 2019,  aprobados por el Subdepartamento de Supervisión Financiera Nacional.  </t>
  </si>
  <si>
    <t>Antecedentes financieros correspondientes al año 2019, aprobados por el Subdepartamento de Supervisión Financiera Nacional</t>
  </si>
  <si>
    <t>Acompañó Certificado financiero correspondiente al año 2019, aprobado por el Sub Departamento de Supervisión Financiera</t>
  </si>
  <si>
    <t xml:space="preserve">Certificado de vigencia de fecha 29 de octubre de 2020, emitido por el Servicio de Registro Civil e Identificación, folio N° 80182147.
</t>
  </si>
  <si>
    <t>228140697-228143164</t>
  </si>
  <si>
    <t xml:space="preserve">hnkoinomadelfia@hotmail.com
monica@koinomadelfia.cl
</t>
  </si>
  <si>
    <t xml:space="preserve">Certificado de Vigencia, folio 500339790937, de fecha 10 de agosto de 2020, del Servicio de Registro Civil e Identificación.
</t>
  </si>
  <si>
    <t xml:space="preserve">Certificado correspondiente al año 2019 aprobados por el Sub Departamento de Supervisión Financiera.
</t>
  </si>
  <si>
    <t>Se acompaña Certificado de Antecedentes Financieros de la Institución correspondiente al año 2019, aprobados USUFI</t>
  </si>
  <si>
    <t>Certificado de Vigencia Folio Nº 500298785768, de 21 de febrero de 2020, emitido por el Servicio de Registro Civil e Identificación.</t>
  </si>
  <si>
    <t>Se acompaña Certificado de Antecedentes Financieros, correspondiente al año 2019, aprobados por el  Departamento de Administración y Finanzas.</t>
  </si>
  <si>
    <t>Se acompaña certificado financiero correspondiente al año 2019, aprobados por el Sub Departamento de Supervisión Financiera Nacional.</t>
  </si>
  <si>
    <t xml:space="preserve">Organización No Gubernamental de Desarrollo socialcreativa -  O.N.G. SocialCreativa (ex ONG Cordillera).
</t>
  </si>
  <si>
    <t>Certificado de Vigencia de persona jurídica sin fines de lucro Folio Nº 500349405687, de 7 de octubre de 2020, emitido por el Servicio de Registro Civil e Identificación.</t>
  </si>
  <si>
    <t>Presidente: 
Felipe Arteaga Manieu,
Vicepresidente: 
Edgar Witt Gebert
Secretario: 
Luis Lizama Portal
Tesorero: 
Rodrigo Pablo Roa
Directores:
Álvaro Agustín Morales Adaro
Carolina Beatriz Muñoz Guzmán
Sergio Espejo Yaksic</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</si>
  <si>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</si>
  <si>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t>
  </si>
  <si>
    <t>Certificado de Vigencia Folio Nº 500354067733, de 4 de noviembre de 2020, del Servicio de Registro Civil e Identificación.</t>
  </si>
  <si>
    <t>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</si>
  <si>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</si>
  <si>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Se acompaña certificado de antecedentes financieros, correspondiente al  año 2019, aprobados USUFI</t>
  </si>
  <si>
    <t xml:space="preserve">Certificado de vigencia, folio N° 500355266316, de 11 de noviembre de 2020, emitido por el Servicio de Registro Civil e Identificación.
</t>
  </si>
  <si>
    <t>Presidente: Guido Gossens Roell, 
Secretaria: Luisa Verónica Rojas Huanel, 
Tesorero: Luis Iván Salas Rojas,
Directores:
Marisol  Aguirre Zúñiga, 
María Ernestina Mascaró Morales, 
Consta en Certificado de vigencia de persona jurídica sin fines de lucro, folio N° 500355269914, de 11 de noviembre de 2020, emitido por el Servicio de Registro Civil e Identificación.</t>
  </si>
  <si>
    <t>Se acompaña certificado financiero correspondiente al año 2019, aprobados por el Sub Departamento de Supervisión Financiera Nacional</t>
  </si>
  <si>
    <t xml:space="preserve">Certificado de Vigencia de Persona Jurídica sin fines de lucro folio 500328044989, de fecha 08 de julio de 2020, emitido por el Servicio de Registro Civil e Identificación
</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</si>
  <si>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</si>
  <si>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 xml:space="preserve">Indefinida. Consta en los Certificados C/1303/2020 y 1302/2020, ambos de fecha 10 de noviembre de 2020, autorizado por doña Marcela Arriaza Morales, Notaria del Arzobispado de Santiago.
</t>
  </si>
  <si>
    <t xml:space="preserve">R.P. Sergio Felipe Valenzuela Ramos, Superior Provincial en Chile de la Congregación, 
R.P. Giacomo Valenza Vicario,
Hno. Juan Alberto Daza Jara, Consejero,
RP Álvaro Olivares Fernández, Ecónomo, </t>
  </si>
  <si>
    <t xml:space="preserve">Certificado de Vigencia, folio Nº 500355316567, emitido por el SRCeI con fecha 10 de noviembre de 2020.
</t>
  </si>
  <si>
    <t>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</si>
  <si>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</si>
  <si>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</si>
  <si>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</si>
  <si>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</si>
  <si>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</si>
  <si>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</si>
  <si>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Certificado de Vigencia, folio Nº 500355343116, emitido por el SRCeI con fecha 10 de noviembre de 2020.</t>
  </si>
  <si>
    <t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t>
  </si>
  <si>
    <t xml:space="preserve">Certificado financiero correspondiente al año 2019 APROBADOS POR EL  Subdepartamento de Supervisión Financiero. </t>
  </si>
  <si>
    <t xml:space="preserve">Se adjunta certificado de Antecedentes Financieros correspondiente al año 2019, aprobados por el Departamento de Supervisión Financiera Nacional. </t>
  </si>
  <si>
    <t xml:space="preserve">Antecedentes financieros correspondientes al año 2019  aprobados por el Subdepartamento de Supervisión Financiera  </t>
  </si>
  <si>
    <t>Se adjunta Certificado financiero del año 2019, autorizado por el Subdepartamento de Supervisión Financiera Nacional</t>
  </si>
  <si>
    <t>Se acompaña certificado financiero correspondiente al año 2019,  aprobados por  USUFI</t>
  </si>
  <si>
    <t>Se acompaña Certificado de  Antecedentes Financieros, correspondiente al año 2019, raprobados  del Subdepartamento de Supervisión Financiera.</t>
  </si>
  <si>
    <t xml:space="preserve">Certificado de Antecedentes Financieros, correspondientes al año 2019, aprobados por el Subdepartamento de Supervisión Financiera Nacional.                                                                                                                                                                                                                                                                                                                                                                                                                                                                                                                                                                                                                                                                                                                                                                                                                                                                                                                                                                                                                                                                                      
</t>
  </si>
  <si>
    <t>Se acompaña Certificado Financiero de la Institución, correspondiente al año 2019, aprobado por el Subdepartamento de Supervisión Financiera Nacional.</t>
  </si>
  <si>
    <t xml:space="preserve">Se acompaña certificado financiero, correspondiente al año 2019, aprobado por el Subdepartamento de Supervisión Financiera Nacional. </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</si>
  <si>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</si>
  <si>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</si>
  <si>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Certificado de vigencia de persona jurídica sin fines de lucro, folio N° 5500343029755, emitido por el Servicio de Registro Civil e Identificación, con fecha 28 de agosto de 2020.</t>
  </si>
  <si>
    <t xml:space="preserve">Ultimo Directorio que consta escritura pública: Del período 2019-2020.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</si>
  <si>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</si>
  <si>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</si>
  <si>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Certificado de Vigencia Folio N° 50035513600, de 09 de noviembre de 2020,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</si>
  <si>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500355136236, de 09 de noviembre de 2020, del Servicio de Registro Civil e Identificación.</t>
  </si>
  <si>
    <t>15 de mayo de 2019 a 15 de mayo de 2020. Se acompaña 
Ley N° 21239, que prorroga mandato de directorios por tiempos de pandemia</t>
  </si>
  <si>
    <t xml:space="preserve">Certificado de Vigencia Folio N°500355226907, de 09 de noviembre de 2020, del Registro Civil e Identificación                                                                                                                                                                                                                                       </t>
  </si>
  <si>
    <t xml:space="preserve">Presidente: Christian Abud Cabrera, 
Vicepresidenta: Silvia Montserrat Sittler Roig,
Secretario: Juan Sebastián Cardemil Oportus, 
Tesorera: Alejandra Patricia Ortuzar Sainz, 
Directores:
María del Pilar Heinsohn Salvo, 
Jaime Mauricio Necochea Aspillaga,
Claudio Rodrigo Sánchez Rossier, 
Administradora General: Alejandra Patricia Ortuzar Sainz, 
Consta en Certificado de directorio de persona jurídica sin fines de lucro, folio N°500355226915, de 09 de noviembre de 2020, del Registro Civil e Identificación
</t>
  </si>
  <si>
    <t>Certificado de Vigencia Folio Nº 500355630326, 11 de noviembre de 2020, del Servicio de Registro Civil e Identificación.</t>
  </si>
  <si>
    <t>directora@fundacionlauravicuna.cl</t>
  </si>
  <si>
    <t>Se acompaña Certificado Financiero año 2019 aprobado por el Subdepartamento de Supervisión Financiera Nacional .</t>
  </si>
  <si>
    <t xml:space="preserve">Presidente:
Mario Santiago Manríquez Santa Cruz,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</si>
  <si>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07 de septiembre de 2020, duración indefinida.</t>
  </si>
  <si>
    <t xml:space="preserve">Certificado Financiero correspondiente al año 2019, aprobados por Subdepartamento de Supervisión Financiera. </t>
  </si>
  <si>
    <t xml:space="preserve">
Se acompaña Certificado Financiero de los antecedentes financieros del año 2019, aprobados por el Subdepartamento de Supervisión Financiera Nacional. 
</t>
  </si>
  <si>
    <t xml:space="preserve">Certificado de Antecedentes Financieros del año 2019 aprobados por el Sub Departamento Supervisión Financiera
</t>
  </si>
  <si>
    <t>Certificado de Vigencia, folio Nº 500355509281, emitido por el SRCeI con fecha 11 de noviembre de 2020.</t>
  </si>
  <si>
    <t>Certificado de Vigencia, folio Nº 500354860405, de 08 de noviembre de 2020, emitido por el Servicio de Registro Civil e Identificación.</t>
  </si>
  <si>
    <t>fono (45) 226031/ 215342/ 2215342.</t>
  </si>
  <si>
    <t>967036066, 982748395, 522-240385, 522231057</t>
  </si>
  <si>
    <t>corporacionrenasci@gmail.com
 supervisoratecnicarenasci@gmail.com</t>
  </si>
  <si>
    <t>Del 30 de mayo de 2019 al 30 de mayo de 2022.</t>
  </si>
  <si>
    <t xml:space="preserve">Certificado de Vigencia folio N° 500355546266, emitido el 11 de noviembre de 2020, por el Servicio de Registro Civil e Identificación. </t>
  </si>
  <si>
    <t>Antecedentes financieros correspondientes al año 2019, aprobados por el Sub Departamento de Supervisión Financiera Nacional.</t>
  </si>
  <si>
    <t xml:space="preserve">Certificado de vigencia de Persona Jurídica sin fines de lucro, Folio N° 500355394253, de 10 de noviembre de 2020, del Servicio de Registro Civil e Identificación.  
</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</si>
  <si>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</si>
  <si>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</si>
  <si>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</si>
  <si>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</si>
  <si>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</si>
  <si>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 xml:space="preserve">Certificado de vigencia de persona jurídica sin fines de lucro, folio N° 80522069, emitido por el SRCeI con fecha 13 de noviembre de 2020.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</si>
  <si>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Consta en Certificado de persona jurídica sin fines lucro, folio N° 85022080, emitido por el SRCeI con fecha 13 de noviembre de 2020. </t>
  </si>
  <si>
    <t>Correo electrónico: piehusco@hotmail.com
                            comesperanza@gmail.com</t>
  </si>
  <si>
    <t>Se acompaña Certificado financiero correspondiente al año 2019,  aprobados por el Sub Departamento de Supervisión Financiera Nacional</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</si>
  <si>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</si>
  <si>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</si>
  <si>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Presidente: Alejandro Thomas Bas
Vicepdte: Luis Felipe Ovalle Valdés
Secretaria: Catalina Larraín Geisse
Obs: Se envía carta solicitando escritura pública donde conste la designación de nuevo directorio, más otros antecedentes.</t>
  </si>
  <si>
    <t xml:space="preserve">De 06 de junio de 2019 a 06 de junio de 2022.
</t>
  </si>
  <si>
    <t xml:space="preserve">Certificado correspondiente al año 2019, aprobado por el Sub Departamento de Supervisión Financiera.
</t>
  </si>
  <si>
    <t xml:space="preserve">Presidente: Alejandro Thomas Bas; RUT N° </t>
  </si>
  <si>
    <t>Acompaña Certificado Financiero del año 2019,  aprobados por el Subdepartamento de Supervisión Financiera.</t>
  </si>
  <si>
    <t>María Isabel Matamala Vivaldi, 
Delegación de Poderes:
Francis Valverde Mosquera y , María Isabel Matamala Vivaldi para actuar conjunta o separadamente e indistintamente, 
Patricia Rosa Larrea Bosshardt,  
Luis Mariano Alorda Rivera, para que a nombre de la institución realice todas las diligencias o actuaciones que sean necesarias para suscribir convenios de colaboración y trabajo conjunto con SENAME.</t>
  </si>
  <si>
    <t xml:space="preserve">Certificado Folio 500355147832, de 09 de noviembre de 2020, del SRCEI.
</t>
  </si>
  <si>
    <t xml:space="preserve">28 de marzo de 2018 al 28 de marzo del 2021
</t>
  </si>
  <si>
    <t>Certificado de Vigencia de Persona Jurídica sin Fines de Lucro, folio N° 500355812467, de fecha 12 de noviembre de 2020, emitido por el Servicio de Registro Civil e Identificación.</t>
  </si>
  <si>
    <t>Directorio elegido con fecha 30 de abril de 2020, que durará por todo el presente año.</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</si>
  <si>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</si>
  <si>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</si>
  <si>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Certificado Financiero, correspondiente al año 2019, aprobados por el Sub Departamento de Supervisión Fiannciera Nacional.</t>
  </si>
  <si>
    <t>Indefinida.Consta en el Certificado C/1324/2020, emitido por doña Marcela Arriaza Morales, Notaria del Arzobispado de Santiago, con fecha 13 de noviembre de 2020</t>
  </si>
  <si>
    <t xml:space="preserve">jflores@catim.cl - ralburquenque@catim.cl
</t>
  </si>
  <si>
    <t xml:space="preserve">23 DE ABRIL DE 2019 A 23 DE ABRIL DE 2020   Se pidió la documentación donde conste nombramiento de Directorio vigente a la fecha.
</t>
  </si>
  <si>
    <t xml:space="preserve">Se acompañan antecedentes financieros correspondientes al año 2019, aprobados por el Sub Departamento de Supervisión Financiera Nacional. </t>
  </si>
  <si>
    <t xml:space="preserve">Antecedentes Financieros correspondientes al año 2019, aprobados por el Subdepartamento de Supervisión Financiera de la Dirección Nacional.
</t>
  </si>
  <si>
    <t>Asociación Cristiana de Jóvenes de Antofagasta (ACJ Antofagasta)</t>
  </si>
  <si>
    <t xml:space="preserve">Certificado de Vigencia de Persona Jurídica Sin Fines de Lucro Folio N° 500356045987, emitido con 13 de noviembre de 2020, por el Servicio de Registro Civil e Identificación.
</t>
  </si>
  <si>
    <t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Certificado de Persona Jurídica Sin Fines de Lucro Folio N° 500356046051, emitido con 13 de noviembre de 2020, por el Servicio de Registro Civil e Identificación.
</t>
  </si>
  <si>
    <t>Del 04.04.2019. Acompaña Ley N° 21.239, que prorroga mandatos a directores por COVI 19.</t>
  </si>
  <si>
    <t xml:space="preserve">Certificado de Vigencia folio N° 500355307489, de fecha 10 de noviembre de 2020, del Servicio de Registro Civil e Identificación.
</t>
  </si>
  <si>
    <t>Certificado de Vigencia Folio Nº 500354092124, de fecha 04 de noviembre de 2020, del Servicio de Registro Civil e Identificación.</t>
  </si>
  <si>
    <t>Presidente: 
Víctor Mora Rivera, 
Vicepresidente: 
Aniello Gargiulo Alfaro, 
Secretario:
Sebastián Campaña Espejo, 
Tesorero: 
José Toledo Ralil, 
Director:
Galvarino Jofré Araya, 
Director:
Rodrigo Álvarez Zenteno,
Según consta en acta de sesión de directorio N° 1, de 9 de mayo de 2019, reducida a escritura pública, repertorio N°3325, de 2019, de la Cuadragésima Notaria Alberto Mozo Aguilar. Sin perjuicio de ello no consta en certificado de directorio (se solicita actualización)</t>
  </si>
  <si>
    <t>Durarán tres años en sus cargos. (aun no es actualizado en el certificado de directorio) si en la escritura publica de año 2019</t>
  </si>
  <si>
    <t>07-06-2017 y cesó el 7 de junio de 2020.</t>
  </si>
  <si>
    <t xml:space="preserve">Certificado de Vigencia Folio N° 500355131945, de 09 de noviembre de 2020, emitido por el Servicio de Registro Civil e Identificación.
</t>
  </si>
  <si>
    <t>Presidente: 
José Eleno Lagos Ortiz, 
Vicepresidente:
Flavio Félix Hitschfeld Ruiz, 
Secretaria:
María Patricia Muñoz Maureira
Tesorero:
Lorenzo Gálmez Elgueta, 
Directora Ejecutiva:
Ana María Leal Ugalde, 
De acuerdo a Acta de Sesión Extraordinaria de Directorio, de fecha 13 de mayo de 2020, reducida a escritura pública de fecha 15 de mayo de 2020, en la Notaría de Santiago, de doña Nancy de la Fuente Hernández.</t>
  </si>
  <si>
    <t xml:space="preserve">13 de mayo de 2020 al 13 de mayo de 2025.
</t>
  </si>
  <si>
    <t>Presidente: 
José Eleno Lagos Ortiz,
Poderes para actuar individualmente:
José Lagos Ortiz, 
Lorenzo Gálmez Elgueta, María Lucía Gálmez Elgueta</t>
  </si>
  <si>
    <t xml:space="preserve">Pbro. Ricardo Andrés Oliva Salazar, 
</t>
  </si>
  <si>
    <t>Presidente: 
Miguel Luis Huerta Ortiz
Secretario: 
Jeanette Mariela Muga Álvarez 
Tesorero: 
Araceli Carrasco Henríquez 
Suplentes: 
1er Director: 
Luz Marina Huerta Ortiz 1
2do Director: 
Teresa Del Carmen Gonzalez Caceres 
3er Director: 
Michelle Jeanette Huerta Muga</t>
  </si>
  <si>
    <t xml:space="preserve">DIRECTORIO:
Presidente: José Sabat Marcos,  
Secretario: Simón Saavedra Céspedes, 
Tesorero: Rodrigo Oliver Varas, 
Directores:
Rodrigo Torres  Almonacid, 
Rudolf Fernando Kamke Tobar 
De acuerdo a Certificado de directorio Folio Nº 500329532753, de fecha 15 de julio de 2020,del Servicio de Registro Civil e Identificaciónción.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</si>
  <si>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De acuerdo a Certificado de Directorio, de fecha 08 de noviembre de 2020, del Servicio de Registro Civil e Identificación, Folio N° 500354860002.
De acuerdo a correo electrónico de fecha 16 de noviembre de 2020, doña Carola Matilde Lucay Cossio, RUN 10.960.670-7, no forma parte del Directorio, por renuncia.</t>
  </si>
  <si>
    <t>Certificado de Vigencia de persona jurídica sin fines de lucro, Folio N° 500356256835, emitido con fecha 16 de noviembre de 2020, por el Servicio de Registro Civil e Identificación</t>
  </si>
  <si>
    <t>Corporación Integral Educativa y Social para el Desarrollo de la Comunidad- (JUEGATELA)</t>
  </si>
  <si>
    <t>02 de julio de 2020 al 17 de septiembre de 2022</t>
  </si>
  <si>
    <t xml:space="preserve">PRESIDENTE: 
DARKO MICHEL LOUIT NEVISTIC
VICEPRESIDENTE 
FABIO MAGRIN 
SECRETARIO:
FRANCISCO JAVIER AGUIRRE GRAPIN
TESORERO: 
RODRIGO IZURIETA KAUSEL 
DIRECTOR:
CARLOS ANDRES DE COSTA-NORA MONTI 
</t>
  </si>
  <si>
    <t>04 de septiembre de 2020 al 04 de septiembre de 2023</t>
  </si>
  <si>
    <t>Representante Legal: *se solicita aclarar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t>
  </si>
  <si>
    <t xml:space="preserve">Certificado de vigencia, folio Nº 500344703890, de fecha 08 de septiembre de 2020, del Servicio de Registro Civil e Identificación. 
</t>
  </si>
  <si>
    <t xml:space="preserve">Presidenta: Ana María Ordenes Lopez, 
Vicepresidenta: Ximena Godoy Kü, 
Tesorero: Javier Armando Rivera Arce, 
Secretaria: Juana Maricel Yañez Alvarado, 
Director: Víctor Hugo Nogales Flores, 
Consta en Certificado de directorio, folio Nº 500344703911, de fecha 09 de septiembre de 2020, del Servicio de Registro Civil e Identificación.  </t>
  </si>
  <si>
    <t>Certificado de Vigencia, Folio Nº 500356266359, emitido con fecha 16 de noviembre de 2020, por el Servicio de Registro Civil e Identificación.</t>
  </si>
  <si>
    <t>Presidente: Amanda Belén Aceituno Quezada,
Tesorera: Tatiana del pilar Quezada Torres</t>
  </si>
  <si>
    <t>Directorio provisorio de fecha 25 de julio de 2020, durará hasta nueva Asamblea General de socios</t>
  </si>
  <si>
    <t xml:space="preserve">Presidente: Amanda Belén Aceituno Quezada, </t>
  </si>
  <si>
    <t xml:space="preserve">Certificado de Vigencia, folio Nº 354142488, de fecha 04 de noviembre de 2020, del Servicio del Registro Civil e Identificación.
</t>
  </si>
  <si>
    <t xml:space="preserve">Tomás Moro N° 1431, comuna de Las Condes, Región Metropolitana.
</t>
  </si>
  <si>
    <t>934105466- 971635538</t>
  </si>
  <si>
    <t>info@juegatela.cl</t>
  </si>
  <si>
    <t>Se acompaña Certificado de Antecedentes Financieros correspondiente al año 2019, aprobados por el Subdepartamento de Supervisión Financiera Nacional.</t>
  </si>
  <si>
    <t xml:space="preserve">Se acompaña certificado financiero de la Institución, correspondiente a antecedentes del año 2019 aprobado por el Sub Depto Supervisión Financiera. </t>
  </si>
  <si>
    <t>Certificado financiero año 2019, aprobados por el Sub Departamento de Supervisión Financiera Nacional .</t>
  </si>
  <si>
    <t>Se acompaña Certificado Financiero del año 2019, aprobados por el Subdepartamento de Supervisión Financiera Nacional.</t>
  </si>
  <si>
    <t>Se acompaña certificado financiero correspondiente al año 2019 aprobado por el  Sub Departamento de Supervisión Financiera Nacional.</t>
  </si>
  <si>
    <t>Antecedentes financieros correspondientes al año 2019, aprobados por el Subdepartamento de Supervisión Financiera</t>
  </si>
  <si>
    <t>Se acompaña certificado de antecedentes financiares año 2019  aprobado por el Departamento de Supervisión financiera</t>
  </si>
  <si>
    <t xml:space="preserve">Antecedentes financieros correspondientes al año 2019, aprobados por el Subdepartamento de Supervisión Financiera
</t>
  </si>
  <si>
    <t xml:space="preserve">Se acompaña Certificado Financiero año 2019, aprobados por el Subdepartamento de Supervisión Financiera Nacional.
</t>
  </si>
  <si>
    <t>Se acompaña certificado financiero correspondiente al año 2019, aprobados por  Supervisión Financiera Nacional.</t>
  </si>
  <si>
    <t xml:space="preserve"> Certificado de Antecedentes Financieros del año 2019, aprobados por el Subdepartamento de Supervisión Financiera Nacional</t>
  </si>
  <si>
    <t>Indefinida. Certificado emitido por Pbro. Silvio Jara Ramírez, Vicario General del Obispado de San Ambrosio de Linares, de noviembre de 2020.</t>
  </si>
  <si>
    <t xml:space="preserve">Presidente: 
Monseñor Tomislav Koljatic Maroevic, 
Consejeros:
Pbro. Luis Fuentealba Sánchez,
Judith Villagran Molina, 
Pbro. José Ulloa Oliveros, 
Rodrigo Barrera Ruz, 
</t>
  </si>
  <si>
    <t>Se acompaña certificado financiero correspondiente al año 2019, aprobados por Supervisión Financiera Nacional.</t>
  </si>
  <si>
    <t xml:space="preserve">Mandato General: Director Ejecutivo: Judith Ivonne Villagrán Molina, y Humberto Barrera Ruz.
Según información entregada con fecha 17-11-2020, mediante correo electrónico, se indica que este poder ya no está vigente: Pbro. Benjamín Retamales Núñez, RUT N°7.676.125-6, en temas relacionados con el Centro Comunitario Nazareth de Yerbas Buenas.
</t>
  </si>
  <si>
    <t>Certificado de Vigencia Folio Nº 500355159900, de fecha 9 de noviembre de 2020, del Servicio de Registro Civil e Identificación.</t>
  </si>
  <si>
    <t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t>
  </si>
  <si>
    <t xml:space="preserve">                         Última Elección de Directorio: 31 de marzo de 2020.
Duración: agosto 2020 a agosto de 2022.
</t>
  </si>
  <si>
    <t xml:space="preserve">Presidente: 
Carlos Ernesto Celedón Riquelme,
Vicepresidente: 
Sergio Manuel Reyes Cajas, 
Secretario:
Mónica Isabel Cortez Muñoz,
Directores:
Mónica Isabel Cortez Muñoz, 
Sergio Manuel Reyes Cajas,
Mario Soto Medel, 
Claudio Ansaldo Moggia, 
A través de acta de directorio, de fecha 20 de octubre de 2020, reducida a escritura pública con fecha 09 de noviembre de 2020, ante doña Patricia Bahamonde Vega, Notario Público de Viña del Mar, don Álvaro Magasich Airola, renuncia a su calidad de director.Álvaro Pablo Magasich Airola, 
</t>
  </si>
  <si>
    <t>Se acompaña Certificado de Antecedentes Financieros del año 2019, aprobados por el Subdepartamento de Supervisión Nacional.</t>
  </si>
  <si>
    <t>director.mesp@gmail.com</t>
  </si>
  <si>
    <t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t>
  </si>
  <si>
    <t xml:space="preserve">Presidente: 
Felipe Andrés Medina Velásquez, 
Secretario:
Edson Brito Araya, RUT Nº                
Tesorera:
Cristina Jacqueline León Carvajal,                                                                         Directora:
Pamela Medina Velasquez RUN N° 16.785.972-0
</t>
  </si>
  <si>
    <t xml:space="preserve">De 17 de abril de 2020 a 17 de abril de 2023.
</t>
  </si>
  <si>
    <t>Certificado de Vigencia folio Nº 500356223859, emitido por el SRCeI, con fecha 15 de noviembre de 2020.</t>
  </si>
  <si>
    <t xml:space="preserve">Se acompaña certificado financiero correspondiente al año 2019, aprobado por el Sub Departamento de Supervisión Financiera Nacional. </t>
  </si>
  <si>
    <t>Corporación Ahora (ex Corporación Menores de la Calle Ahora)</t>
  </si>
  <si>
    <t>Certificado de Vigencia extendido por el SRCeI, folio Nº 500355844114, de fecha 17 de noviembre de 2020.</t>
  </si>
  <si>
    <t xml:space="preserve"> 5 años
24 de octubre de 2019 al 24 de octubre del 2024
</t>
  </si>
  <si>
    <t>Certificado de Vigencia Folio Nº 500342203697, de 24 de agosto de 2020 del Servicio de Registro Civil e Identificación.</t>
  </si>
  <si>
    <t xml:space="preserve">DIRECTORIO:
Presidente: José Esteban Raúl Ahumada Figueroa, 
Secretario: Martín Santa María Oyanadel, 
Tesorero: Ricardo Majluf Sapag, 
CONSEJEROS:
Matthew Andrew Lyons,
Maria Jesus Egaña Velarde 
Pablo Vicente Gonzalez Figari </t>
  </si>
  <si>
    <t>3 años, fecha de nombramiento 2 de octubre de 2017 cesó el 2 de octubre de 2020.
No esta vigente</t>
  </si>
  <si>
    <t xml:space="preserve"> 2876235 – 2871238</t>
  </si>
  <si>
    <t xml:space="preserve">ENVIADOS  ANTECEDENTES CORRESPONDIENTES AL AÑO 2019, aprobado por el SUB DEPARTAMENTO DE SUPERVISIÓN FINANCIERA </t>
  </si>
  <si>
    <t>Se acompañan antecedentes financieros de la Institución correspondientes al año 2019, aprobados por el Subdepartamento de Supervisión Financiera Nacional.</t>
  </si>
  <si>
    <t>Certificado de Vigencia Folio Nº 80431062, de 10 de noviembre de 2020, emitido por el Servicio de Registro Civil e Identificación.</t>
  </si>
  <si>
    <t>Certificado de Vigencia Folio 500356752662, de fecha 18 de noviembre de 2020, emitido por el Servicio de Registro Civil e Identificación.</t>
  </si>
  <si>
    <t>Certificado de Vigencia Nº 01, de fecha 15 de septiembre de 2020, emitido por el Departamento de Personas Jurídicas de la SEREMI de Justicia y Derechos Humanos de la Región de Valparaíso.</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</si>
  <si>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</si>
  <si>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 xml:space="preserve">Certificado de Vigencia folio Nº 500313004503, de 21 de abril de 2020, del Servicio de Registro Civil e Identificación.
</t>
  </si>
  <si>
    <t>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t>
  </si>
  <si>
    <t xml:space="preserve">Presidente y Representante Legal: 
Cristián Gonzalo Espinoza Camus
Directoras:
Marina Alejandra Araos Gallardo,
Francisca Rojas Berguño                                Pueden actuar en forma conjunta o separada para representar a la institución. </t>
  </si>
  <si>
    <t>ra</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</si>
  <si>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</si>
  <si>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t>
  </si>
  <si>
    <t xml:space="preserve">Certificado de Vigencia Folio Nº 500356430185, de 16 de noviembre de 2020, emitido por el Servicio de Registro Civil e Identificación.
</t>
  </si>
  <si>
    <t xml:space="preserve">Teléfonos: Patricia Caselli de la carrera: Representante legal –  973042713
Carlos Espinoza Villanueva: Vicepresidente
95776114
Oficina: 232541305 Central
PIE JOVEN EN RED MAIPU: 22 9208838
PIE ENACCION JOVEN QUILICURA: 22 8130821
</t>
  </si>
  <si>
    <t xml:space="preserve">
corporacion.carloscasanueva@gmail.com acentral.ccc@gmail.com</t>
  </si>
  <si>
    <t>Certificado correspondiente al año 2019, aprobado por el Sub Departamento de Supervisión Financiera.</t>
  </si>
  <si>
    <t xml:space="preserve">Dr. Eduardo Cruz-Cocke N° 372, Santiago Región Metropolitana.
</t>
  </si>
  <si>
    <t>Se acompañan antecedentes financieros actualizados al año 2019,  aprobados por el Departamento de Administración y Finanzas.</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</si>
  <si>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</si>
  <si>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</si>
  <si>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</si>
  <si>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</si>
  <si>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</si>
  <si>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xml:space="preserve">Certificado de Antecedentes Financieros del año 2019, aprobados por el Subdepartamento de Supervisión Nacional.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</si>
  <si>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500355421332, otorgado el 10 de noviembre de 2020, ello aconteció el 21 de agosto de 1995, bajo el Nº de inscripción 10323.
</t>
  </si>
  <si>
    <t>Certificado de Vigencia Folio N.º 500355421332, otorgado el 10 de noviembre de 2020, del Servicio de Registro Civil e Identificación</t>
  </si>
  <si>
    <t>corporacioncrateduc@gmail.com</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</si>
  <si>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10 de noviembre del 2020, folio: 500355421630.</t>
  </si>
  <si>
    <t>•	info@fundacionmicasa.cl</t>
  </si>
  <si>
    <t xml:space="preserve">Certificado de Vigencia de Persona Jurídica sin Fines de Lucro, Folio Nº 500356492827, de 17 de noviembre de 2020, del Servicio de Registro Civil e Identificación.
</t>
  </si>
  <si>
    <t xml:space="preserve">Certificado de antecedentes financieros correspondientes al año 2019 aprobados por el Subdepartamento de Supervisión Financiera Nacional </t>
  </si>
  <si>
    <t>Certificado de Vigencia Folio Nº 500350553418, de 15 de octubre de 2020, otorgado por el Servicio de Registro Civil e Identificación.</t>
  </si>
  <si>
    <t>Fonos: 71-2231052 71-2210857
71-2231065</t>
  </si>
  <si>
    <t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</si>
  <si>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</si>
  <si>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</si>
  <si>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Certificado de antecedentes financieros correspondientes al año 2019 aprobados por el Subdepartamento de Supervisión Nacional.</t>
  </si>
  <si>
    <t xml:space="preserve">Juan Enrique Vargas Roa, 
Fernando Iván Alvarado Vega, 
</t>
  </si>
  <si>
    <t>Se acompaña Certificado de la Institución correspondiente a antecedentes financieros del año 2019, aprobados por el Sub Departamento de Supervisión Financiera.</t>
  </si>
  <si>
    <t>Certificado de Vigencia folio N° 500356904203, de fecha 19 de noviembre de 2020,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</si>
  <si>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500356904240, de fecha 19 de noviembre de 2020, del Servicio de Registro Civil e Identificación.
Directores: 
Stefan Andreas Stolzenbach Santa María, 
María Cristina Stolzenbach Jiménez, 
María Francisca Stolzenbach Santa María,
Cristóbal Ziegel Rosales, 
Daniela Kunstmann Barba, 
</t>
  </si>
  <si>
    <t>5 años, de acuerdo a certificado de persona jurídica folio N° 500356904240, de fecha 19 de noviembre de 2020, del Servicio de Registro Civil e Identificación</t>
  </si>
  <si>
    <t xml:space="preserve">17 de noviembre de 2016 al 17 de noviembre de 2021.
</t>
  </si>
  <si>
    <t xml:space="preserve">Presidente: Amelia Lina Barba Rouse, </t>
  </si>
  <si>
    <t xml:space="preserve">Se acompañan antecedentes financieros correspondientes al año 2019, aprobados por la Unidad de Supervisión Financiera.
</t>
  </si>
  <si>
    <t xml:space="preserve">Acompaña certificado financiero correspondiente al año 2019, aprobado por el Sub Departamento de Supervisión Nacional. </t>
  </si>
  <si>
    <t xml:space="preserve">
Orden de la Bienaventurada Virgen María de la Merced o Congregación Provincia Mercedaria de Chile.
</t>
  </si>
  <si>
    <t>Antecedentes Financieros correspondientes al año 2019 aprobados por el Subdepartamento de Supervisión Financiera Nacional.</t>
  </si>
  <si>
    <t>562 27834100</t>
  </si>
  <si>
    <t xml:space="preserve">cruzroja@cruzroja.cl
www.cruzroja.cl
</t>
  </si>
  <si>
    <t xml:space="preserve">Presidenta Nacional: 
María Teresa Cienfuegos Ugarte, 
Primera Vicepresidenta: 
Rosario Sau Vásquez, 
Segunda Vicepresidenta: 
Ana María Orellana Sepúlveda, 
Secretario: 
Felipe González Godoy
Tesorera Nacional: 
Aurora Sánchez Urrutia,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</si>
  <si>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</si>
  <si>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</si>
  <si>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</si>
  <si>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</si>
  <si>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 xml:space="preserve">Certificado de vigencia de persona jurídica sin fines de lucro, folio Nº 500354160689, de fecha 04 de noviembre de 2020, emitido por el Servicio de Registro Civil e Identificación.
</t>
  </si>
  <si>
    <t>Certificado de Vigencia Folio Nº 500355694400, otorgado el 11 de noviembre de 2020, del Servicio de Registro Civil e Identificación.</t>
  </si>
  <si>
    <t>Presidente: 
Karen Edilia Briones Farias
Vicepresidente:
Verónica González Acevedo, 
Tesorero:
Denisse Vanessa Araya Gallardo, 
Consta en Certificado de persona jurídica si fines lucro Folio Nº 500355694434, otorgado el 11 de noviembre de 2020, del Servicio de Registro Civil e Identificación</t>
  </si>
  <si>
    <t>06 de junio de 2019 al 06 de junio de 2024.</t>
  </si>
  <si>
    <t xml:space="preserve">Presidente:
Karen Edilia Briones Farias,
Director Ejecutivo. 
Ramiro Rodrigo González Figueroa, 
</t>
  </si>
  <si>
    <t>Certificado de Vigencia Folio Nº 500356920296, de 19 de noviembre de 2020, del Servicio de Registro Civil e Identificación.</t>
  </si>
  <si>
    <t>Antecedentes financieros correspondientes al año 2019 aprobados por el Sub Departamento de Supervisión Financiera Nacional.</t>
  </si>
  <si>
    <t>Celular: 941659628</t>
  </si>
  <si>
    <t>Se acompañan antecedentes financieros, correspondientes al año 2019, aprobados por el  Sub Departamento de Supervisión Financiera Nacional.</t>
  </si>
  <si>
    <t>Certificado financiero correspondiente al año 2020, aprobado por el Sub Departamento de Supervisión Financiera.</t>
  </si>
  <si>
    <t>Se acompaña Certificado de la Institución, correspondiente a antecedentes financieros del año 2019, aprobados por el Sub Departamento de Supervisión Financiera Nacional.</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</si>
  <si>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</si>
  <si>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500358060068, otorgado el 25 de noviembre de 2020, ello aconteció el 08 de noviembre de 2017, bajo el Nº de inscripción 266490
</t>
  </si>
  <si>
    <t xml:space="preserve">Certificado de Vigencia Folio Nº 500358059932, otorgado el 25 de noviembre de 2020, del Servicio de Registro Civil e Identificación.
</t>
  </si>
  <si>
    <t xml:space="preserve">Presidente: 
MARIBEL MARGARITA NIETO ALONSO, 
Vicepresidente:
GERARDO LORENZO CORTES GONZALEZ, 
Secretario: 
AXEL ESTEBAN ROMAN HERRERA, 
Tesorero:
MARCELA LORENA SUAREZ CABRERA, 
Consta en Certificado de Directorio Folio Nº 500358060068, otorgado el 25 de noviembre de 2020, del Servicio de Registro Civil e Identificación.
</t>
  </si>
  <si>
    <t xml:space="preserve">Calle Granada N° 1312, El Retiro, comuna de Quilpué, Región de Valparaíso
</t>
  </si>
  <si>
    <t>03 años (máximo 5 años)</t>
  </si>
  <si>
    <t>Antecedentes financieros correspondientes al año 2019 aprobador por el Sub Departamento de Supervisión Financiera Nacional.</t>
  </si>
  <si>
    <t>Certificado de vigencia Folio N° 500356369651, emitido con fecha 16 de noviembre de 2020, por el Servicio de Registro Civil e Identificación.</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</si>
  <si>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</si>
  <si>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</si>
  <si>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11 de octubre de 2019 al 11 de octubre de 2021</t>
  </si>
  <si>
    <t>81735100K</t>
  </si>
  <si>
    <t>70004310K</t>
  </si>
  <si>
    <t>75786200K</t>
  </si>
  <si>
    <t>Corporación  de Ayuda a la Familia</t>
  </si>
  <si>
    <t>72363900K</t>
  </si>
  <si>
    <t>65095565K</t>
  </si>
  <si>
    <t xml:space="preserve">709319000
</t>
  </si>
  <si>
    <t>65114762K</t>
  </si>
  <si>
    <t>65111456K</t>
  </si>
  <si>
    <t xml:space="preserve">
651387485
</t>
  </si>
  <si>
    <t>75979270K</t>
  </si>
  <si>
    <t>72499900K</t>
  </si>
  <si>
    <t>65087837K</t>
  </si>
  <si>
    <t>65951110k</t>
  </si>
  <si>
    <t>65068933K</t>
  </si>
  <si>
    <t xml:space="preserve">720513005 
</t>
  </si>
  <si>
    <t xml:space="preserve">651026814
</t>
  </si>
  <si>
    <t>65175495K</t>
  </si>
  <si>
    <t>72493000K</t>
  </si>
  <si>
    <t xml:space="preserve">657285609
</t>
  </si>
  <si>
    <t>75187300K</t>
  </si>
  <si>
    <t>70015680K</t>
  </si>
  <si>
    <t>70717000K</t>
  </si>
  <si>
    <t xml:space="preserve">
651564018
</t>
  </si>
  <si>
    <t>65070018K</t>
  </si>
  <si>
    <t>65160642K</t>
  </si>
  <si>
    <t>65766670K</t>
  </si>
  <si>
    <t xml:space="preserve">Fundación Educacional para el Desarrollo Integral del Menor o  Fundación Integra.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</si>
  <si>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</si>
  <si>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</si>
  <si>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</si>
  <si>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</si>
  <si>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</si>
  <si>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</si>
  <si>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</si>
  <si>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</si>
  <si>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</si>
  <si>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</si>
  <si>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</si>
  <si>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</si>
  <si>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</si>
  <si>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</si>
  <si>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</si>
  <si>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</si>
  <si>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</si>
  <si>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</si>
  <si>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69170100K</t>
  </si>
  <si>
    <t>69130700K</t>
  </si>
  <si>
    <t>69071700K</t>
  </si>
  <si>
    <t>69254000K</t>
  </si>
  <si>
    <t>69061300K</t>
  </si>
  <si>
    <t>69060700K</t>
  </si>
  <si>
    <t>69072300K</t>
  </si>
  <si>
    <t>69081000K</t>
  </si>
  <si>
    <t>69191500K</t>
  </si>
  <si>
    <t xml:space="preserve">654526001
</t>
  </si>
  <si>
    <t xml:space="preserve">65571720K
</t>
  </si>
  <si>
    <t>71593700K</t>
  </si>
  <si>
    <t>71877800K</t>
  </si>
  <si>
    <t>65266900K</t>
  </si>
  <si>
    <t>65469480K</t>
  </si>
  <si>
    <t>72282900K</t>
  </si>
  <si>
    <t>65160754K</t>
  </si>
  <si>
    <t>74962700K</t>
  </si>
  <si>
    <t>65009073K</t>
  </si>
  <si>
    <t>65165937K</t>
  </si>
  <si>
    <t>65076983K</t>
  </si>
  <si>
    <t xml:space="preserve">759960009
</t>
  </si>
  <si>
    <t>65069113k</t>
  </si>
  <si>
    <t>72793300K</t>
  </si>
  <si>
    <t>65223920K</t>
  </si>
  <si>
    <t xml:space="preserve">
759733800</t>
  </si>
  <si>
    <t>65114065K</t>
  </si>
  <si>
    <t xml:space="preserve">Se acompaña Certificado de Antecedentes Financieros, correspondientes al año 20010,  autorizado por el Subdepartamento de Supervisión Financiera Nacional.
</t>
  </si>
  <si>
    <t xml:space="preserve">651657121
</t>
  </si>
  <si>
    <t>70643500K</t>
  </si>
  <si>
    <t>80066523K</t>
  </si>
  <si>
    <t>70301500K</t>
  </si>
  <si>
    <t>61607900K</t>
  </si>
  <si>
    <t>73923400K</t>
  </si>
  <si>
    <t xml:space="preserve">70990700K
</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</si>
  <si>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</si>
  <si>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</si>
  <si>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</si>
  <si>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</si>
  <si>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</si>
  <si>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</si>
  <si>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</si>
  <si>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</si>
  <si>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CALERA</t>
  </si>
  <si>
    <t>QUILLOTA</t>
  </si>
  <si>
    <t>QUILPUE</t>
  </si>
  <si>
    <t>SAN FELIPE</t>
  </si>
  <si>
    <t>VALPARAISO</t>
  </si>
  <si>
    <t>VIÑA DEL MAR</t>
  </si>
  <si>
    <t>TRAIGUEN</t>
  </si>
  <si>
    <t>CONSTITUCION</t>
  </si>
  <si>
    <t>COQUIMBO</t>
  </si>
  <si>
    <t>LOS ANGELES</t>
  </si>
  <si>
    <t>MAULE</t>
  </si>
  <si>
    <t>BUIN</t>
  </si>
  <si>
    <t>CERRILLOS</t>
  </si>
  <si>
    <t>QUINTERO</t>
  </si>
  <si>
    <t>RANCAGUA</t>
  </si>
  <si>
    <t>TALCA</t>
  </si>
  <si>
    <t>ARICA</t>
  </si>
  <si>
    <t>CAÑETE</t>
  </si>
  <si>
    <t>COIHAIQUE</t>
  </si>
  <si>
    <t>CURANILAHUE</t>
  </si>
  <si>
    <t>LA LIGUA</t>
  </si>
  <si>
    <t>POZO ALMONTE</t>
  </si>
  <si>
    <t>VALLENAR</t>
  </si>
  <si>
    <t>ANCUD</t>
  </si>
  <si>
    <t>CASTRO</t>
  </si>
  <si>
    <t>CAUQUENES</t>
  </si>
  <si>
    <t>CHIGUAYANTE</t>
  </si>
  <si>
    <t>CHILLAN</t>
  </si>
  <si>
    <t>CHIMBARONGO</t>
  </si>
  <si>
    <t>CORONEL</t>
  </si>
  <si>
    <t>CURICO</t>
  </si>
  <si>
    <t>FUTRONO</t>
  </si>
  <si>
    <t>ILLAPEL</t>
  </si>
  <si>
    <t>LA SERENA</t>
  </si>
  <si>
    <t>LA UNION</t>
  </si>
  <si>
    <t>LOS LAGOS</t>
  </si>
  <si>
    <t>LOTA</t>
  </si>
  <si>
    <t>MAIPU</t>
  </si>
  <si>
    <t>MELIPILLA</t>
  </si>
  <si>
    <t>PAILLACO</t>
  </si>
  <si>
    <t>PANGUIPULLI</t>
  </si>
  <si>
    <t>PEÑAFLOR</t>
  </si>
  <si>
    <t>PUDAHUEL</t>
  </si>
  <si>
    <t>PUENTE ALTO</t>
  </si>
  <si>
    <t>PUERTO MONTT</t>
  </si>
  <si>
    <t>QUELLON</t>
  </si>
  <si>
    <t>QUILICURA</t>
  </si>
  <si>
    <t>RENCA</t>
  </si>
  <si>
    <t>RIO BUENO</t>
  </si>
  <si>
    <t>SAN ANTONIO</t>
  </si>
  <si>
    <t>SAN FERNANDO</t>
  </si>
  <si>
    <t>SAN PEDRO DE LA PAZ</t>
  </si>
  <si>
    <t>SANTA CRUZ</t>
  </si>
  <si>
    <t>TALAGANTE</t>
  </si>
  <si>
    <t>VALDIVIA</t>
  </si>
  <si>
    <t>VILLA ALEMANA</t>
  </si>
  <si>
    <t>YUMBEL</t>
  </si>
  <si>
    <t>LA PINTANA</t>
  </si>
  <si>
    <t>COLINA</t>
  </si>
  <si>
    <t>HUALPEN</t>
  </si>
  <si>
    <t>LA CISTERNA</t>
  </si>
  <si>
    <t>LA REINA</t>
  </si>
  <si>
    <t>ÑUÑOA</t>
  </si>
  <si>
    <t>PAINE</t>
  </si>
  <si>
    <t>SAN JOAQUIN</t>
  </si>
  <si>
    <t>EL BOSQUE</t>
  </si>
  <si>
    <t>MACUL</t>
  </si>
  <si>
    <t>PEDRO AGUIRRE CERDA</t>
  </si>
  <si>
    <t>ANDACOLLO</t>
  </si>
  <si>
    <t>CALDERA</t>
  </si>
  <si>
    <t>COPIAPO</t>
  </si>
  <si>
    <t>FREIRINA</t>
  </si>
  <si>
    <t>OVALLE</t>
  </si>
  <si>
    <t>VICUÑA</t>
  </si>
  <si>
    <t>PUNTA ARENAS</t>
  </si>
  <si>
    <t>CONCHALI</t>
  </si>
  <si>
    <t>LA FLORIDA</t>
  </si>
  <si>
    <t>PEÑALOLEN</t>
  </si>
  <si>
    <t>BULNES</t>
  </si>
  <si>
    <t>SAAVEDRA</t>
  </si>
  <si>
    <t>EL QUISCO</t>
  </si>
  <si>
    <t>TALCAHUANO</t>
  </si>
  <si>
    <t>ESTACION CENTRAL</t>
  </si>
  <si>
    <t>RECOLETA</t>
  </si>
  <si>
    <t>RENGO</t>
  </si>
  <si>
    <t>SAN BERNARDO</t>
  </si>
  <si>
    <t>GRANEROS</t>
  </si>
  <si>
    <t>CALBUCO</t>
  </si>
  <si>
    <t>CALERA DE TANGO</t>
  </si>
  <si>
    <t>COCHRANE</t>
  </si>
  <si>
    <t>ERCILLA</t>
  </si>
  <si>
    <t>FUTALEUFU</t>
  </si>
  <si>
    <t>HUASCO</t>
  </si>
  <si>
    <t>LA GRANJA</t>
  </si>
  <si>
    <t>LAMPA</t>
  </si>
  <si>
    <t>LO PRADO</t>
  </si>
  <si>
    <t>MARIQUINA</t>
  </si>
  <si>
    <t>SAN CARLOS</t>
  </si>
  <si>
    <t>SAN RAMON</t>
  </si>
  <si>
    <t>TALTAL</t>
  </si>
  <si>
    <t>TIRUA</t>
  </si>
  <si>
    <t>VICTORIA</t>
  </si>
  <si>
    <t>PELLUHUE</t>
  </si>
  <si>
    <t>ISLA DE PASCUA</t>
  </si>
  <si>
    <t>VILLARRICA</t>
  </si>
  <si>
    <t>SAN VICENTE</t>
  </si>
  <si>
    <t>CUREPTO</t>
  </si>
  <si>
    <t>LEBU</t>
  </si>
  <si>
    <t>LICANTEN</t>
  </si>
  <si>
    <t>LINARES</t>
  </si>
  <si>
    <t>LO ESPEJO</t>
  </si>
  <si>
    <t>MULCHEN</t>
  </si>
  <si>
    <t>NATALES</t>
  </si>
  <si>
    <t>PARRAL</t>
  </si>
  <si>
    <t>SAN CLEMENTE</t>
  </si>
  <si>
    <t>SAN JAVIER</t>
  </si>
  <si>
    <t>SAN MIGUEL</t>
  </si>
  <si>
    <t>VILCUN</t>
  </si>
  <si>
    <t>LA CRUZ</t>
  </si>
  <si>
    <t>LIMACHE</t>
  </si>
  <si>
    <t>COMBARBALA</t>
  </si>
  <si>
    <t>SALAMANCA</t>
  </si>
  <si>
    <t>HUECHURABA</t>
  </si>
  <si>
    <t>SAN JOSE DE MAIPO</t>
  </si>
  <si>
    <t>CURARREHUE</t>
  </si>
  <si>
    <t>LOS MUERMOS</t>
  </si>
  <si>
    <t>LOS ANDES</t>
  </si>
  <si>
    <t>PEUMO</t>
  </si>
  <si>
    <t>ALTO HOSPICIO</t>
  </si>
  <si>
    <t>AYSEN</t>
  </si>
  <si>
    <t>CERRO NAVIA</t>
  </si>
  <si>
    <t>PUNITAQUI</t>
  </si>
  <si>
    <t>QUINTA NORMAL</t>
  </si>
  <si>
    <t>HUALQUI</t>
  </si>
  <si>
    <t>PICHIDEGUA</t>
  </si>
  <si>
    <t>PUERTO VARAS</t>
  </si>
  <si>
    <t>PORVENIR</t>
  </si>
  <si>
    <t>ARAUCO</t>
  </si>
  <si>
    <t>PENCO</t>
  </si>
  <si>
    <t>MOLINA</t>
  </si>
  <si>
    <t>CABILDO</t>
  </si>
  <si>
    <t>CASABLANCA</t>
  </si>
  <si>
    <t>CATEMU</t>
  </si>
  <si>
    <t>LLAYLLAY</t>
  </si>
  <si>
    <t>OLMUE</t>
  </si>
  <si>
    <t>PUCHUNCAVI</t>
  </si>
  <si>
    <t>PUTAENDO</t>
  </si>
  <si>
    <t>CURACAVI</t>
  </si>
  <si>
    <t>TOME</t>
  </si>
  <si>
    <t>YUNGAY</t>
  </si>
  <si>
    <t>CARAHUE</t>
  </si>
  <si>
    <t>LAUTARO</t>
  </si>
  <si>
    <t>NUEVA IMPERIAL</t>
  </si>
  <si>
    <t>CARTAGENA</t>
  </si>
  <si>
    <t>CHAÑARAL</t>
  </si>
  <si>
    <t>CONCON</t>
  </si>
  <si>
    <t>HUALAIHUE</t>
  </si>
  <si>
    <t>LOS VILOS</t>
  </si>
  <si>
    <t>MARIA ELENA</t>
  </si>
  <si>
    <t>MAULLIN</t>
  </si>
  <si>
    <t>PELARCO</t>
  </si>
  <si>
    <t>TOCOPILLA</t>
  </si>
  <si>
    <t>PETORCA</t>
  </si>
  <si>
    <t>MAFIL</t>
  </si>
  <si>
    <t>FREIRE</t>
  </si>
  <si>
    <t>LONCOCHE</t>
  </si>
  <si>
    <t>PITRUFQUEN</t>
  </si>
  <si>
    <t>PADRE LAS CASAS</t>
  </si>
  <si>
    <t>DIEGO DE ALMAGRO</t>
  </si>
  <si>
    <t>LLANQUIHUE</t>
  </si>
  <si>
    <t>PUCON</t>
  </si>
  <si>
    <t>CURACAUTIN</t>
  </si>
  <si>
    <t>GALVARINO</t>
  </si>
  <si>
    <t>CHILLAN VIEJO</t>
  </si>
  <si>
    <t>CODEGUA</t>
  </si>
  <si>
    <t>GORBEA</t>
  </si>
  <si>
    <t>CISNES</t>
  </si>
  <si>
    <t>MEJILLONES</t>
  </si>
  <si>
    <t>PURRANQUE</t>
  </si>
  <si>
    <t>SAN PEDRO</t>
  </si>
  <si>
    <t>MONTE PATRIA</t>
  </si>
  <si>
    <t>FRUTILLAR</t>
  </si>
  <si>
    <t>PICA</t>
  </si>
  <si>
    <t>PIRQUE</t>
  </si>
  <si>
    <t>COLLIPULLI</t>
  </si>
  <si>
    <t>MACHALI</t>
  </si>
  <si>
    <t>ISLA DE MAIPO</t>
  </si>
  <si>
    <t>CHEPICA</t>
  </si>
  <si>
    <t>REQUINOA</t>
  </si>
  <si>
    <t>QUINTA DE TILCOCO</t>
  </si>
  <si>
    <t>NACIMIENTO</t>
  </si>
  <si>
    <t>COELEMU</t>
  </si>
  <si>
    <t>QUIRIHUE</t>
  </si>
  <si>
    <t>SANTA BARBARA</t>
  </si>
  <si>
    <t>PLACILLA</t>
  </si>
  <si>
    <t>QUILLON</t>
  </si>
  <si>
    <t>EL MONTE</t>
  </si>
  <si>
    <t>FLORIDA</t>
  </si>
  <si>
    <t>TEODORO SCHMIDT</t>
  </si>
  <si>
    <t>CHILE CHICO</t>
  </si>
  <si>
    <t>PICHILEMU</t>
  </si>
  <si>
    <t>COLTAUCO</t>
  </si>
  <si>
    <t>MARCHIHUE</t>
  </si>
  <si>
    <t>PERALILLO</t>
  </si>
  <si>
    <t>SAN NICOLAS</t>
  </si>
  <si>
    <t>PADRE HURTADO</t>
  </si>
  <si>
    <t>HIJUELAS</t>
  </si>
  <si>
    <t>PALENA</t>
  </si>
  <si>
    <t>ZAPALLAR</t>
  </si>
  <si>
    <t>CHOLCHOL</t>
  </si>
  <si>
    <t>SAN IGNACIO</t>
  </si>
  <si>
    <t>FRESIA</t>
  </si>
  <si>
    <t>MALLOA</t>
  </si>
  <si>
    <t>RIO IBAÑEZ</t>
  </si>
  <si>
    <t>HUARA</t>
  </si>
  <si>
    <t>LAGO RANCO</t>
  </si>
  <si>
    <t>CORRAL</t>
  </si>
  <si>
    <t>PUREN</t>
  </si>
  <si>
    <t>CANELA</t>
  </si>
  <si>
    <t>CABO DE HORNOS</t>
  </si>
  <si>
    <t>CUNCO</t>
  </si>
  <si>
    <t>SANTA JUANA</t>
  </si>
  <si>
    <t>COIHUECO</t>
  </si>
  <si>
    <t>CABRERO</t>
  </si>
  <si>
    <t>TIL TIL</t>
  </si>
  <si>
    <t>ALTO DEL CARMEN</t>
  </si>
  <si>
    <t>TIERRA AMARILLA</t>
  </si>
  <si>
    <t>SAN JUAN DE LA COSTA</t>
  </si>
  <si>
    <t>CHANCO</t>
  </si>
  <si>
    <t>PALMILLA</t>
  </si>
  <si>
    <t>QUINCHAO</t>
  </si>
  <si>
    <t>PUTRE</t>
  </si>
  <si>
    <t>SANTA MARIA</t>
  </si>
  <si>
    <t>VICHUQUEN</t>
  </si>
  <si>
    <t>SAN RAFAEL</t>
  </si>
  <si>
    <t>RINCONADA</t>
  </si>
  <si>
    <t>ROMERAL</t>
  </si>
  <si>
    <t>EL TABO</t>
  </si>
  <si>
    <t>PAIGUANO</t>
  </si>
  <si>
    <t>LA HIGUERA</t>
  </si>
  <si>
    <t>EL CARMEN</t>
  </si>
  <si>
    <t>MONTO MES DE DICIEMBRE</t>
  </si>
  <si>
    <t>Sandra Bertha Suárez Cordero</t>
  </si>
  <si>
    <t>226834204 
71 - 2215375</t>
  </si>
  <si>
    <t>ppfmicaeliano@gmail.com</t>
  </si>
  <si>
    <t>Certificado de Antecedentes Financieros correspondientes al año 2019, aprobados por el Subdepartamento de Supervisión Financiera Nacional.</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</si>
  <si>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</si>
  <si>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</si>
  <si>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</si>
  <si>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</si>
  <si>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</si>
  <si>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</si>
  <si>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</si>
  <si>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Se acompaña Certificado de Antecedentes Financieros años 2019 aprobados por el Subdepartamento de Supervisión Financiera Nacional.</t>
  </si>
  <si>
    <t>Corporación Ayuda y Protege al Niño, Niña y Adolescente</t>
  </si>
  <si>
    <t>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</si>
  <si>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</si>
  <si>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</si>
  <si>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</si>
  <si>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</si>
  <si>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GIONANNI FRANCESCO PASTORINI RIQUELME                                                 </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</si>
  <si>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</si>
  <si>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</si>
  <si>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</si>
  <si>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</si>
  <si>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</si>
  <si>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</si>
  <si>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</si>
  <si>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Corporación u ONG HUGA</t>
  </si>
  <si>
    <t>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</si>
  <si>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</si>
  <si>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</si>
  <si>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</si>
  <si>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</si>
  <si>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</si>
  <si>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</si>
  <si>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</si>
  <si>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</si>
  <si>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</si>
  <si>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Certificado de Vigencia Folio Nº 500363461027, de 28 de diciembre de 2020, del Servicio de Registro Civil e Identificación.</t>
  </si>
  <si>
    <t xml:space="preserve">Presidente: 
Juan Eduardo Vera Sanhueza, RUT N° 12.190.673-2 (Alcalde)
Secretario 
Luis Fernando Brahm Bahamonde, RUT N° 6.476.543-4
Tesorero 
Doris del Carmen Chiguay Chacón, RUT N° 12.091.060-4
Directores 
Alberto Paddy Vilches Pérez, RUT N° 4.676.567-2
Luis Raúl Guerrero Alarcón, RUT N° 4.625.034-6
Se actualiza según información que consta en Certificado de Directorio de Persona Jurídica sin Fines de Lucro Folio N° 500363459913, de 28 de diciembre de 2020, del Servicio de Registro Civil e Identificación.
</t>
  </si>
  <si>
    <t xml:space="preserve">652537501 - 652537502
Fax: 531101
 </t>
  </si>
  <si>
    <t xml:space="preserve">secretaria@corpocas.cl
Correo Marcelo Fuentes García (Secretario General) mfuentes@corpocas.cl 
</t>
  </si>
  <si>
    <t xml:space="preserve">Se acompaña Certificado Financiero de la Institución, correspondiente al año 2019, y aprobado por el Subdepartamento de  Supervisión Financiera Nacional. </t>
  </si>
  <si>
    <t>Certificado de Vigencia Folio Nº 500355737092, de fecha 12 de noviembre de 2020, del Servicio de Registro Civil e Identificación.</t>
  </si>
  <si>
    <t>Se acompañan antecedentes financieros correspondientes al año 2019 aprobados por el Subdepartamento de Supervisión Financiera.</t>
  </si>
  <si>
    <t>Certificado de Vigencia Folio Nº 500367181309, del Servicio de Registro Civil e Identificación, de fecha 20 de enero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</si>
  <si>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500367181309, de fecha 20 de enero de 2021, del Servicio de Registro Civil e Identificación.</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</si>
  <si>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</si>
  <si>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Corporación Patagonia Renace.</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</si>
  <si>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</si>
  <si>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</si>
  <si>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</si>
  <si>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</si>
  <si>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</si>
  <si>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</si>
  <si>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</si>
  <si>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</si>
  <si>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</si>
  <si>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</si>
  <si>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Fundación Casa Enjambre</t>
  </si>
  <si>
    <t>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</si>
  <si>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</si>
  <si>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</si>
  <si>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</si>
  <si>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</si>
  <si>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</si>
  <si>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</si>
  <si>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 xml:space="preserve">Peñalolen </t>
  </si>
  <si>
    <t>569 54935716</t>
  </si>
  <si>
    <t>casaenjambrefundacion@gmail.com</t>
  </si>
  <si>
    <t>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t>
  </si>
  <si>
    <t>07-01-2021 hasta el 07-01-2024.</t>
  </si>
  <si>
    <t xml:space="preserve">O'higgins 416A comuna de Temuco, región de La Araucanía.
</t>
  </si>
  <si>
    <t>Dos años de duración.
Según consta en acta de sesión de directorio, de fecha 8 de noviembre de 2018, reducida a escritura pública el 5 de febrero de 2019, ante Notario Público Titular de la Décima Octava Notaría de Santiago, doña María Pilar Gutiérrez Rivera.  
Fecha nombramiento: 08-11-2018, según consta Certificado de Directorio de Persona Jurídica Sin Fines de Lucro, emitido por el Servicio de registro Civil de Identificación, de fecha 25 de agosto de 2020, folio N° 500342397999.</t>
  </si>
  <si>
    <t>Certificado de Vigencia de Persona Jurídica sin Fines de Lucro Folio N° 500361379973, de 16 de diciembre de 2020, emitido por el Servicio de Registro Civil e Identificación.</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</si>
  <si>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</si>
  <si>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</si>
  <si>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</si>
  <si>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</si>
  <si>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 xml:space="preserve">Antecedentes financieros correspondientes al año 2019, aprobados por USUFI. </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</si>
  <si>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</si>
  <si>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</si>
  <si>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</si>
  <si>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t>
  </si>
  <si>
    <t xml:space="preserve">Gerente General: Delia María Del Gatto Reyes       
Presidente: Fernando Enrique Correa Ríos, 
Representante Legal:  Luis Mario Riquelme Navarro            
Mandataria: Paulina Andrea Herrera Godoy            
</t>
  </si>
  <si>
    <t xml:space="preserve">Presidente:
Agustín Riesco Guzmán
Vicepresidente:
Rafael Rodríguez Walker
Tesorero:
Trinidad Luengo Montt
Secretario:
Andrés Cabello Violic,
Directora Ejecutiva: 
Soledad Burgos Errázuriz
Directores:
Nicolás Valdivieso Undurraga
</t>
  </si>
  <si>
    <t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t>
  </si>
  <si>
    <t xml:space="preserve">
Se acompaña certificado financiero correspondiente al 2019, aprobado por el Subdepartamento de Supervisión Financiera.</t>
  </si>
  <si>
    <t>Fundación Pura Vida</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</si>
  <si>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</si>
  <si>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</si>
  <si>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</si>
  <si>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</si>
  <si>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</si>
  <si>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</si>
  <si>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</si>
  <si>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Parcela N° 154, KM 8 La Var, Puerto Montt, región de los Lagos.</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</si>
  <si>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</si>
  <si>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</si>
  <si>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</si>
  <si>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</si>
  <si>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</si>
  <si>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</si>
  <si>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</si>
  <si>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</si>
  <si>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</si>
  <si>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</si>
  <si>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 xml:space="preserve">Si tiene.
Presidenta: 
Irma Inés Riroroko Paoa. 
Vicepresidente
Marcelo Ika Paoa.
Secretaria:
Marisol del Carmen Riroroko Hormazábal. 
Tesorero:
Jorge Miranda Pacheco, Rut 10.484.009-4.
Directores:
Zoilo Hucke Atan. 
Ninoska Cuadros Hucke. 
De acuerdo a Certificado de Directorio, de fecha 16 de diciembre de 2020, emitido por el Servicio de registro Civil e Identificación, bajo el folio N° 81226864, este es el nuevo Directorio.
</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</si>
  <si>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</si>
  <si>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</si>
  <si>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</si>
  <si>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</si>
  <si>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</si>
  <si>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Certificado de Vigencia Folio Nº 500361709181, otorgado el 17 de diciembre de 2020, del Servicio de Registro Civil e Identificación.</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</si>
  <si>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</si>
  <si>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</si>
  <si>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Certificado de Vigencia  de persona jurídica sin fines de lucro, folio Nº 500355319021, emitido el 10 de noviembre de 2020 por el SRCeI</t>
  </si>
  <si>
    <t>Del 19 de julio de 2018 al 19 de julio de 2020, de manera que el Directorio se encuentra vencido.
Obs: Se solicitarán antecedentes mediante correo electrónico.</t>
  </si>
  <si>
    <t xml:space="preserve">Ponce de Zamora N° 1784, La Florida, Región Metropolitana.
</t>
  </si>
  <si>
    <t xml:space="preserve">224000227
</t>
  </si>
  <si>
    <t>05-10-2020 al mes de mayo de 2023, según acta de asamblea general ordinaria, de fecha 05 de octubre de 2020, protocolizada bajo el repertorio N° 18.758, de fecha 30 de noviembre de 2020, por el Notario público Titular, don Eduardo Diez Morello, de la Trigésima Cuarta  Notaria de Santiago, con fecha 30 de noviembre de 2020.</t>
  </si>
  <si>
    <t xml:space="preserve">Teatinos N° 371, oficina 401, Región Metropolitana.
</t>
  </si>
  <si>
    <t>jvelasquezt@ongsurcos.cl</t>
  </si>
  <si>
    <t>Gonzalo Bravo Álvarez,</t>
  </si>
  <si>
    <t>Casilla 197</t>
  </si>
  <si>
    <r>
      <rPr>
        <sz val="8"/>
        <color theme="1"/>
        <rFont val="Calibri"/>
        <family val="2"/>
      </rPr>
      <t>Certificado de vigencia, folio Nº 500356979058, de 19 de noviembre de 2020, del Servicio de Registro Civil e Identificación.</t>
    </r>
    <r>
      <rPr>
        <sz val="8"/>
        <rFont val="Calibri"/>
        <family val="2"/>
      </rPr>
      <t xml:space="preserve">
</t>
    </r>
  </si>
  <si>
    <r>
      <t xml:space="preserve">Presidente: Obispo (H) Neftalí Aravena Bravo,
</t>
    </r>
    <r>
      <rPr>
        <sz val="8"/>
        <color theme="1"/>
        <rFont val="Calibri"/>
        <family val="2"/>
      </rPr>
      <t xml:space="preserve">Poder: Superintendente Distrito Concepción: Olga Romero Sanzana, </t>
    </r>
    <r>
      <rPr>
        <sz val="8"/>
        <rFont val="Calibri"/>
        <family val="2"/>
      </rPr>
      <t xml:space="preserve">
</t>
    </r>
  </si>
  <si>
    <r>
      <t xml:space="preserve">Presidente: (Alcalde) Juan Eduardo Vera Sanhueza
Secretario General: Marcelo Fuentes García
</t>
    </r>
    <r>
      <rPr>
        <sz val="8"/>
        <color rgb="FFFF0000"/>
        <rFont val="Calibri"/>
        <family val="2"/>
      </rPr>
      <t xml:space="preserve">Según Resolución N° 193, de 10 de marzo de 2017, dictada por el Secretario General de la entidad, don Marcelo Fuentes García, lo subrogará en su cargo, don Luis Carrillo Duhalde.   </t>
    </r>
    <r>
      <rPr>
        <sz val="8"/>
        <rFont val="Calibri"/>
        <family val="2"/>
      </rPr>
      <t xml:space="preserve">
</t>
    </r>
  </si>
  <si>
    <r>
      <rPr>
        <sz val="8"/>
        <rFont val="Calibri"/>
        <family val="2"/>
      </rPr>
      <t xml:space="preserve">Angachilla, Km. 5, Parcela Arquenco, S/N,  Valdivia, </t>
    </r>
    <r>
      <rPr>
        <sz val="8"/>
        <color theme="1"/>
        <rFont val="Calibri"/>
        <family val="2"/>
      </rPr>
      <t xml:space="preserve">
</t>
    </r>
  </si>
  <si>
    <r>
      <rPr>
        <sz val="8"/>
        <rFont val="Calibri"/>
        <family val="2"/>
      </rPr>
      <t>Fono fijo: 52-2247556
Fono celular: 9-68328551</t>
    </r>
    <r>
      <rPr>
        <sz val="8"/>
        <color theme="1"/>
        <rFont val="Calibri"/>
        <family val="2"/>
      </rPr>
      <t xml:space="preserve">
</t>
    </r>
  </si>
  <si>
    <r>
      <t>Certificado de Vigencia Folio Nº 500227187103, de fecha 14 de mayo de 2019, del Servicio de Registro Civil e Identificación.</t>
    </r>
    <r>
      <rPr>
        <sz val="8"/>
        <color rgb="FFFF0000"/>
        <rFont val="Calibri"/>
        <family val="2"/>
      </rPr>
      <t xml:space="preserve"> 03-11-20 Se envía carta solicitando antecedentes actualizados al año 2020.</t>
    </r>
  </si>
  <si>
    <t>LOS MONTOS INFORMADOS CORRESPONDEN A LOS CANCELADOS EN EL PERÍODO ENERO - ENERO 2021</t>
  </si>
  <si>
    <t>Etiquetas de fila</t>
  </si>
  <si>
    <t>RUT</t>
  </si>
  <si>
    <t>NOMBRE INSTITUCION</t>
  </si>
  <si>
    <t>Suma de ENERO</t>
  </si>
  <si>
    <t>Suma de ACUMULADO</t>
  </si>
  <si>
    <t>IGLESIA EVANGELICA ASAMBLEA DE DIOS DE OSORNO</t>
  </si>
  <si>
    <t>ASOCIACION CRISTIANA DE JOVENES DE ANTOFAGASTA</t>
  </si>
  <si>
    <t>ASOCIACION CRISTIANA DE JOVENES DE VALPARAISO</t>
  </si>
  <si>
    <t>ASOCIACION HOGAR DE NINOS ARTURO PRAT</t>
  </si>
  <si>
    <t>CONGREGACION DEL BUEN PASTOR</t>
  </si>
  <si>
    <t>CONGREGACION HERMANAS FRANCISCANAS MISIONERAS DE JESUS</t>
  </si>
  <si>
    <t>COMPANiA DE LAS HIJAS DE LA CARIDAD DE SAN VICENTE DE PAUL</t>
  </si>
  <si>
    <t>CONGREGACION HIJAS DE SAN JOSE PROTECTORA DE LA INFANCIA</t>
  </si>
  <si>
    <t>CONGREGACION PEQUENAS HERMANAS MISIONERAS DE LA CARIDAD DON ORIONE</t>
  </si>
  <si>
    <t>CONGREGACION PEQUENA OBRA DE LA DIVINA PROVIDENCIA</t>
  </si>
  <si>
    <t>CONGREGACION RELIGIOSAS ADORATRICES ESCLAVAS DEL SANTISIMO SACRAMENTO Y DE LA CARIDAD</t>
  </si>
  <si>
    <t>CONGREGACION RELIGIOSOS TERCIARIOS CAPUCHINOS</t>
  </si>
  <si>
    <t>FUNDACION CONSEJO DE DEFENSA DEL NINO</t>
  </si>
  <si>
    <t>CORPORACION IGLESIA ALIANZA CRISTIANA Y MISIONERA</t>
  </si>
  <si>
    <t>FUNDACION DE AYUDA AL NINO LIMITADO (COANIL)</t>
  </si>
  <si>
    <t>CORPORACION EDUCACIONAL Y ASISTENCIAL HELLEN KELLER</t>
  </si>
  <si>
    <t>CORPORACION GABRIELA MISTRAL</t>
  </si>
  <si>
    <t>CORPORACION METODISTA</t>
  </si>
  <si>
    <t>CORPORACION MUNICIPAL DE CONCHALI DE EDUCACION, SALUD Y EDUCACION DE MENORES CORESAM</t>
  </si>
  <si>
    <t>CORPORACION PARA LA ORIENTACION, PROTECCION Y REHABILITACION DEL MENOR PROMESI</t>
  </si>
  <si>
    <t>CRUZ ROJA CHILENA</t>
  </si>
  <si>
    <t>FUNDACION DE BENEFICENCIA ALDEA DE NINOS CARDENAL RAUL SILVA HENRIQUEZ</t>
  </si>
  <si>
    <t>FUNDACION CIUDAD DEL NINO RICARDO ESPINOZA</t>
  </si>
  <si>
    <t>HUALPÉN</t>
  </si>
  <si>
    <t>CORP. DESARR.SOC.ASOC.CRIST.DE JOVENES</t>
  </si>
  <si>
    <t>PARROQUIA SAGRADO CORAZON DE JESUS DE CORONEL</t>
  </si>
  <si>
    <t>PARROQUIA SAN PABLO (ARZOBISPADO DE PUERTO MONTT )</t>
  </si>
  <si>
    <t>FUNDACION DE BENEFICENCIA DE LOS SAGRADOS CORAZONES</t>
  </si>
  <si>
    <t>FUNDACION DE BENEFICENCIA HOGAR DE CRISTO</t>
  </si>
  <si>
    <t>FUNDACION HOGAR INFANTIL CLUB DE LEONES DE TALCA</t>
  </si>
  <si>
    <t>FUNDACION MI CASA</t>
  </si>
  <si>
    <t>FUNDACION MI HOGAR DE CAUQUENES</t>
  </si>
  <si>
    <t>FUNDACION NINO Y PATRIA</t>
  </si>
  <si>
    <t>FUNDACION PADRE SEMERIA</t>
  </si>
  <si>
    <t>FUNDACIÓN PAULA JARAQUEMADA ALQUIZAR</t>
  </si>
  <si>
    <t>FUNDACION REFUGIO DE CRISTO</t>
  </si>
  <si>
    <t>ILUSTRE MUNICIPALIDAD DE COMBARBALA</t>
  </si>
  <si>
    <t>ILUSTRE MUNICIPALIDAD DE COYHAIQUE</t>
  </si>
  <si>
    <t>ILUSTRE MUNICIPALIDAD DE LA FLORIDA</t>
  </si>
  <si>
    <t>OBISPADO DE ILLAPEL</t>
  </si>
  <si>
    <t>CORPORACION OBRA DON GUANELLA</t>
  </si>
  <si>
    <t>ORDEN DE LA BIENAVENTURADA VIRGEN MARiA DE LA MERCED O PROVINCIA MERCEDARIA DE CHILE</t>
  </si>
  <si>
    <t>SANATORIO MARITIMO SAN JUAN DE DIOS</t>
  </si>
  <si>
    <t>PATRONATO DE LOS SAGRADOS CORAZONES DE VALPARAISO</t>
  </si>
  <si>
    <t>SOCIEDAD DE ASISTENCIA Y CAPACITACION ( ANTES DENOMINADA SOCIEDAD PROTECTORA DE LA INFANCIA )</t>
  </si>
  <si>
    <t>SOCIEDAD DE BENEFICENCIA HOGAR DEL NINO</t>
  </si>
  <si>
    <t>CORPORACION MUNICIPAL DE DESARROLLO SOCIAL DE LOS MUERMOS</t>
  </si>
  <si>
    <t>CORPORACION MUNICIPAL PARA EL DESARROLLO SOCIAL DE VILLA ALEMANA</t>
  </si>
  <si>
    <t>OBISPADO DE SAN FELIPE</t>
  </si>
  <si>
    <t>FUNDACION NACIONAL PARA LA DEFENSA ECOLOGICA DEL MENOR DE EDAD FUNDACION (DEM)</t>
  </si>
  <si>
    <t>FUNDACION MIS AMIGOS</t>
  </si>
  <si>
    <t>CORPORACION DE OPORTUNIDAD Y ACCION SOLIDARIA OPCION</t>
  </si>
  <si>
    <t>CORPORACION HOGAR DE MENORES CARDENAL JOSE MARIA CARO</t>
  </si>
  <si>
    <t>PARROQUIA SAN JUAN BAUTISTA DE HUALQUI</t>
  </si>
  <si>
    <t>OBISPADO DE VALDIVIA</t>
  </si>
  <si>
    <t>ILUSTRE MUNICIPALIDAD DE PICHIDEGUA</t>
  </si>
  <si>
    <t>FUNDACION HOGARES DE MENORES VERBO DIVINO</t>
  </si>
  <si>
    <t>CORPORACION COMUNIDAD LA ROCA</t>
  </si>
  <si>
    <t>CORPORACION DE FORMACION LABORAL AL ADOLESCENTE - CORFAL</t>
  </si>
  <si>
    <t>FUNDACION ESPERANZA</t>
  </si>
  <si>
    <t>CORPORACION DE APOYO A LA NINEZ Y JUVENTUD EN RIESGO SOCIAL CORPORACION LLEQUEN</t>
  </si>
  <si>
    <t>ASOCIACION DE PADRES Y AMIGOS DE LOS AUTISTAS V REGION (ASPAUT)</t>
  </si>
  <si>
    <t>ILUSTRE MUNICIPALIDAD DE SAN ANTONIO</t>
  </si>
  <si>
    <t>ILUSTRE MUNICIPALIDAD DE CONSTITUCION</t>
  </si>
  <si>
    <t>FUNDACION CENTRO REGIONAL DE ASISTENCIA TeCNICA Y EMPRE.FUND.(CRATE)</t>
  </si>
  <si>
    <t>INSTITUTO PARA EL DESARROLLO COMUNITARIO IDECO, MIGUEL DE PUJADAS VERGARA</t>
  </si>
  <si>
    <t>CORPORACION MUNICIPAL DE MELIPILLA PARA LA EDUCACION SALUD ATENCION DE MENORES Y DEPORTE Y RECREAC</t>
  </si>
  <si>
    <t>CORPORACION DEMOS UNA OPORTUNIDAD AL MENOR O CReDITO AL MENOR</t>
  </si>
  <si>
    <t>CORPORACION DE EDUCACION, REHABILITACION, CAPACITACION, ATENCION DE MENORES Y PERFECCIONAMIENTO</t>
  </si>
  <si>
    <t>AGENCIA ADVENTISTA DE DESARROLLO Y RECURSOS ASISTENCIALES ( ADRA CHILE)</t>
  </si>
  <si>
    <t>CORPORACION DE REHABILITACION DE MENORES ADICTOS AMANECER DE CALAMA</t>
  </si>
  <si>
    <t>FUNDACION LA FRONTERA</t>
  </si>
  <si>
    <t>MISION EVANGELICA SAN PABLO DE CHILE</t>
  </si>
  <si>
    <t>CORPORACION SERVICIO PAZ Y JUSTICIA - SERPAJ CHILE</t>
  </si>
  <si>
    <t>CORPORACION EDUCACIONAL ABATE MOLINA DE TALCA</t>
  </si>
  <si>
    <t>ORGANIZACION COMUNITARIA FUNCIONAL CENTRO CULTURAL Y EDUCACIONAL ARCADIA</t>
  </si>
  <si>
    <t>CORPORACION COMUNIDAD JESUS NINO</t>
  </si>
  <si>
    <t>CORPORACION MISION DE MARIA</t>
  </si>
  <si>
    <t>FUNDACION CHILENA DE LA ADOPCION</t>
  </si>
  <si>
    <t>CORPORACION PARA LA ATENCION INTEGRAL DEL MALTRATO AL MENOR, EN LA REGION DEL BIO BIO</t>
  </si>
  <si>
    <t>PARROQUIA NUESTRA SENORA DE LA MERCED, DE PETORCA</t>
  </si>
  <si>
    <t>ORGANIZACION NO GUBERNAMENTAL DE DESARROLLO MARIA ACOGE</t>
  </si>
  <si>
    <t>FUNDACION SAN JOSE PARA LA ADOPCION FAMILIAR CRISTIANA</t>
  </si>
  <si>
    <t>CORPORACION MENORES DE LA CALLE AHORA</t>
  </si>
  <si>
    <t>SOCIEDAD JUNTOS E.V.</t>
  </si>
  <si>
    <t>CENTRO DE INICIATIVA EMPRESARIAL - CIEM VILLARRICA</t>
  </si>
  <si>
    <t>CORPORACION PROGRAMA DE ATENCION A NINOS Y JOVENES CHASQUI</t>
  </si>
  <si>
    <t>CORPORACION HOGAR BELEN</t>
  </si>
  <si>
    <t>POLICIA DE INVESTIGACIONES DE CHILE</t>
  </si>
  <si>
    <t>ORGANIZACION NO GUBERNAMENTAL DE DESARROLLO CTRO.COMUNITARIO DE ATENCION AL JOVEN</t>
  </si>
  <si>
    <t>FUNDACION TIERRA DE ESPERANZA</t>
  </si>
  <si>
    <t>ILUSTRE MUNICIPALIDAD DE QUELLON</t>
  </si>
  <si>
    <t>FUNDACION INSTITUTO DE EDUCACION POPULAR</t>
  </si>
  <si>
    <t>ILUSTRE MUNICIPALIDAD DE PUERTO VARAS</t>
  </si>
  <si>
    <t>ILUSTRE MUNICIPALIDAD DE LA GRANJA</t>
  </si>
  <si>
    <t>ILUSTRE MUNICIPALIDAD ESTACION CENTRAL</t>
  </si>
  <si>
    <t>ORGANIZACION NO GUBERNAMENTAL DE DESARROLLO HUMANO O O.N.G. PROYECTA</t>
  </si>
  <si>
    <t>CORPORACION ASOCIACION PRO DERECHOS DE LOS NINOS Y JOVENES - PRODENI</t>
  </si>
  <si>
    <t>FUNDACION PAICAVI</t>
  </si>
  <si>
    <t>ORGANIZACION COMUNITARIA FUNCIONAL HAKA PUPA O TE NGA POKI</t>
  </si>
  <si>
    <t>COMUNIDAD PAPA JUAN XXIII</t>
  </si>
  <si>
    <t>ILUSTRE MUNICIPALIDAD DE CALBUCO</t>
  </si>
  <si>
    <t>ILUSTRE MUNICIPALIDAD DE AYSEN</t>
  </si>
  <si>
    <t>ORGANIZACION NO GUBERNAMENTAL DE DESARROLLO CENTRO DE PROMOCION DE APOYO A LA INFANCIA - PAICABI</t>
  </si>
  <si>
    <t>FUNDACION MARIA DE LA LUZ ZANARTU</t>
  </si>
  <si>
    <t>ORGANIZACION NO GUBERNAMENTAL DE DESARROLLO DEL JOVEN Y SU FAMILIA SURCOS</t>
  </si>
  <si>
    <t>ORGANIZACION NO GUBERNAMENTAL DE DESARROLLO MARIA MADRE</t>
  </si>
  <si>
    <t>FUNDACION DE BENEFICENCIA HOGAR DE NINOS SAN JOSE</t>
  </si>
  <si>
    <t>CORPORACION DE EDUCACION Y DESARROLLO POPULAR EL TRAMPOLIN</t>
  </si>
  <si>
    <t>ILUSTRE MUNICIPALIDAD DE LA PINTANA</t>
  </si>
  <si>
    <t>ILUSTRE MUNICIPALIDAD DE RENGO</t>
  </si>
  <si>
    <t>ILUSTRE MUNICIPALIDAD DE CERRO NAVIA</t>
  </si>
  <si>
    <t>ILUSTRE MUNICIPALIDAD DE QUILICURA</t>
  </si>
  <si>
    <t>ILUSTRE MUNICIPALIDAD DE TEMUCO</t>
  </si>
  <si>
    <t>ILUSTRE MUNICIPALIDAD DE QUILLOTA</t>
  </si>
  <si>
    <t>ILUSTRE MUNICIPALIDAD DE NUNOA</t>
  </si>
  <si>
    <t>INSTITUTO DE EDUCACION Y DESARROLLO CARLOS CASANUEVA</t>
  </si>
  <si>
    <t>ILUSTRE MUNICIPALIDAD DE LO PRADO</t>
  </si>
  <si>
    <t>ILUSTRE MUNICIPALIDAD DE COQUIMBO</t>
  </si>
  <si>
    <t>ORGANIZACION NO GUBERNAMENTAL DE DESARROLLO CORPORACION DE EDUCACION EL QUIJOTE</t>
  </si>
  <si>
    <t>CORPORACION MUNICIPAL DE CASTRO PARA LA EDUCACION, SALUD Y ATENCION AL MENOR</t>
  </si>
  <si>
    <t>ILUSTRE MUNICIPALIDAD DE MACUL</t>
  </si>
  <si>
    <t>ILUSTRE MUNICIPALIDAD DE SAN BERNARDO</t>
  </si>
  <si>
    <t>ILUSTRE MUNICIPALIDAD DE COPIAPO</t>
  </si>
  <si>
    <t>CORPORACION EDUCACIONAL Y DE BENEFICENCIA CRISTO JOVEN</t>
  </si>
  <si>
    <t>ORGANIZACION NO GUBERNAMENTAL DE DESARROLLO CORDILLERA</t>
  </si>
  <si>
    <t>ILUSTRE MUNICIPALIDAD DE CALAMA</t>
  </si>
  <si>
    <t>ILUSTRE MUNICIPALIDAD DE LOTA</t>
  </si>
  <si>
    <t>ILUSTRE MUNICIPALIDAD DE GRANEROS</t>
  </si>
  <si>
    <t>ILUSTRE MUNICIPALIDAD DE VALDIVIA</t>
  </si>
  <si>
    <t>ILUSTRE MUNICIPALIDAD DE GALVARINO</t>
  </si>
  <si>
    <t>CORPORACION CHILE DERECHOS, CENTRO DE ESTUDIOS Y DESARROLLO SOCIAL (CHILE DERECHOS)</t>
  </si>
  <si>
    <t>ILUSTRE MUNICIPALIDAD DE PUDAHUEL</t>
  </si>
  <si>
    <t>ILUSTRE MUNICIPALIDAD DE TRAIGUEN</t>
  </si>
  <si>
    <t>ILUSTRE MUNICIPALIDAD DE PUERTO MONTT</t>
  </si>
  <si>
    <t>ILUSTRE MUNICIPALIDAD DE LA LIGUA</t>
  </si>
  <si>
    <t>ILUSTRE MUNICIPALIDAD DE PUENTE ALTO</t>
  </si>
  <si>
    <t>ILUSTRE MUNICIPALIDAD DE ILLAPEL</t>
  </si>
  <si>
    <t>ILUSTRE MUNICIPALIDAD DE LA SERENA</t>
  </si>
  <si>
    <t>ILUSTRE MUNICIPALIDAD DE QUINTA NORMAL</t>
  </si>
  <si>
    <t>ILUSTRE MUNICIPALIDAD DE LOS ANDES</t>
  </si>
  <si>
    <t>ILUSTRE MUNICIPALIDAD DE PUCON</t>
  </si>
  <si>
    <t>ILUSTRE MUNICIPALIDAD DE IQUIQUE</t>
  </si>
  <si>
    <t>ILUSTRE MUNICIPALIDAD DE SAN CARLOS</t>
  </si>
  <si>
    <t>FUNDACION SOCIAL NOVO MILLENNIO</t>
  </si>
  <si>
    <t>ILUSTRE MUNICIPALIDAD DE OSORNO</t>
  </si>
  <si>
    <t>SERVICIO DE SALUD MAGALLANES</t>
  </si>
  <si>
    <t>ORGANIZACION COMUNITARIA FUNCIONAL CENTRO DE AYUDA AL NINO BERNARDITA SERRANO</t>
  </si>
  <si>
    <t>ILUSTRE MUNICIPALIDAD DE TALCA</t>
  </si>
  <si>
    <t>FUNDACION CASA ESPERANZA E.V.</t>
  </si>
  <si>
    <t>CORPORACION DE APOYO INTEGRAL PARA EL ADULTO MAYOR Y/O CORPORACION LAURELES</t>
  </si>
  <si>
    <t>MARIA AYUDA CORPORACION DE BENEFICENCIA</t>
  </si>
  <si>
    <t>ILUSTRE MUNICIPALIDAD DE CODEGUA</t>
  </si>
  <si>
    <t>ORGANIZACION NO GUBERNAMENTAL DE DESARROLLO RAICES SANTIAGO</t>
  </si>
  <si>
    <t>ILUSTRE MUNICIPALIDAD DE PEÑALOLEN</t>
  </si>
  <si>
    <t>CORPORACION NUESTRA AYUDA INSPIRADA EN MARIA - CURICO TAMBIeN DENOMINADA CORPORACION NAIM CURICO</t>
  </si>
  <si>
    <t>ILUSTRE MUNICIPALIDAD DE GORBEA</t>
  </si>
  <si>
    <t>ILUSTRE MUNICIPALIDAD DE OVALLE</t>
  </si>
  <si>
    <t>ILUSTRE MUNICIPALIDAD DE MAIPU</t>
  </si>
  <si>
    <t>ILUSTRE MUNICIPALIDAD DE SAN PEDRO DE ATACAMA</t>
  </si>
  <si>
    <t>ILUSTRE MUNICIPALIDAD DE CISNES</t>
  </si>
  <si>
    <t>ILUSTRE MUNICIPALIDAD DE TOMe</t>
  </si>
  <si>
    <t>FUNDACION CARITAS DIOCESANA DE LINARES</t>
  </si>
  <si>
    <t>ORGANIZACION COMUNITARIA FUNCIONAL HOGAR DE LACTANTES IGNAZIO SIBILLO</t>
  </si>
  <si>
    <t>ILUSTRE MUNICIPALIDAD DE MEJILLONES</t>
  </si>
  <si>
    <t>ILUSTRE MUNICIPALIDAD DE PAINE</t>
  </si>
  <si>
    <t>ILUSTRE MUNICIPALIDAD DE LA CISTERNA</t>
  </si>
  <si>
    <t>ILUSTRE MUNICIPALIDAD DE SALAMANCA</t>
  </si>
  <si>
    <t>ILUSTRE MUNICIPALIDAD DE BUIN</t>
  </si>
  <si>
    <t>ILUSTRE MUNICIPALIDAD DE EL BOSQUE</t>
  </si>
  <si>
    <t>ILUSTRE MUNICIPALIDAD DE PURRANQUE</t>
  </si>
  <si>
    <t>ILUSTRE MUNICIPALIDAD DE CALERA DE TANGO</t>
  </si>
  <si>
    <t>ILUSTRE MUNICIPALIDAD DE SAN MIGUEL</t>
  </si>
  <si>
    <t>ILUSTRE MUNICIPALIDAD DE TALAGANTE</t>
  </si>
  <si>
    <t>ILUSTRE MUNICIPALIDAD DE RECOLETA</t>
  </si>
  <si>
    <t>ILUSTRE MUNICIPALIDAD DE SAN FELIPE</t>
  </si>
  <si>
    <t>ILUSTRE MUNICIPALIDAD DE HUECHURABA</t>
  </si>
  <si>
    <t>ILUSTRE MUNICIPALIDAD DE POZO ALMONTE</t>
  </si>
  <si>
    <t>ILUSTRE MUNICIPALIDAD DE SAN PEDRO</t>
  </si>
  <si>
    <t>ILUSTRE MUNICIPALIDAD DE MONTE PATRIA</t>
  </si>
  <si>
    <t>ILUSTRE MUNICIPALIDAD DE FRUTILLAR</t>
  </si>
  <si>
    <t>ILUSTRE MUNICIPALIDAD DE PICA</t>
  </si>
  <si>
    <t>ILUSTRE MUNICIPALIDAD DE PIRQUE</t>
  </si>
  <si>
    <t>ILUSTRE MUNICIPALIDAD DE DIEGO DE ALMAGRO</t>
  </si>
  <si>
    <t>ILUSTRE MUNICIPALIDAD DE CASABLANCA</t>
  </si>
  <si>
    <t>ILUSTRE MUNICIPALIDAD DE QUINTERO</t>
  </si>
  <si>
    <t>ILUSTRE MUNICIPALIDAD DE PETORCA</t>
  </si>
  <si>
    <t>ILUSTRE MUNICIPALIDAD DE CERRILLOS</t>
  </si>
  <si>
    <t>ILUSTRE MUNICIPALIDAD DE CATEMU</t>
  </si>
  <si>
    <t>ILUSTRE MUNICIPALIDAD DE CALDERA</t>
  </si>
  <si>
    <t>ILUSTRE MUNICIPALIDAD DE ARAUCO</t>
  </si>
  <si>
    <t>ILUSTRE MUNICIPALIDAD DE MAULE</t>
  </si>
  <si>
    <t>ILUSTRE MUNICIPALIDAD DE MACHALi</t>
  </si>
  <si>
    <t>ILUSTRE MUNICIPALIDAD DE ISLA DE MAIPO</t>
  </si>
  <si>
    <t>ILUSTRE MUNICIPALIDAD DE CAUQUENES</t>
  </si>
  <si>
    <t>ILUSTRE MUNICIPALIDAD DE SAN PEDRO DE LA PAZ</t>
  </si>
  <si>
    <t>ILUSTRE MUNICIPALIDAD DE CHEPICA</t>
  </si>
  <si>
    <t>ILUSTRE MUNICIPALIDAD DE PEDRO AGUIRRE CERDA</t>
  </si>
  <si>
    <t>ILUSTRE MUNICIPALIDAD DE REQUINOA</t>
  </si>
  <si>
    <t>ILUSTRE MUNICIPALIDAD DE ANDACOLLO</t>
  </si>
  <si>
    <t>ILUSTRE MUNICIPALIDAD DE COLINA</t>
  </si>
  <si>
    <t>ILUSTRE MUNICIPALIDAD DE QUINTA DE TILCOCO</t>
  </si>
  <si>
    <t>ILUSTRE MUNICIPALIDAD DE CHILLAN</t>
  </si>
  <si>
    <t>ILUSTRE MUNICIPALIDAD DE NACIMIENTO</t>
  </si>
  <si>
    <t>ILUSTRE MUNICIPALIDAD DE CURICO</t>
  </si>
  <si>
    <t>ILUSTRE MUNICIPALIDAD DE LAUTARO</t>
  </si>
  <si>
    <t>ILUSTRE MUNICIPALIDAD DE SAN RAMON</t>
  </si>
  <si>
    <t>ILUSTRE MUNICIPALIDAD DE COELEMU</t>
  </si>
  <si>
    <t>ILUSTRE MUNICIPALIDAD DE QUIRIHUE</t>
  </si>
  <si>
    <t>ILUSTRE MUNICIPALIDAD DE CARAHUE</t>
  </si>
  <si>
    <t>ILUSTRE MUNICIPALIDAD DE SANTA BARBARA</t>
  </si>
  <si>
    <t>ILUSTRE MUNICIPALIDAD DE CAÑETE</t>
  </si>
  <si>
    <t>ILUSTRE MUNICIPALIDAD DE LOS ANGELES</t>
  </si>
  <si>
    <t>ILUSTRE MUNICIPALIDAD DE YUNGAY</t>
  </si>
  <si>
    <t>ILUSTRE MUNICIPALIDAD DE SAN JAVIER</t>
  </si>
  <si>
    <t>ILUSTRE MUNICIPALIDAD DE PLACILLA</t>
  </si>
  <si>
    <t>ILUSTRE MUNICIPALIDAD DE QUILLON</t>
  </si>
  <si>
    <t>ILUSTRE MUNICIPALIDAD DE SAN CLEMENTE</t>
  </si>
  <si>
    <t>ILUSTRE MUNICIPALIDAD DE MOLINA</t>
  </si>
  <si>
    <t>ILUSTRE MUNICIPALIDAD DE EL MONTE</t>
  </si>
  <si>
    <t>ILUSTRE MUNICIPALIDAD DE TAL TAL</t>
  </si>
  <si>
    <t>ILUSTRE MUNICIPALIDAD DE LEBU</t>
  </si>
  <si>
    <t>ILUSTRE MUNICIPALIDAD DE HUALPEN</t>
  </si>
  <si>
    <t>ILUSTRE MUNICIPALIDAD DE PENCO</t>
  </si>
  <si>
    <t>ILUSTRE MUNICIPALIDAD DE CONCEPCION</t>
  </si>
  <si>
    <t>ILUSTRE MUNICIPALIDAD DE ANCUD</t>
  </si>
  <si>
    <t>ILUSTRE MUNICIPALIDAD DE PARRAL</t>
  </si>
  <si>
    <t>ILUSTRE MUNICIPALIDAD DE FLORIDA</t>
  </si>
  <si>
    <t>ILUSTRE MUNICIPALIDAD DE VICUNA</t>
  </si>
  <si>
    <t>ILUSTRE MUNICIPALIDAD DE TEODORO SCHMIDT</t>
  </si>
  <si>
    <t>ILUSTRE MUNICIPALIDAD DE CURACAUTIN</t>
  </si>
  <si>
    <t>ILUSTRE MUNICIPALIDAD DE CHILE CHICO</t>
  </si>
  <si>
    <t>ILUSTRE MUNICIPALIDAD DE LLAY LLAY</t>
  </si>
  <si>
    <t>ILUSTRE MUNICIPALIDAD DE PICHILEMU</t>
  </si>
  <si>
    <t>ILUSTRE MUNICIPALIDAD DE TIRUA</t>
  </si>
  <si>
    <t>ILUSTRE MUNICIPALIDAD DE HUALQUI</t>
  </si>
  <si>
    <t>ILUSTRE MUNICIPALIDAD DE LA CALERA</t>
  </si>
  <si>
    <t>ILUSTRE MUNICIPALIDAD DE CARTAGENA</t>
  </si>
  <si>
    <t>ILUSTRE MUNICIPALIDAD DE VINA DEL MAR</t>
  </si>
  <si>
    <t>CORPORACION PRODEL</t>
  </si>
  <si>
    <t>ORGANIZACION COMUNITARIA FUNCIONAL CENTRO CULTURAL Y SOCIAL CENTRO DE APOYO AL NIÑO Y LA FAMILIA</t>
  </si>
  <si>
    <t>FUNDACION LEON BLOY PARA LA PROMOCION INTEGRAL DE LA FAMILIA</t>
  </si>
  <si>
    <t>O.N.G DE DESARROLLO CORPORACION DE DESARROLLO SOCIAL EL CONQUISTADOR</t>
  </si>
  <si>
    <t>ILUSTRE MUNICIPALIDAD DE PADRE HURTADO</t>
  </si>
  <si>
    <t>ILUSTRE MUNICIPALIDAD DE LA UNION</t>
  </si>
  <si>
    <t>O.N.G DE DESARROLLO LA CASONA DE LOS JOVENES</t>
  </si>
  <si>
    <t>ONG - ACCORDES</t>
  </si>
  <si>
    <t>FUNDACION VIDA COMPARTIDA</t>
  </si>
  <si>
    <t>FUNDACION BEATA LAURA VICUNA</t>
  </si>
  <si>
    <t>ALDEAS INFANTILES S.O.S. CHILE</t>
  </si>
  <si>
    <t>O.N.G. RENUEVO</t>
  </si>
  <si>
    <t>ILUSTRE MUNICIPALIDAD DE CABILDO</t>
  </si>
  <si>
    <t>CORPORACION PRIVADA DE DESARROLLO SOCIAL IX REGION, CORPRIX</t>
  </si>
  <si>
    <t>ILUSTRE MUNICIPALIDAD DE LO ESPEJO</t>
  </si>
  <si>
    <t>ILUSTRE MUNICIPALIDAD DE SAN FERNANDO</t>
  </si>
  <si>
    <t>FUNDACION TABOR</t>
  </si>
  <si>
    <t>ILUSTRE MUNICIPALIDAD DE RENCA</t>
  </si>
  <si>
    <t>ILUSTRE MUNICIPALIDAD DE OLMUE</t>
  </si>
  <si>
    <t>ILUSTRE MUNICIPALIDAD DE CHILLAN VIEJO</t>
  </si>
  <si>
    <t>ILUSTRE MUNICIPALIDAD DE PANGUIPULLI</t>
  </si>
  <si>
    <t>CORPORACION MUNICIPAL DE PENALOLEN PARA EL DESARROLLO SOCIAL CORMUP</t>
  </si>
  <si>
    <t>ILUSTRE MUNICIPALIDAD DE PALENA</t>
  </si>
  <si>
    <t>ILUSTRE MUNICIPALIDAD DE SAN NICOLAS</t>
  </si>
  <si>
    <t>ONG DE DESARROLLO HOGAR SANTA CATALINA</t>
  </si>
  <si>
    <t>ILUSTRE MUNICIPALIDAD DE PEÑAFLOR</t>
  </si>
  <si>
    <t>CORPORACION COMUNIDAD TERAPEUTA ESPERANZA</t>
  </si>
  <si>
    <t>ILUSTRE MUNICIPALIDAD DE ZAPALLAR</t>
  </si>
  <si>
    <t>CORPORACION DE AYUDA A LA FAMILIA</t>
  </si>
  <si>
    <t>CORPORACION MUNICIPAL DE DESARROLLO SOCIAL DE SAN JOAQUIN</t>
  </si>
  <si>
    <t>FUNDACION CRESERES</t>
  </si>
  <si>
    <t>ILUSTRE MUNICIPALIDAD DE SANTIAGO</t>
  </si>
  <si>
    <t>FUNDACION PROYECTO B</t>
  </si>
  <si>
    <t>ILUSTRE MUNICIPALIDAD DE CURANILAHUE</t>
  </si>
  <si>
    <t>O.N.G. CORPORACION CAPREIS</t>
  </si>
  <si>
    <t>ILUSTRE MUNICIPALIDAD DE SAN IGNACIO</t>
  </si>
  <si>
    <t>ILUSTRE MUNICIPALIDAD DE FRESIA</t>
  </si>
  <si>
    <t>ILUSTRE MUNICIPALIDAD DE LIMACHE</t>
  </si>
  <si>
    <t>ILUSTRE MUNICIPALIDAD DE CHIGUAYANTE</t>
  </si>
  <si>
    <t>CORPORACION FAMILIA DE LINARES</t>
  </si>
  <si>
    <t>FUNDACION REINVENTARSE</t>
  </si>
  <si>
    <t>ORGANIZACION NO GUBERNAMENTAL DE DESARROLLO COVACHA</t>
  </si>
  <si>
    <t>CORPORACLON SOCIAL Y EDUCACIONAL RENASCI</t>
  </si>
  <si>
    <t>ILUSTRE MUNICIPALIDAD DE PAILLACO</t>
  </si>
  <si>
    <t>ILUSTRE MUNICIPALIDAD DE MALLOA</t>
  </si>
  <si>
    <t>FUNDACION CREA EQUIDAD</t>
  </si>
  <si>
    <t>ILUSTRE MUNICIPALIDAD DE RIO IBANEZ</t>
  </si>
  <si>
    <t>ILUSTRE MUNICIPALIDAD DE HUARA</t>
  </si>
  <si>
    <t>ILUSTRE MUNICIPALIDAD DE LAGO RANCO</t>
  </si>
  <si>
    <t>FUNDACION DE BENEFICENCIA SENTIDOS</t>
  </si>
  <si>
    <t>ILUSTRE MUNICIPALIDAD DE MARIQUINA</t>
  </si>
  <si>
    <t>ILUSTRE MUNICIPALIDAD DE CORRAL</t>
  </si>
  <si>
    <t>ILUSTRE MUNICIPALIDAD DE FUTRONO</t>
  </si>
  <si>
    <t>ILUSTRE MUNICIPALIDAD DE PUREN</t>
  </si>
  <si>
    <t>ILUSTRE MUNICIPALIDAD DE CANELA</t>
  </si>
  <si>
    <t>ILUSTRE MUNICIPALIDAD DE PUNITAQUI</t>
  </si>
  <si>
    <t>ILUSTRE MUNICIPALIDAD DE CABO DE HORNOS</t>
  </si>
  <si>
    <t>ILUSTRE MUNICIPALIDAD DE CUNCO</t>
  </si>
  <si>
    <t>ILUSTRE MUNICIPALIDAD DE VICTORIA</t>
  </si>
  <si>
    <t>ILUSTRE MUNICIPALIDAD DE LOS VILOS</t>
  </si>
  <si>
    <t>ILUSTRE MUNICIPALIDAD DE CURACAVI</t>
  </si>
  <si>
    <t>ILUSTRE MUNICIPALIDAD DE SANTA JUANA</t>
  </si>
  <si>
    <t>ILUSTRE MUNICIPALIDAD DE MULCHEN</t>
  </si>
  <si>
    <t>ILUSTRE MUNICIPALIDAD DE COIHUECO</t>
  </si>
  <si>
    <t>ILUSTRE MUNICIPALIDAD DE CABRERO</t>
  </si>
  <si>
    <t>GOBERNACION PROVINCIAL ARICA</t>
  </si>
  <si>
    <t>ILUSTRE MUNICIPALIDAD DE TIL TIL</t>
  </si>
  <si>
    <t>ILUSTRE MUNICIPALIDAD DE CONCON</t>
  </si>
  <si>
    <t>ILUSTRE MUNICIPALIDAD DE FREIRINA</t>
  </si>
  <si>
    <t>ILUSTRE MUNICIPALIDAD DE ALTO DEL CARMEN</t>
  </si>
  <si>
    <t>ILUSTRE MUNICIPALIDAD DE TIERRA AMARILLA</t>
  </si>
  <si>
    <t>ILUSTRE MUNICIPALIDAD DE CHANARAL</t>
  </si>
  <si>
    <t>ILUSTRE MUNICIPALIDAD DE PORVENIR</t>
  </si>
  <si>
    <t>ILUSTRE MUNICIPALIDAD DE SAN JUAN DE LA COSTA</t>
  </si>
  <si>
    <t>ILUSTRE MUNICIPALIDAD DE PROVIDENCIA</t>
  </si>
  <si>
    <t>ILUSTRE MUNICIPALIDAD DE LLANQUIHUE</t>
  </si>
  <si>
    <t>ILUSTRE MUNICIPALIDAD DE CUREPTO</t>
  </si>
  <si>
    <t>ILUSTRE MUNICIPALIDAD DE CHANCO</t>
  </si>
  <si>
    <t>ILUSTRE MUNICIPALIDAD DE PALMILLA</t>
  </si>
  <si>
    <t>ILUSTRE MUNICIPALIDAD DE TOCOPILLA</t>
  </si>
  <si>
    <t>ILUSTRE MUNICIPALIDAD DE QUINCHAO</t>
  </si>
  <si>
    <t>O.N.G INCITA</t>
  </si>
  <si>
    <t>GOBERNACION PROVINCIAL DE PARINACOTA</t>
  </si>
  <si>
    <t>ILUSTRE MUNICIPALIDAD DE SANTA MARIA</t>
  </si>
  <si>
    <t>FUNDACION NUESTRA SENORA DE LA ESPERANZA</t>
  </si>
  <si>
    <t>GOBERANCION PROVINCIAL DE EL LOA</t>
  </si>
  <si>
    <t>GOBERNACION PROVINCIAL DE ANTOFAGASTA</t>
  </si>
  <si>
    <t>ILUSTRE MUNICIPALIDAD DE PUTAENDO</t>
  </si>
  <si>
    <t>ILUSTRE MUNICIPALIDAD DE HUASCO</t>
  </si>
  <si>
    <t>ILUSTRE MUNICIPALIDAD DE VICHUQUEN</t>
  </si>
  <si>
    <t>ILUSTRE MUNICIPALIDAD DE SAN RAFAEL</t>
  </si>
  <si>
    <t>ILUSTRE MUNICIPALIDAD DE RINCONADA</t>
  </si>
  <si>
    <t>ILUSTRE MUNICIPALIDAD DE ROMERAL</t>
  </si>
  <si>
    <t>GOBERNACION PROVINCIAL DE MAGALLANES</t>
  </si>
  <si>
    <t>ILUSTRE MUNICIPALIDAD DE EL TABO</t>
  </si>
  <si>
    <t>ILUSTRE MUNICIPALIDAD DE PAIHUANO</t>
  </si>
  <si>
    <t>ILUSTRE MUNICIPALIDAD DE LA HIGUERA</t>
  </si>
  <si>
    <t>CORPORACION CULTURAL Y DE DESARROLLO SHALOM</t>
  </si>
  <si>
    <t>CORPORACION PARA EL DESARROLLO INTEGRAL DE LA PROVINCIA DE CHOAPA LUIS GALVEZ OLIVARES DE ILLAPEL</t>
  </si>
  <si>
    <t>ORGANIZACION NO GUBERNAMENTAL DE DESARROLLO COINCIDE</t>
  </si>
  <si>
    <t>ILUSTRE MUNICIPALIDAD DE CHOL CHOL</t>
  </si>
  <si>
    <t>FUNDACION KOINOMADELFIA</t>
  </si>
  <si>
    <t>ONG DE DESARROLLO PADRE LUIS AMIGO</t>
  </si>
  <si>
    <t>CORPORACION EN BUSCA DE UN CAMBIO</t>
  </si>
  <si>
    <t>ORGANIZACION NO GUBERNAMENTAL JUNTOS CREANDO FUTURO</t>
  </si>
  <si>
    <t>FUNDACION TALITA KUM</t>
  </si>
  <si>
    <t>CORPORACION INTEGRAL EDUCATIVA Y SOCIAL PARA EL DESARROLLO DE LA COMUNIDAD</t>
  </si>
  <si>
    <t>CORPORACION DE AYUDA A LA INFANCIA CASA MONTANA</t>
  </si>
  <si>
    <t>CORPORACION ACOGIDA</t>
  </si>
  <si>
    <t>FUNDACION MADRE VICTORIA</t>
  </si>
  <si>
    <t>FUNDACIÓN GUADALUPE ACOGE</t>
  </si>
  <si>
    <t>GOBERNACION PROVINCIAL CHOAPA</t>
  </si>
  <si>
    <t>ORGANIZACION NO GUBERNAMENTAL DE DESARROLLO - ALTA TIERRA</t>
  </si>
  <si>
    <t xml:space="preserve">651920833
</t>
  </si>
  <si>
    <t>65190112K</t>
  </si>
  <si>
    <t>65192836K</t>
  </si>
  <si>
    <t>FUNDACIÓN DE BENEFICENCIA DE LOS SAGRADOS CORAZONES</t>
  </si>
  <si>
    <t>NO</t>
  </si>
  <si>
    <t>ES</t>
  </si>
  <si>
    <t xml:space="preserve"> INSTITUCIÓN</t>
  </si>
  <si>
    <t>65103955K</t>
  </si>
  <si>
    <t>ASOCIACION DE PADRES Y AMIGOS DE LOS AUTISTAS V REGIÓN (ASPAUT)</t>
  </si>
  <si>
    <t>71.578.700-8</t>
  </si>
  <si>
    <t>ASOCIACIÓN CHILENA DE PADRES Y AMIGOS DE LOS AUTISTAS SANTIAGO</t>
  </si>
  <si>
    <t>71.086.700-3</t>
  </si>
  <si>
    <t>CONGREGACION HERMANAS MAESTRAS DE LA SANTA CRUZ</t>
  </si>
  <si>
    <t>OBISPADO DE VILLARRICA (ANTES VICARIATO APOSTOLICO DE LA ARAUCANiA)</t>
  </si>
  <si>
    <t>FUNDACION RODELILLO</t>
  </si>
  <si>
    <t>FUNDACION FAMILIA NAZARETH</t>
  </si>
  <si>
    <t>ORGANIZACION NO GUBERNAMENTAL DE DESARROLLO ANDALUE PARA LAS PERSONAS CON TRASTORNOS SEVEROS DE RELA</t>
  </si>
  <si>
    <t>ORGANIZACIÓN NO GUBERNAMENTAL DE DESARROLLO CORPORACIÓN DE APOYO AL DESARROLL AUTOGESTIONADO GRADA</t>
  </si>
  <si>
    <t>ILUSTRE MUNICIPALIDAD DE VALPARAISO</t>
  </si>
  <si>
    <t>ILUSTRE MUNICIPALIDAD DE TALCAHUANO</t>
  </si>
  <si>
    <t>FUNDACION ( PAReNTESIS )</t>
  </si>
  <si>
    <t>ASOCIACION CRISTIANA DE JOVENES DE IQUIQUE</t>
  </si>
  <si>
    <t>ILUSTRE MUNICIPALIDAD DE CORONEL</t>
  </si>
  <si>
    <t>65316310K</t>
  </si>
  <si>
    <t>ORGANIZACION NO GUBERNAMENTAL DE DESARROLLO QUILLAGUA</t>
  </si>
  <si>
    <t>ILUSTRE MUNICIPALIDAD DE ALTO HOSPICIO</t>
  </si>
  <si>
    <t>ILUSTRE MUNICIPALIDAD DE MARIA PINTO</t>
  </si>
  <si>
    <t>ILUSTRE MUNICIPALIDAD DE VALLENAR</t>
  </si>
  <si>
    <t>ILUSTRE MUNICIPALIDAD DE NUEVA IMPERIAL</t>
  </si>
  <si>
    <t>ILUSTRE MUNICIPALIDAD DE ANGOL</t>
  </si>
  <si>
    <t>ILUSTRE MUNICIPALIDAD DE SAN JOSE DE MAIPO</t>
  </si>
  <si>
    <t>ILUSTRE MUNICIPALIDAD DE LAMPA</t>
  </si>
  <si>
    <t>ILUSTRE MUNICIPALIDAD DE INDEPENDENCIA</t>
  </si>
  <si>
    <t>ILUSTRE MUNICIPALIDAD DE COLLIPULLI</t>
  </si>
  <si>
    <t>ILUSTRE MUNICIPALIDAD DE SAAVEDRA</t>
  </si>
  <si>
    <t>ILUSTRE MUNICIPALIDAD DE LICANTEN</t>
  </si>
  <si>
    <t>ILUSTRE MUNICIPALIDAD DE VILCUN</t>
  </si>
  <si>
    <t>ILUSTRE MUNICIPALIDAD DE VILLARRICA</t>
  </si>
  <si>
    <t>ILUSTRE MUNICIPALIDAD DE SAN PABLO</t>
  </si>
  <si>
    <t>ILUSTRE MUNICIPALIDAD DE LINARES</t>
  </si>
  <si>
    <t>ILUSTRE MUNICIPALIDAD DE PADRE LAS CASAS</t>
  </si>
  <si>
    <t>ILUSTRE MUNICIPALIDAD DE LA REINA</t>
  </si>
  <si>
    <t>GOBERNACION PROVINCIAL CAPITAN PRAT</t>
  </si>
  <si>
    <t>ILUSTRE MUNICIPALIDAD DE PUCHUNCAVI</t>
  </si>
  <si>
    <t>ILUSTRE MUNICIPALIDAD DE EL QUISCO</t>
  </si>
  <si>
    <t>ILUSTRE MUNICIPALIDAD DE RENAICO</t>
  </si>
  <si>
    <t>GOBERANCION PROVINCIAL DE ISLA DE PASCUA</t>
  </si>
  <si>
    <t>ILUSTRE MUNICIPALIDAD DE PITRUFQUEN</t>
  </si>
  <si>
    <t>FUNDACION PLEYADES</t>
  </si>
  <si>
    <t>ORGANIZACION NO GUBERNAMENTAL DE DESARROLLO OIKOSONG</t>
  </si>
  <si>
    <t>LEY 20.033</t>
  </si>
  <si>
    <t>(en blanco)</t>
  </si>
  <si>
    <t>MARIA PINTO</t>
  </si>
  <si>
    <t>SAN PEDRO DE ATACAMA</t>
  </si>
  <si>
    <t>SAN PABLO</t>
  </si>
  <si>
    <t>SANTA MARÍA</t>
  </si>
  <si>
    <t>RENAICO</t>
  </si>
  <si>
    <t>LO BARNECHEA</t>
  </si>
  <si>
    <t xml:space="preserve">Presidente: Obispo (H) Neftalí Aravena Bravo,
Poder: Superintendente Distrito Concepción: Olga Romero Sanzana, 
</t>
  </si>
  <si>
    <t xml:space="preserve">Certificado de vigencia, folio Nº 500356979058, de 19 de noviembre de 2020, del Servicio de Registro Civil e Identificación.
</t>
  </si>
  <si>
    <t xml:space="preserve">Fono fijo: 52-2247556
Fono celular: 9-68328551
</t>
  </si>
  <si>
    <t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t>
  </si>
  <si>
    <t xml:space="preserve">Angachilla, Km. 5, Parcela Arquenco, S/N,  Valdivia, 
</t>
  </si>
  <si>
    <t>Certificado de Vigencia Folio Nº 500227187103, de fecha 14 de mayo de 2019, del Servicio de Registro Civil e Identificación. 03-11-20 Se envía carta solicitando antecedentes actualizados al año 2020.</t>
  </si>
  <si>
    <t>MONTO MES DE 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</si>
</sst>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s>
  <fonts count="130"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u/>
      <sz val="10"/>
      <color theme="10"/>
      <name val="MS Sans Serif"/>
      <family val="2"/>
    </font>
    <font>
      <sz val="10"/>
      <name val="MS Sans Serif"/>
      <family val="2"/>
    </font>
    <font>
      <b/>
      <sz val="11"/>
      <name val="Verdana"/>
      <family val="2"/>
    </font>
    <font>
      <sz val="10"/>
      <name val="MS Sans Serif"/>
    </font>
    <font>
      <b/>
      <sz val="8"/>
      <color theme="1"/>
      <name val="Calibri"/>
      <family val="2"/>
      <scheme val="minor"/>
    </font>
    <font>
      <b/>
      <sz val="8"/>
      <color indexed="8"/>
      <name val="Calibri"/>
      <family val="2"/>
      <scheme val="minor"/>
    </font>
    <font>
      <sz val="8"/>
      <name val="Calibri"/>
      <family val="2"/>
    </font>
    <font>
      <b/>
      <sz val="8"/>
      <name val="Calibri"/>
      <family val="2"/>
    </font>
    <font>
      <b/>
      <sz val="8"/>
      <color indexed="8"/>
      <name val="Calibri"/>
      <family val="2"/>
    </font>
    <font>
      <sz val="8"/>
      <color theme="1"/>
      <name val="Calibri"/>
      <family val="2"/>
    </font>
    <font>
      <sz val="8"/>
      <color indexed="8"/>
      <name val="Calibri"/>
      <family val="2"/>
    </font>
    <font>
      <u/>
      <sz val="8"/>
      <color theme="10"/>
      <name val="Calibri"/>
      <family val="2"/>
    </font>
    <font>
      <sz val="8"/>
      <color rgb="FFFF0000"/>
      <name val="Calibri"/>
      <family val="2"/>
    </font>
    <font>
      <u/>
      <sz val="8"/>
      <name val="Calibri"/>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rgb="FF92D05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theme="8" tint="0.39997558519241921"/>
        <bgColor indexed="64"/>
      </patternFill>
    </fill>
    <fill>
      <patternFill patternType="solid">
        <fgColor rgb="FF92D050"/>
        <bgColor indexed="0"/>
      </patternFill>
    </fill>
  </fills>
  <borders count="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6643">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0" fontId="116" fillId="0" borderId="0" applyNumberFormat="0" applyFill="0" applyBorder="0" applyAlignment="0" applyProtection="0"/>
    <xf numFmtId="41" fontId="117" fillId="0" borderId="0" applyFont="0" applyFill="0" applyBorder="0" applyAlignment="0" applyProtection="0"/>
    <xf numFmtId="43" fontId="119" fillId="0" borderId="0" applyFont="0" applyFill="0" applyBorder="0" applyAlignment="0" applyProtection="0"/>
    <xf numFmtId="0" fontId="1" fillId="0" borderId="0"/>
  </cellStyleXfs>
  <cellXfs count="200">
    <xf numFmtId="0" fontId="0" fillId="0" borderId="0" xfId="0"/>
    <xf numFmtId="14" fontId="0" fillId="0" borderId="0" xfId="0" applyNumberFormat="1"/>
    <xf numFmtId="0" fontId="0" fillId="0" borderId="0" xfId="0" applyAlignment="1">
      <alignment wrapText="1"/>
    </xf>
    <xf numFmtId="41" fontId="0" fillId="0" borderId="0" xfId="6640" applyFont="1"/>
    <xf numFmtId="0" fontId="120" fillId="63" borderId="10" xfId="6642" applyFont="1" applyFill="1" applyBorder="1" applyAlignment="1">
      <alignment horizontal="center" vertical="center" wrapText="1"/>
    </xf>
    <xf numFmtId="0" fontId="121" fillId="64" borderId="10" xfId="2795" applyFont="1" applyFill="1" applyBorder="1" applyAlignment="1">
      <alignment horizontal="center" vertical="center" wrapText="1"/>
    </xf>
    <xf numFmtId="14" fontId="120" fillId="63" borderId="10" xfId="6642" applyNumberFormat="1" applyFont="1" applyFill="1" applyBorder="1" applyAlignment="1">
      <alignment horizontal="center" vertical="center" wrapText="1"/>
    </xf>
    <xf numFmtId="0" fontId="120" fillId="65" borderId="10" xfId="6642" applyFont="1" applyFill="1" applyBorder="1" applyAlignment="1">
      <alignment horizontal="center" vertical="center" wrapText="1"/>
    </xf>
    <xf numFmtId="41" fontId="120" fillId="65" borderId="10" xfId="6640" applyFont="1" applyFill="1" applyBorder="1" applyAlignment="1">
      <alignment horizontal="center" vertical="center" wrapText="1"/>
    </xf>
    <xf numFmtId="14" fontId="120" fillId="65" borderId="10" xfId="6641" applyNumberFormat="1" applyFont="1" applyFill="1" applyBorder="1" applyAlignment="1">
      <alignment horizontal="center" vertical="center" wrapText="1"/>
    </xf>
    <xf numFmtId="0" fontId="115" fillId="0" borderId="0" xfId="0" applyFont="1"/>
    <xf numFmtId="0" fontId="0" fillId="66" borderId="0" xfId="0" applyFill="1"/>
    <xf numFmtId="1" fontId="0" fillId="0" borderId="0" xfId="0" applyNumberFormat="1" applyAlignment="1">
      <alignment horizontal="right"/>
    </xf>
    <xf numFmtId="1" fontId="120" fillId="63" borderId="10" xfId="6642" applyNumberFormat="1" applyFont="1" applyFill="1" applyBorder="1" applyAlignment="1">
      <alignment horizontal="right" vertical="center" wrapText="1"/>
    </xf>
    <xf numFmtId="1" fontId="0" fillId="0" borderId="0" xfId="0" applyNumberFormat="1"/>
    <xf numFmtId="0" fontId="122" fillId="0" borderId="0" xfId="0" applyFont="1" applyFill="1" applyBorder="1" applyAlignment="1">
      <alignment horizontal="justify" vertical="center" wrapText="1"/>
    </xf>
    <xf numFmtId="0" fontId="122" fillId="56" borderId="10" xfId="0" applyFont="1" applyFill="1" applyBorder="1" applyAlignment="1">
      <alignment horizontal="justify" vertical="center" wrapText="1"/>
    </xf>
    <xf numFmtId="0" fontId="122" fillId="56" borderId="10" xfId="0" applyFont="1" applyFill="1" applyBorder="1" applyAlignment="1">
      <alignment vertical="center" wrapText="1"/>
    </xf>
    <xf numFmtId="0" fontId="122" fillId="0" borderId="0" xfId="0" applyFont="1" applyAlignment="1">
      <alignment vertical="center" wrapText="1"/>
    </xf>
    <xf numFmtId="0" fontId="125" fillId="56" borderId="10" xfId="0" applyFont="1" applyFill="1" applyBorder="1" applyAlignment="1">
      <alignment vertical="center" wrapText="1"/>
    </xf>
    <xf numFmtId="0" fontId="125" fillId="56" borderId="10" xfId="0" applyFont="1" applyFill="1" applyBorder="1" applyAlignment="1">
      <alignment horizontal="center" vertical="center" wrapText="1"/>
    </xf>
    <xf numFmtId="0" fontId="122" fillId="56" borderId="10" xfId="0" applyFont="1" applyFill="1" applyBorder="1" applyAlignment="1">
      <alignment horizontal="center" vertical="center" wrapText="1"/>
    </xf>
    <xf numFmtId="14" fontId="125" fillId="56" borderId="10" xfId="0" applyNumberFormat="1" applyFont="1" applyFill="1" applyBorder="1" applyAlignment="1">
      <alignment horizontal="center" vertical="center" wrapText="1"/>
    </xf>
    <xf numFmtId="0" fontId="122" fillId="0" borderId="10" xfId="0" applyFont="1" applyBorder="1" applyAlignment="1">
      <alignment vertical="center" wrapText="1"/>
    </xf>
    <xf numFmtId="0" fontId="122" fillId="0" borderId="10" xfId="0" applyFont="1" applyFill="1" applyBorder="1" applyAlignment="1">
      <alignment vertical="center" wrapText="1"/>
    </xf>
    <xf numFmtId="0" fontId="122" fillId="0" borderId="10" xfId="0" applyFont="1" applyFill="1" applyBorder="1" applyAlignment="1">
      <alignment horizontal="justify" vertical="center" wrapText="1"/>
    </xf>
    <xf numFmtId="0" fontId="125" fillId="0" borderId="10" xfId="0" applyFont="1" applyFill="1" applyBorder="1" applyAlignment="1">
      <alignment vertical="center" wrapText="1"/>
    </xf>
    <xf numFmtId="0" fontId="125" fillId="0" borderId="10" xfId="0" applyFont="1" applyFill="1" applyBorder="1" applyAlignment="1">
      <alignment horizontal="center" vertical="center" wrapText="1"/>
    </xf>
    <xf numFmtId="0" fontId="122" fillId="0" borderId="10" xfId="0" applyFont="1" applyFill="1" applyBorder="1" applyAlignment="1">
      <alignment horizontal="center" vertical="center" wrapText="1"/>
    </xf>
    <xf numFmtId="14" fontId="125" fillId="0" borderId="10" xfId="0" applyNumberFormat="1" applyFont="1" applyFill="1" applyBorder="1" applyAlignment="1">
      <alignment horizontal="center" vertical="center" wrapText="1"/>
    </xf>
    <xf numFmtId="0" fontId="126" fillId="0" borderId="10" xfId="2796" applyFont="1" applyFill="1" applyBorder="1" applyAlignment="1">
      <alignment vertical="center" wrapText="1"/>
    </xf>
    <xf numFmtId="0" fontId="122" fillId="55" borderId="10" xfId="0" applyFont="1" applyFill="1" applyBorder="1" applyAlignment="1">
      <alignment horizontal="justify" vertical="center" wrapText="1"/>
    </xf>
    <xf numFmtId="0" fontId="122" fillId="55" borderId="10" xfId="0" applyFont="1" applyFill="1" applyBorder="1" applyAlignment="1">
      <alignment vertical="center" wrapText="1"/>
    </xf>
    <xf numFmtId="0" fontId="122" fillId="55" borderId="10" xfId="0" applyFont="1" applyFill="1" applyBorder="1" applyAlignment="1">
      <alignment horizontal="center" vertical="center" wrapText="1"/>
    </xf>
    <xf numFmtId="14" fontId="122" fillId="0" borderId="10" xfId="0" applyNumberFormat="1" applyFont="1" applyFill="1" applyBorder="1" applyAlignment="1">
      <alignment vertical="center" wrapText="1"/>
    </xf>
    <xf numFmtId="41" fontId="122" fillId="56" borderId="10" xfId="6640" applyFont="1" applyFill="1" applyBorder="1" applyAlignment="1">
      <alignment vertical="center" wrapText="1"/>
    </xf>
    <xf numFmtId="0" fontId="126" fillId="56" borderId="10" xfId="2796" applyFont="1" applyFill="1" applyBorder="1" applyAlignment="1">
      <alignment vertical="center" wrapText="1"/>
    </xf>
    <xf numFmtId="0" fontId="125" fillId="55" borderId="10" xfId="0" applyFont="1" applyFill="1" applyBorder="1" applyAlignment="1">
      <alignment vertical="center" wrapText="1"/>
    </xf>
    <xf numFmtId="0" fontId="125" fillId="55" borderId="10" xfId="0" applyFont="1" applyFill="1" applyBorder="1" applyAlignment="1">
      <alignment horizontal="center" vertical="center" wrapText="1"/>
    </xf>
    <xf numFmtId="14" fontId="125" fillId="55" borderId="10" xfId="0" applyNumberFormat="1" applyFont="1" applyFill="1" applyBorder="1" applyAlignment="1">
      <alignment horizontal="center" vertical="center" wrapText="1"/>
    </xf>
    <xf numFmtId="0" fontId="127" fillId="0" borderId="10" xfId="6639" applyFont="1" applyFill="1" applyBorder="1" applyAlignment="1">
      <alignment horizontal="center" vertical="center" wrapText="1"/>
    </xf>
    <xf numFmtId="0" fontId="127" fillId="56" borderId="10" xfId="6639" applyFont="1" applyFill="1" applyBorder="1" applyAlignment="1">
      <alignment horizontal="center" vertical="center" wrapText="1"/>
    </xf>
    <xf numFmtId="0" fontId="122" fillId="58" borderId="10" xfId="0" applyFont="1" applyFill="1" applyBorder="1" applyAlignment="1">
      <alignment vertical="center" wrapText="1"/>
    </xf>
    <xf numFmtId="0" fontId="122" fillId="58" borderId="10" xfId="0" applyFont="1" applyFill="1" applyBorder="1" applyAlignment="1">
      <alignment horizontal="justify" vertical="center" wrapText="1"/>
    </xf>
    <xf numFmtId="0" fontId="125" fillId="58" borderId="10" xfId="0" applyFont="1" applyFill="1" applyBorder="1" applyAlignment="1">
      <alignment vertical="center" wrapText="1"/>
    </xf>
    <xf numFmtId="0" fontId="125" fillId="58" borderId="10" xfId="0" applyFont="1" applyFill="1" applyBorder="1" applyAlignment="1">
      <alignment horizontal="center" vertical="center" wrapText="1"/>
    </xf>
    <xf numFmtId="0" fontId="127" fillId="58" borderId="10" xfId="6639" applyFont="1" applyFill="1" applyBorder="1" applyAlignment="1">
      <alignment horizontal="center" vertical="center" wrapText="1"/>
    </xf>
    <xf numFmtId="0" fontId="122" fillId="58" borderId="10" xfId="0" applyFont="1" applyFill="1" applyBorder="1" applyAlignment="1">
      <alignment horizontal="center" vertical="center" wrapText="1"/>
    </xf>
    <xf numFmtId="14" fontId="125" fillId="58" borderId="10" xfId="0" applyNumberFormat="1" applyFont="1" applyFill="1" applyBorder="1" applyAlignment="1">
      <alignment horizontal="center" vertical="center" wrapText="1"/>
    </xf>
    <xf numFmtId="0" fontId="122" fillId="56" borderId="0" xfId="0" applyFont="1" applyFill="1" applyBorder="1" applyAlignment="1">
      <alignment horizontal="center" vertical="center" wrapText="1"/>
    </xf>
    <xf numFmtId="14" fontId="122" fillId="56" borderId="10" xfId="0" applyNumberFormat="1" applyFont="1" applyFill="1" applyBorder="1" applyAlignment="1">
      <alignment horizontal="center" vertical="center" wrapText="1"/>
    </xf>
    <xf numFmtId="0" fontId="122" fillId="56" borderId="10" xfId="0" applyFont="1" applyFill="1" applyBorder="1" applyAlignment="1">
      <alignment vertical="center"/>
    </xf>
    <xf numFmtId="0" fontId="122" fillId="59" borderId="10" xfId="0" applyFont="1" applyFill="1" applyBorder="1" applyAlignment="1">
      <alignment vertical="center" wrapText="1"/>
    </xf>
    <xf numFmtId="0" fontId="122" fillId="59" borderId="10" xfId="0" applyFont="1" applyFill="1" applyBorder="1" applyAlignment="1">
      <alignment horizontal="justify" vertical="center" wrapText="1"/>
    </xf>
    <xf numFmtId="0" fontId="125" fillId="59" borderId="10" xfId="0" applyFont="1" applyFill="1" applyBorder="1" applyAlignment="1">
      <alignment vertical="center" wrapText="1"/>
    </xf>
    <xf numFmtId="0" fontId="125" fillId="59" borderId="10" xfId="0" applyFont="1" applyFill="1" applyBorder="1" applyAlignment="1">
      <alignment horizontal="center" vertical="center" wrapText="1"/>
    </xf>
    <xf numFmtId="0" fontId="127" fillId="59" borderId="10" xfId="6639" applyFont="1" applyFill="1" applyBorder="1" applyAlignment="1">
      <alignment horizontal="center" vertical="center" wrapText="1"/>
    </xf>
    <xf numFmtId="0" fontId="122" fillId="59" borderId="10" xfId="0" applyFont="1" applyFill="1" applyBorder="1" applyAlignment="1">
      <alignment horizontal="center" vertical="center" wrapText="1"/>
    </xf>
    <xf numFmtId="14" fontId="125" fillId="59" borderId="10" xfId="0" applyNumberFormat="1" applyFont="1" applyFill="1" applyBorder="1" applyAlignment="1">
      <alignment horizontal="center" vertical="center" wrapText="1"/>
    </xf>
    <xf numFmtId="14" fontId="122" fillId="58" borderId="10" xfId="0" applyNumberFormat="1" applyFont="1" applyFill="1" applyBorder="1" applyAlignment="1">
      <alignment horizontal="center" vertical="center" wrapText="1"/>
    </xf>
    <xf numFmtId="0" fontId="122" fillId="0" borderId="10" xfId="0" applyFont="1" applyFill="1" applyBorder="1" applyAlignment="1">
      <alignment horizontal="right" vertical="center" wrapText="1"/>
    </xf>
    <xf numFmtId="0" fontId="125" fillId="56" borderId="10" xfId="0" applyFont="1" applyFill="1" applyBorder="1" applyAlignment="1">
      <alignment horizontal="justify" vertical="center" wrapText="1"/>
    </xf>
    <xf numFmtId="0" fontId="127" fillId="55" borderId="10" xfId="6639" applyFont="1" applyFill="1" applyBorder="1" applyAlignment="1">
      <alignment horizontal="center" vertical="center" wrapText="1"/>
    </xf>
    <xf numFmtId="14" fontId="122" fillId="55" borderId="10" xfId="0" applyNumberFormat="1" applyFont="1" applyFill="1" applyBorder="1" applyAlignment="1">
      <alignment vertical="center" wrapText="1"/>
    </xf>
    <xf numFmtId="0" fontId="122" fillId="55" borderId="10" xfId="0" applyFont="1" applyFill="1" applyBorder="1" applyAlignment="1">
      <alignment horizontal="left" wrapText="1"/>
    </xf>
    <xf numFmtId="0" fontId="122" fillId="57" borderId="10" xfId="0" applyFont="1" applyFill="1" applyBorder="1" applyAlignment="1">
      <alignment vertical="center" wrapText="1"/>
    </xf>
    <xf numFmtId="0" fontId="122" fillId="57" borderId="10" xfId="0" applyFont="1" applyFill="1" applyBorder="1" applyAlignment="1">
      <alignment horizontal="justify" vertical="center" wrapText="1"/>
    </xf>
    <xf numFmtId="0" fontId="125" fillId="57" borderId="10" xfId="0" applyFont="1" applyFill="1" applyBorder="1" applyAlignment="1">
      <alignment vertical="center" wrapText="1"/>
    </xf>
    <xf numFmtId="0" fontId="125" fillId="57" borderId="10" xfId="0" applyFont="1" applyFill="1" applyBorder="1" applyAlignment="1">
      <alignment horizontal="center" vertical="center" wrapText="1"/>
    </xf>
    <xf numFmtId="0" fontId="127" fillId="57" borderId="10" xfId="6639" applyFont="1" applyFill="1" applyBorder="1" applyAlignment="1">
      <alignment horizontal="center" vertical="center" wrapText="1"/>
    </xf>
    <xf numFmtId="0" fontId="122" fillId="57" borderId="10" xfId="0" applyFont="1" applyFill="1" applyBorder="1" applyAlignment="1">
      <alignment horizontal="center" vertical="center" wrapText="1"/>
    </xf>
    <xf numFmtId="14" fontId="125" fillId="57" borderId="10" xfId="0" applyNumberFormat="1" applyFont="1" applyFill="1" applyBorder="1" applyAlignment="1">
      <alignment horizontal="center" vertical="center" wrapText="1"/>
    </xf>
    <xf numFmtId="0" fontId="122" fillId="56" borderId="0" xfId="0" applyFont="1" applyFill="1" applyBorder="1" applyAlignment="1">
      <alignment vertical="center" wrapText="1"/>
    </xf>
    <xf numFmtId="0" fontId="122" fillId="0" borderId="10" xfId="0" applyFont="1" applyFill="1" applyBorder="1" applyAlignment="1">
      <alignment horizontal="left" vertical="center" wrapText="1"/>
    </xf>
    <xf numFmtId="14" fontId="122" fillId="0" borderId="10" xfId="0" applyNumberFormat="1" applyFont="1" applyFill="1" applyBorder="1" applyAlignment="1">
      <alignment horizontal="center" vertical="center" wrapText="1"/>
    </xf>
    <xf numFmtId="14" fontId="122" fillId="56" borderId="10" xfId="0" applyNumberFormat="1" applyFont="1" applyFill="1" applyBorder="1" applyAlignment="1">
      <alignment vertical="center" wrapText="1"/>
    </xf>
    <xf numFmtId="14" fontId="122" fillId="57" borderId="10" xfId="0" applyNumberFormat="1" applyFont="1" applyFill="1" applyBorder="1" applyAlignment="1">
      <alignment vertical="center" wrapText="1"/>
    </xf>
    <xf numFmtId="0" fontId="122" fillId="60" borderId="10" xfId="0" applyFont="1" applyFill="1" applyBorder="1" applyAlignment="1">
      <alignment vertical="center" wrapText="1"/>
    </xf>
    <xf numFmtId="0" fontId="122" fillId="60" borderId="10" xfId="0" applyFont="1" applyFill="1" applyBorder="1" applyAlignment="1">
      <alignment horizontal="justify" vertical="center" wrapText="1"/>
    </xf>
    <xf numFmtId="0" fontId="125" fillId="60" borderId="10" xfId="0" applyFont="1" applyFill="1" applyBorder="1" applyAlignment="1">
      <alignment vertical="center" wrapText="1"/>
    </xf>
    <xf numFmtId="0" fontId="125" fillId="60" borderId="10" xfId="0" applyFont="1" applyFill="1" applyBorder="1" applyAlignment="1">
      <alignment horizontal="center" vertical="center" wrapText="1"/>
    </xf>
    <xf numFmtId="0" fontId="127" fillId="60" borderId="10" xfId="6639" applyFont="1" applyFill="1" applyBorder="1" applyAlignment="1">
      <alignment horizontal="center" vertical="center" wrapText="1"/>
    </xf>
    <xf numFmtId="0" fontId="122" fillId="60" borderId="10" xfId="0" applyFont="1" applyFill="1" applyBorder="1" applyAlignment="1">
      <alignment horizontal="center" vertical="center" wrapText="1"/>
    </xf>
    <xf numFmtId="14" fontId="125" fillId="60" borderId="10" xfId="0" applyNumberFormat="1" applyFont="1" applyFill="1" applyBorder="1" applyAlignment="1">
      <alignment horizontal="center" vertical="center" wrapText="1"/>
    </xf>
    <xf numFmtId="0" fontId="122" fillId="56" borderId="10" xfId="0" applyFont="1" applyFill="1" applyBorder="1" applyAlignment="1">
      <alignment horizontal="left" vertical="center" wrapText="1"/>
    </xf>
    <xf numFmtId="0" fontId="122" fillId="56" borderId="10" xfId="0" applyFont="1" applyFill="1" applyBorder="1" applyAlignment="1">
      <alignment horizontal="justify" vertical="center"/>
    </xf>
    <xf numFmtId="0" fontId="127" fillId="56" borderId="10" xfId="6639" applyFont="1" applyFill="1" applyBorder="1" applyAlignment="1">
      <alignment horizontal="justify" vertical="center"/>
    </xf>
    <xf numFmtId="0" fontId="122" fillId="56" borderId="10" xfId="0" applyFont="1" applyFill="1" applyBorder="1"/>
    <xf numFmtId="0" fontId="122" fillId="56" borderId="10" xfId="0" applyFont="1" applyFill="1" applyBorder="1" applyAlignment="1">
      <alignment wrapText="1"/>
    </xf>
    <xf numFmtId="0" fontId="122" fillId="0" borderId="10" xfId="0" applyFont="1" applyFill="1" applyBorder="1" applyAlignment="1">
      <alignment vertical="top" wrapText="1"/>
    </xf>
    <xf numFmtId="41" fontId="122" fillId="0" borderId="10" xfId="6640" applyFont="1" applyFill="1" applyBorder="1" applyAlignment="1">
      <alignment horizontal="center" vertical="center" wrapText="1"/>
    </xf>
    <xf numFmtId="0" fontId="122" fillId="0" borderId="10" xfId="0" applyFont="1" applyBorder="1" applyAlignment="1">
      <alignment horizontal="justify" vertical="center" wrapText="1"/>
    </xf>
    <xf numFmtId="0" fontId="122" fillId="0" borderId="10" xfId="0" applyFont="1" applyBorder="1" applyAlignment="1">
      <alignment horizontal="center" vertical="center" wrapText="1"/>
    </xf>
    <xf numFmtId="0" fontId="122" fillId="0" borderId="10" xfId="0" applyFont="1" applyFill="1" applyBorder="1" applyAlignment="1">
      <alignment wrapText="1"/>
    </xf>
    <xf numFmtId="0" fontId="122" fillId="0" borderId="10" xfId="0" applyFont="1" applyFill="1" applyBorder="1"/>
    <xf numFmtId="0" fontId="125" fillId="56" borderId="10" xfId="0" applyFont="1" applyFill="1" applyBorder="1" applyAlignment="1">
      <alignment horizontal="left" vertical="center" wrapText="1"/>
    </xf>
    <xf numFmtId="0" fontId="0" fillId="0" borderId="0" xfId="0" applyFont="1"/>
    <xf numFmtId="0" fontId="123" fillId="0" borderId="0" xfId="0" applyFont="1" applyAlignment="1">
      <alignment vertical="center" wrapText="1"/>
    </xf>
    <xf numFmtId="0" fontId="123" fillId="61" borderId="10" xfId="0" applyFont="1" applyFill="1" applyBorder="1" applyAlignment="1">
      <alignment horizontal="center" vertical="center" wrapText="1"/>
    </xf>
    <xf numFmtId="0" fontId="124" fillId="67" borderId="10" xfId="2795" applyFont="1" applyFill="1" applyBorder="1" applyAlignment="1">
      <alignment horizontal="center" vertical="center" wrapText="1"/>
    </xf>
    <xf numFmtId="0" fontId="123" fillId="67" borderId="10" xfId="2795" applyFont="1" applyFill="1" applyBorder="1" applyAlignment="1">
      <alignment horizontal="center" vertical="center" wrapText="1"/>
    </xf>
    <xf numFmtId="0" fontId="125" fillId="0" borderId="21" xfId="0" applyFont="1" applyFill="1" applyBorder="1" applyAlignment="1">
      <alignment horizontal="center" vertical="center" wrapText="1"/>
    </xf>
    <xf numFmtId="0" fontId="125" fillId="0" borderId="0" xfId="0" applyFont="1" applyFill="1" applyBorder="1" applyAlignment="1">
      <alignment horizontal="center" vertical="center" wrapText="1"/>
    </xf>
    <xf numFmtId="0" fontId="125" fillId="0" borderId="21" xfId="0" applyFont="1" applyFill="1" applyBorder="1" applyAlignment="1">
      <alignment vertical="center" wrapText="1"/>
    </xf>
    <xf numFmtId="0" fontId="125" fillId="59" borderId="20" xfId="0" applyFont="1" applyFill="1" applyBorder="1" applyAlignment="1">
      <alignment vertical="center" wrapText="1"/>
    </xf>
    <xf numFmtId="0" fontId="125" fillId="0" borderId="0" xfId="0" applyFont="1" applyFill="1" applyBorder="1" applyAlignment="1">
      <alignment vertical="center" wrapText="1"/>
    </xf>
    <xf numFmtId="0" fontId="122" fillId="0" borderId="21" xfId="0" applyFont="1" applyFill="1" applyBorder="1" applyAlignment="1">
      <alignment vertical="center" wrapText="1"/>
    </xf>
    <xf numFmtId="0" fontId="122" fillId="0" borderId="21" xfId="0" applyFont="1" applyFill="1" applyBorder="1" applyAlignment="1">
      <alignment horizontal="justify" vertical="center" wrapText="1"/>
    </xf>
    <xf numFmtId="0" fontId="122" fillId="56" borderId="0" xfId="0" applyFont="1" applyFill="1" applyBorder="1" applyAlignment="1">
      <alignment horizontal="justify" vertical="center" wrapText="1"/>
    </xf>
    <xf numFmtId="0" fontId="122" fillId="56" borderId="20" xfId="0" applyFont="1" applyFill="1" applyBorder="1" applyAlignment="1">
      <alignment horizontal="justify" vertical="center" wrapText="1"/>
    </xf>
    <xf numFmtId="0" fontId="122" fillId="0" borderId="10" xfId="0" applyFont="1" applyFill="1" applyBorder="1" applyAlignment="1">
      <alignment horizontal="justify" vertical="center"/>
    </xf>
    <xf numFmtId="0" fontId="122" fillId="55" borderId="10" xfId="0" applyFont="1" applyFill="1" applyBorder="1" applyAlignment="1">
      <alignment horizontal="justify" vertical="center"/>
    </xf>
    <xf numFmtId="0" fontId="122" fillId="55" borderId="0" xfId="0" applyFont="1" applyFill="1" applyBorder="1" applyAlignment="1">
      <alignment vertical="center" wrapText="1"/>
    </xf>
    <xf numFmtId="0" fontId="128" fillId="56" borderId="10" xfId="0" applyFont="1" applyFill="1" applyBorder="1" applyAlignment="1">
      <alignment horizontal="justify" vertical="center"/>
    </xf>
    <xf numFmtId="0" fontId="125" fillId="56" borderId="0" xfId="0" applyFont="1" applyFill="1" applyBorder="1" applyAlignment="1">
      <alignment horizontal="center" vertical="center" wrapText="1"/>
    </xf>
    <xf numFmtId="0" fontId="122" fillId="0" borderId="21" xfId="0" applyFont="1" applyFill="1" applyBorder="1" applyAlignment="1">
      <alignment horizontal="center" vertical="center" wrapText="1"/>
    </xf>
    <xf numFmtId="0" fontId="127" fillId="0" borderId="0" xfId="6639" applyFont="1" applyFill="1" applyBorder="1" applyAlignment="1">
      <alignment horizontal="center" vertical="center" wrapText="1"/>
    </xf>
    <xf numFmtId="0" fontId="122" fillId="0" borderId="0" xfId="0" applyFont="1" applyFill="1" applyBorder="1" applyAlignment="1">
      <alignment horizontal="center" vertical="center" wrapText="1"/>
    </xf>
    <xf numFmtId="0" fontId="127" fillId="0" borderId="10" xfId="6639" applyFont="1" applyFill="1" applyBorder="1"/>
    <xf numFmtId="0" fontId="127" fillId="58" borderId="0" xfId="6639" applyFont="1" applyFill="1" applyBorder="1" applyAlignment="1">
      <alignment horizontal="center" vertical="center" wrapText="1"/>
    </xf>
    <xf numFmtId="0" fontId="127" fillId="56" borderId="10" xfId="6639" applyFont="1" applyFill="1" applyBorder="1" applyAlignment="1">
      <alignment vertical="center"/>
    </xf>
    <xf numFmtId="0" fontId="127" fillId="55" borderId="10" xfId="6639" applyFont="1" applyFill="1" applyBorder="1" applyAlignment="1">
      <alignment horizontal="justify" vertical="center"/>
    </xf>
    <xf numFmtId="0" fontId="127" fillId="57" borderId="0" xfId="6639" applyFont="1" applyFill="1" applyBorder="1" applyAlignment="1">
      <alignment horizontal="center" vertical="center" wrapText="1"/>
    </xf>
    <xf numFmtId="0" fontId="129" fillId="0" borderId="10" xfId="6639" applyFont="1" applyFill="1" applyBorder="1" applyAlignment="1">
      <alignment vertical="center" wrapText="1"/>
    </xf>
    <xf numFmtId="0" fontId="122" fillId="55" borderId="0" xfId="0" applyFont="1" applyFill="1" applyBorder="1" applyAlignment="1">
      <alignment horizontal="center" vertical="center" wrapText="1"/>
    </xf>
    <xf numFmtId="14" fontId="125" fillId="0" borderId="21" xfId="0" applyNumberFormat="1" applyFont="1" applyFill="1" applyBorder="1" applyAlignment="1">
      <alignment horizontal="center" vertical="center" wrapText="1"/>
    </xf>
    <xf numFmtId="0" fontId="115" fillId="0" borderId="0" xfId="0" applyNumberFormat="1" applyFont="1"/>
    <xf numFmtId="0" fontId="115" fillId="0" borderId="0" xfId="0" applyFont="1" applyAlignment="1">
      <alignment horizontal="right"/>
    </xf>
    <xf numFmtId="0" fontId="0" fillId="0" borderId="0" xfId="0" applyAlignment="1">
      <alignment horizontal="right"/>
    </xf>
    <xf numFmtId="0" fontId="115" fillId="62" borderId="10" xfId="0" applyFont="1" applyFill="1" applyBorder="1"/>
    <xf numFmtId="0" fontId="115" fillId="0" borderId="10" xfId="0" applyFont="1" applyBorder="1"/>
    <xf numFmtId="14" fontId="115" fillId="62" borderId="10" xfId="0" applyNumberFormat="1" applyFont="1" applyFill="1" applyBorder="1"/>
    <xf numFmtId="14" fontId="0" fillId="0" borderId="0" xfId="0" applyNumberFormat="1" applyAlignment="1">
      <alignment horizontal="center"/>
    </xf>
    <xf numFmtId="0" fontId="0" fillId="0" borderId="0" xfId="0" applyAlignment="1">
      <alignment horizontal="center"/>
    </xf>
    <xf numFmtId="14" fontId="115" fillId="62" borderId="10" xfId="0" applyNumberFormat="1" applyFont="1" applyFill="1" applyBorder="1" applyAlignment="1">
      <alignment horizontal="center"/>
    </xf>
    <xf numFmtId="0" fontId="115" fillId="62" borderId="10" xfId="0" applyFont="1" applyFill="1" applyBorder="1" applyAlignment="1">
      <alignment horizontal="center"/>
    </xf>
    <xf numFmtId="41" fontId="115" fillId="62" borderId="10" xfId="6640" applyFont="1" applyFill="1" applyBorder="1"/>
    <xf numFmtId="1" fontId="124" fillId="67" borderId="10" xfId="6640" applyNumberFormat="1" applyFont="1" applyFill="1" applyBorder="1" applyAlignment="1">
      <alignment horizontal="right" vertical="center" wrapText="1"/>
    </xf>
    <xf numFmtId="1" fontId="122" fillId="0" borderId="21" xfId="6640" applyNumberFormat="1" applyFont="1" applyFill="1" applyBorder="1" applyAlignment="1">
      <alignment horizontal="right" vertical="center" wrapText="1"/>
    </xf>
    <xf numFmtId="1" fontId="122" fillId="0" borderId="10" xfId="6640" applyNumberFormat="1" applyFont="1" applyFill="1" applyBorder="1" applyAlignment="1">
      <alignment horizontal="right" vertical="center" wrapText="1"/>
    </xf>
    <xf numFmtId="1" fontId="122" fillId="56" borderId="10" xfId="6640" applyNumberFormat="1" applyFont="1" applyFill="1" applyBorder="1" applyAlignment="1">
      <alignment horizontal="right" vertical="center" wrapText="1"/>
    </xf>
    <xf numFmtId="1" fontId="122" fillId="55" borderId="10" xfId="6640" applyNumberFormat="1" applyFont="1" applyFill="1" applyBorder="1" applyAlignment="1">
      <alignment horizontal="right" vertical="center" wrapText="1"/>
    </xf>
    <xf numFmtId="1" fontId="122" fillId="0" borderId="0" xfId="6640" applyNumberFormat="1" applyFont="1" applyFill="1" applyBorder="1" applyAlignment="1">
      <alignment horizontal="right" vertical="center" wrapText="1"/>
    </xf>
    <xf numFmtId="1" fontId="125" fillId="56" borderId="10" xfId="6640" applyNumberFormat="1" applyFont="1" applyFill="1" applyBorder="1" applyAlignment="1">
      <alignment horizontal="right" vertical="center" wrapText="1"/>
    </xf>
    <xf numFmtId="1" fontId="122" fillId="56" borderId="0" xfId="6640" applyNumberFormat="1" applyFont="1" applyFill="1" applyBorder="1" applyAlignment="1">
      <alignment horizontal="right" vertical="center" wrapText="1"/>
    </xf>
    <xf numFmtId="1" fontId="122" fillId="0" borderId="10" xfId="6640" applyNumberFormat="1" applyFont="1" applyFill="1" applyBorder="1" applyAlignment="1">
      <alignment horizontal="right"/>
    </xf>
    <xf numFmtId="1" fontId="122" fillId="56" borderId="10" xfId="6640" applyNumberFormat="1" applyFont="1" applyFill="1" applyBorder="1" applyAlignment="1">
      <alignment horizontal="right"/>
    </xf>
    <xf numFmtId="1" fontId="122" fillId="57" borderId="10" xfId="6640" applyNumberFormat="1" applyFont="1" applyFill="1" applyBorder="1" applyAlignment="1">
      <alignment horizontal="right" vertical="center" wrapText="1"/>
    </xf>
    <xf numFmtId="1" fontId="122" fillId="58" borderId="10" xfId="6640" applyNumberFormat="1" applyFont="1" applyFill="1" applyBorder="1" applyAlignment="1">
      <alignment horizontal="right" vertical="center" wrapText="1"/>
    </xf>
    <xf numFmtId="1" fontId="122" fillId="59" borderId="10" xfId="6640" applyNumberFormat="1" applyFont="1" applyFill="1" applyBorder="1" applyAlignment="1">
      <alignment horizontal="right" vertical="center" wrapText="1"/>
    </xf>
    <xf numFmtId="1" fontId="122" fillId="60" borderId="10" xfId="6640" applyNumberFormat="1" applyFont="1" applyFill="1" applyBorder="1" applyAlignment="1">
      <alignment horizontal="right" vertical="center" wrapText="1"/>
    </xf>
    <xf numFmtId="1" fontId="122" fillId="59" borderId="0" xfId="6640" applyNumberFormat="1" applyFont="1" applyFill="1" applyBorder="1" applyAlignment="1">
      <alignment horizontal="right" vertical="center" wrapText="1"/>
    </xf>
    <xf numFmtId="1" fontId="122" fillId="0" borderId="10" xfId="6640" applyNumberFormat="1" applyFont="1" applyBorder="1" applyAlignment="1">
      <alignment horizontal="right" vertical="center" wrapText="1"/>
    </xf>
    <xf numFmtId="1" fontId="0" fillId="0" borderId="0" xfId="6640" applyNumberFormat="1" applyFont="1" applyAlignment="1">
      <alignment horizontal="right"/>
    </xf>
    <xf numFmtId="1" fontId="124" fillId="67" borderId="10" xfId="2795" applyNumberFormat="1" applyFont="1" applyFill="1" applyBorder="1" applyAlignment="1">
      <alignment horizontal="center" vertical="center" wrapText="1"/>
    </xf>
    <xf numFmtId="1" fontId="125" fillId="0" borderId="21" xfId="0" applyNumberFormat="1" applyFont="1" applyFill="1" applyBorder="1" applyAlignment="1">
      <alignment horizontal="center" vertical="center" wrapText="1"/>
    </xf>
    <xf numFmtId="1" fontId="125" fillId="0" borderId="10" xfId="0" applyNumberFormat="1" applyFont="1" applyFill="1" applyBorder="1" applyAlignment="1">
      <alignment horizontal="center" vertical="center" wrapText="1"/>
    </xf>
    <xf numFmtId="1" fontId="125" fillId="56" borderId="10" xfId="0" applyNumberFormat="1" applyFont="1" applyFill="1" applyBorder="1" applyAlignment="1">
      <alignment horizontal="center" vertical="center" wrapText="1"/>
    </xf>
    <xf numFmtId="1" fontId="125" fillId="55" borderId="10" xfId="0" applyNumberFormat="1" applyFont="1" applyFill="1" applyBorder="1" applyAlignment="1">
      <alignment horizontal="center" vertical="center" wrapText="1"/>
    </xf>
    <xf numFmtId="1" fontId="128" fillId="55" borderId="10" xfId="0" applyNumberFormat="1" applyFont="1" applyFill="1" applyBorder="1" applyAlignment="1">
      <alignment horizontal="center" vertical="center" wrapText="1"/>
    </xf>
    <xf numFmtId="1" fontId="122" fillId="0" borderId="10" xfId="0" applyNumberFormat="1" applyFont="1" applyBorder="1" applyAlignment="1">
      <alignment vertical="center"/>
    </xf>
    <xf numFmtId="1" fontId="125" fillId="0" borderId="0" xfId="0" applyNumberFormat="1" applyFont="1" applyFill="1" applyBorder="1" applyAlignment="1">
      <alignment horizontal="center" vertical="center" wrapText="1"/>
    </xf>
    <xf numFmtId="1" fontId="122" fillId="0" borderId="10" xfId="0" applyNumberFormat="1" applyFont="1" applyFill="1" applyBorder="1" applyAlignment="1">
      <alignment vertical="center" wrapText="1"/>
    </xf>
    <xf numFmtId="1" fontId="122" fillId="56" borderId="10" xfId="0" applyNumberFormat="1" applyFont="1" applyFill="1" applyBorder="1" applyAlignment="1">
      <alignment vertical="center" wrapText="1"/>
    </xf>
    <xf numFmtId="1" fontId="122" fillId="56" borderId="10" xfId="0" applyNumberFormat="1" applyFont="1" applyFill="1" applyBorder="1" applyAlignment="1">
      <alignment horizontal="center" vertical="center" wrapText="1"/>
    </xf>
    <xf numFmtId="1" fontId="122" fillId="0" borderId="10" xfId="0" applyNumberFormat="1" applyFont="1" applyFill="1" applyBorder="1" applyAlignment="1">
      <alignment horizontal="center" vertical="center" wrapText="1"/>
    </xf>
    <xf numFmtId="1" fontId="125" fillId="57" borderId="10" xfId="0" applyNumberFormat="1" applyFont="1" applyFill="1" applyBorder="1" applyAlignment="1">
      <alignment horizontal="center" vertical="center" wrapText="1"/>
    </xf>
    <xf numFmtId="1" fontId="125" fillId="58" borderId="10" xfId="0" applyNumberFormat="1" applyFont="1" applyFill="1" applyBorder="1" applyAlignment="1">
      <alignment horizontal="center" vertical="center" wrapText="1"/>
    </xf>
    <xf numFmtId="1" fontId="125" fillId="59" borderId="10" xfId="0" applyNumberFormat="1" applyFont="1" applyFill="1" applyBorder="1" applyAlignment="1">
      <alignment horizontal="center" vertical="center" wrapText="1"/>
    </xf>
    <xf numFmtId="1" fontId="125" fillId="60" borderId="10" xfId="0" applyNumberFormat="1" applyFont="1" applyFill="1" applyBorder="1" applyAlignment="1">
      <alignment horizontal="center" vertical="center" wrapText="1"/>
    </xf>
    <xf numFmtId="1" fontId="0" fillId="0" borderId="0" xfId="0" applyNumberFormat="1" applyFont="1"/>
    <xf numFmtId="0" fontId="115" fillId="66" borderId="10" xfId="0" applyFont="1" applyFill="1" applyBorder="1" applyAlignment="1">
      <alignment wrapText="1"/>
    </xf>
    <xf numFmtId="1" fontId="115" fillId="66" borderId="10" xfId="0" applyNumberFormat="1" applyFont="1" applyFill="1" applyBorder="1"/>
    <xf numFmtId="0" fontId="115" fillId="66" borderId="10" xfId="0" applyFont="1" applyFill="1" applyBorder="1"/>
    <xf numFmtId="14" fontId="115" fillId="66" borderId="10" xfId="0" applyNumberFormat="1" applyFont="1" applyFill="1" applyBorder="1"/>
    <xf numFmtId="41" fontId="115" fillId="66" borderId="10" xfId="6640" applyFont="1" applyFill="1" applyBorder="1"/>
    <xf numFmtId="14" fontId="115" fillId="66" borderId="10" xfId="0" applyNumberFormat="1" applyFont="1" applyFill="1" applyBorder="1" applyAlignment="1">
      <alignment horizontal="center"/>
    </xf>
    <xf numFmtId="0" fontId="115" fillId="66" borderId="10" xfId="0" applyFont="1" applyFill="1" applyBorder="1" applyAlignment="1">
      <alignment horizontal="center"/>
    </xf>
    <xf numFmtId="41" fontId="0" fillId="0" borderId="0" xfId="6640" applyFont="1" applyAlignment="1">
      <alignment horizontal="center"/>
    </xf>
    <xf numFmtId="14" fontId="0" fillId="0" borderId="0" xfId="0" applyNumberFormat="1" applyAlignment="1">
      <alignment wrapText="1"/>
    </xf>
    <xf numFmtId="41" fontId="0" fillId="0" borderId="0" xfId="6640" applyFont="1" applyAlignment="1">
      <alignment wrapText="1"/>
    </xf>
    <xf numFmtId="1" fontId="0" fillId="0" borderId="0" xfId="0" applyNumberFormat="1" applyAlignment="1">
      <alignment horizontal="right" wrapText="1"/>
    </xf>
    <xf numFmtId="0" fontId="115" fillId="0" borderId="0" xfId="0" applyFont="1" applyAlignment="1">
      <alignment wrapText="1"/>
    </xf>
    <xf numFmtId="0" fontId="115" fillId="62" borderId="10" xfId="0" applyFont="1" applyFill="1" applyBorder="1" applyAlignment="1">
      <alignment wrapText="1"/>
    </xf>
    <xf numFmtId="14" fontId="115" fillId="62" borderId="10" xfId="0" applyNumberFormat="1" applyFont="1" applyFill="1" applyBorder="1" applyAlignment="1">
      <alignment wrapText="1"/>
    </xf>
    <xf numFmtId="0" fontId="115" fillId="0" borderId="10" xfId="0" applyFont="1" applyBorder="1" applyAlignment="1">
      <alignment wrapText="1"/>
    </xf>
    <xf numFmtId="41" fontId="115" fillId="62" borderId="10" xfId="6640" applyFont="1" applyFill="1" applyBorder="1" applyAlignment="1">
      <alignment wrapText="1"/>
    </xf>
    <xf numFmtId="14" fontId="115" fillId="62" borderId="10" xfId="0" applyNumberFormat="1" applyFont="1" applyFill="1" applyBorder="1" applyAlignment="1">
      <alignment horizontal="center" wrapText="1"/>
    </xf>
    <xf numFmtId="0" fontId="115" fillId="62" borderId="10" xfId="0" applyFont="1" applyFill="1" applyBorder="1" applyAlignment="1">
      <alignment horizontal="center" wrapText="1"/>
    </xf>
    <xf numFmtId="1" fontId="0" fillId="0" borderId="0" xfId="0" applyNumberFormat="1" applyAlignment="1">
      <alignment wrapText="1"/>
    </xf>
    <xf numFmtId="41" fontId="0" fillId="0" borderId="0" xfId="0" applyNumberFormat="1" applyAlignment="1">
      <alignment wrapText="1"/>
    </xf>
    <xf numFmtId="1" fontId="0" fillId="0" borderId="0" xfId="0" applyNumberFormat="1" applyAlignment="1">
      <alignment horizontal="center" wrapText="1"/>
    </xf>
    <xf numFmtId="1" fontId="120" fillId="63" borderId="10" xfId="6642" applyNumberFormat="1" applyFont="1" applyFill="1" applyBorder="1" applyAlignment="1">
      <alignment horizontal="center" vertical="center" wrapText="1"/>
    </xf>
    <xf numFmtId="0" fontId="0" fillId="0" borderId="0" xfId="0" applyAlignment="1">
      <alignment horizontal="center" wrapText="1"/>
    </xf>
    <xf numFmtId="0" fontId="118" fillId="62" borderId="0" xfId="0" applyFont="1" applyFill="1" applyAlignment="1">
      <alignment horizontal="center" vertical="center" wrapText="1"/>
    </xf>
    <xf numFmtId="0" fontId="118" fillId="62" borderId="0" xfId="0" applyFont="1" applyFill="1" applyAlignment="1">
      <alignment horizontal="right" vertical="center" wrapText="1"/>
    </xf>
    <xf numFmtId="0" fontId="118" fillId="62" borderId="0" xfId="0" quotePrefix="1" applyNumberFormat="1" applyFont="1" applyFill="1" applyBorder="1" applyAlignment="1">
      <alignment horizontal="center" vertical="center" wrapText="1"/>
    </xf>
    <xf numFmtId="0" fontId="118" fillId="62" borderId="0" xfId="0" quotePrefix="1" applyNumberFormat="1" applyFont="1" applyFill="1" applyBorder="1" applyAlignment="1">
      <alignment horizontal="right" vertical="center" wrapText="1"/>
    </xf>
    <xf numFmtId="0" fontId="118" fillId="62" borderId="0" xfId="0" applyFont="1" applyFill="1" applyBorder="1" applyAlignment="1">
      <alignment horizontal="center" vertical="center" wrapText="1"/>
    </xf>
    <xf numFmtId="0" fontId="118" fillId="62" borderId="0" xfId="0" applyFont="1" applyFill="1" applyBorder="1" applyAlignment="1">
      <alignment horizontal="right" vertical="center" wrapText="1"/>
    </xf>
  </cellXfs>
  <cellStyles count="6643">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4"/>
    <cellStyle name="20% - Énfasis1 12" xfId="7"/>
    <cellStyle name="20% - Énfasis1 12 2" xfId="3155"/>
    <cellStyle name="20% - Énfasis1 12 2 2" xfId="5828"/>
    <cellStyle name="20% - Énfasis1 12 2 3" xfId="6267"/>
    <cellStyle name="20% - Énfasis1 12 3" xfId="4734"/>
    <cellStyle name="20% - Énfasis1 13" xfId="8"/>
    <cellStyle name="20% - Énfasis1 13 2" xfId="3156"/>
    <cellStyle name="20% - Énfasis1 13 2 2" xfId="5829"/>
    <cellStyle name="20% - Énfasis1 13 2 3" xfId="6268"/>
    <cellStyle name="20% - Énfasis1 13 3" xfId="4735"/>
    <cellStyle name="20% - Énfasis1 14" xfId="9"/>
    <cellStyle name="20% - Énfasis1 14 2" xfId="3157"/>
    <cellStyle name="20% - Énfasis1 14 2 2" xfId="5830"/>
    <cellStyle name="20% - Énfasis1 14 2 3" xfId="6269"/>
    <cellStyle name="20% - Énfasis1 14 3" xfId="4736"/>
    <cellStyle name="20% - Énfasis1 15" xfId="10"/>
    <cellStyle name="20% - Énfasis1 15 2" xfId="3158"/>
    <cellStyle name="20% - Énfasis1 15 2 2" xfId="5831"/>
    <cellStyle name="20% - Énfasis1 15 2 3" xfId="6270"/>
    <cellStyle name="20% - Énfasis1 16" xfId="11"/>
    <cellStyle name="20% - Énfasis1 16 2" xfId="3159"/>
    <cellStyle name="20% - Énfasis1 16 2 2" xfId="5832"/>
    <cellStyle name="20% - Énfasis1 16 2 3" xfId="6271"/>
    <cellStyle name="20% - Énfasis1 17" xfId="12"/>
    <cellStyle name="20% - Énfasis1 17 2" xfId="3160"/>
    <cellStyle name="20% - Énfasis1 17 2 2" xfId="5833"/>
    <cellStyle name="20% - Énfasis1 17 2 3" xfId="6272"/>
    <cellStyle name="20% - Énfasis1 18" xfId="3153"/>
    <cellStyle name="20% - Énfasis1 18 2" xfId="5827"/>
    <cellStyle name="20% - Énfasis1 18 3" xfId="6266"/>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1"/>
    <cellStyle name="20% - Énfasis1 2 3 2" xfId="21"/>
    <cellStyle name="20% - Énfasis1 2 3 3" xfId="22"/>
    <cellStyle name="20% - Énfasis1 2 3 4" xfId="23"/>
    <cellStyle name="20% - Énfasis1 2 3 5" xfId="24"/>
    <cellStyle name="20% - Énfasis1 2 3 5 2" xfId="25"/>
    <cellStyle name="20% - Énfasis1 2 3 5 2 2" xfId="3163"/>
    <cellStyle name="20% - Énfasis1 2 3 5 2 3" xfId="4737"/>
    <cellStyle name="20% - Énfasis1 2 3 5 3" xfId="26"/>
    <cellStyle name="20% - Énfasis1 2 3 5 4" xfId="27"/>
    <cellStyle name="20% - Énfasis1 2 3 5 4 2" xfId="3164"/>
    <cellStyle name="20% - Énfasis1 2 3 5 4 3" xfId="4738"/>
    <cellStyle name="20% - Énfasis1 2 3 5 5" xfId="28"/>
    <cellStyle name="20% - Énfasis1 2 3 5 5 2" xfId="3165"/>
    <cellStyle name="20% - Énfasis1 2 3 5 6" xfId="3162"/>
    <cellStyle name="20% - Énfasis1 2 3 5_INST $" xfId="29"/>
    <cellStyle name="20% - Énfasis1 2 3 6" xfId="30"/>
    <cellStyle name="20% - Énfasis1 2 3 6 2" xfId="31"/>
    <cellStyle name="20% - Énfasis1 2 3 6 2 2" xfId="3167"/>
    <cellStyle name="20% - Énfasis1 2 3 6 2 3" xfId="4739"/>
    <cellStyle name="20% - Énfasis1 2 3 6 3" xfId="32"/>
    <cellStyle name="20% - Énfasis1 2 3 6 4" xfId="33"/>
    <cellStyle name="20% - Énfasis1 2 3 6 4 2" xfId="3168"/>
    <cellStyle name="20% - Énfasis1 2 3 6 4 3" xfId="4740"/>
    <cellStyle name="20% - Énfasis1 2 3 6 5" xfId="34"/>
    <cellStyle name="20% - Énfasis1 2 3 6 5 2" xfId="3169"/>
    <cellStyle name="20% - Énfasis1 2 3 6 6" xfId="3166"/>
    <cellStyle name="20% - Énfasis1 2 3 6_INST $" xfId="35"/>
    <cellStyle name="20% - Énfasis1 2 3 7" xfId="36"/>
    <cellStyle name="20% - Énfasis1 2 3 7 2" xfId="3170"/>
    <cellStyle name="20% - Énfasis1 2 3 7 3" xfId="4741"/>
    <cellStyle name="20% - Énfasis1 2 3 8" xfId="37"/>
    <cellStyle name="20% - Énfasis1 2 3 8 2" xfId="3171"/>
    <cellStyle name="20% - Énfasis1 2 3 8 3" xfId="4742"/>
    <cellStyle name="20% - Énfasis1 2 3 9" xfId="38"/>
    <cellStyle name="20% - Énfasis1 2 3 9 2" xfId="3172"/>
    <cellStyle name="20% - Énfasis1 2 3_AVANCE PROTECCIÓN" xfId="39"/>
    <cellStyle name="20% - Énfasis1 2 4" xfId="40"/>
    <cellStyle name="20% - Énfasis1 2 4 2" xfId="41"/>
    <cellStyle name="20% - Énfasis1 2 4_Listado_web" xfId="42"/>
    <cellStyle name="20% - Énfasis1 2 5" xfId="43"/>
    <cellStyle name="20% - Énfasis1 2 5 2" xfId="3173"/>
    <cellStyle name="20% - Énfasis1 2 6" xfId="44"/>
    <cellStyle name="20% - Énfasis1 2 6 2" xfId="3174"/>
    <cellStyle name="20% - Énfasis1 2 6 2 2" xfId="5834"/>
    <cellStyle name="20% - Énfasis1 2 6 2 3" xfId="6273"/>
    <cellStyle name="20% - Énfasis1 2 6 3" xfId="4743"/>
    <cellStyle name="20% - Énfasis1 2 7" xfId="45"/>
    <cellStyle name="20% - Énfasis1 2 7 2" xfId="3175"/>
    <cellStyle name="20% - Énfasis1 2 7 2 2" xfId="5835"/>
    <cellStyle name="20% - Énfasis1 2 7 2 3" xfId="6274"/>
    <cellStyle name="20% - Énfasis1 2 7 3" xfId="4744"/>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7"/>
    <cellStyle name="20% - Énfasis2 12" xfId="78"/>
    <cellStyle name="20% - Énfasis2 12 2" xfId="3178"/>
    <cellStyle name="20% - Énfasis2 12 2 2" xfId="5837"/>
    <cellStyle name="20% - Énfasis2 12 2 3" xfId="6276"/>
    <cellStyle name="20% - Énfasis2 12 3" xfId="4745"/>
    <cellStyle name="20% - Énfasis2 13" xfId="79"/>
    <cellStyle name="20% - Énfasis2 13 2" xfId="3179"/>
    <cellStyle name="20% - Énfasis2 13 2 2" xfId="5838"/>
    <cellStyle name="20% - Énfasis2 13 2 3" xfId="6277"/>
    <cellStyle name="20% - Énfasis2 13 3" xfId="4746"/>
    <cellStyle name="20% - Énfasis2 14" xfId="80"/>
    <cellStyle name="20% - Énfasis2 14 2" xfId="3180"/>
    <cellStyle name="20% - Énfasis2 14 2 2" xfId="5839"/>
    <cellStyle name="20% - Énfasis2 14 2 3" xfId="6278"/>
    <cellStyle name="20% - Énfasis2 14 3" xfId="4747"/>
    <cellStyle name="20% - Énfasis2 15" xfId="81"/>
    <cellStyle name="20% - Énfasis2 15 2" xfId="3181"/>
    <cellStyle name="20% - Énfasis2 15 2 2" xfId="5840"/>
    <cellStyle name="20% - Énfasis2 15 2 3" xfId="6279"/>
    <cellStyle name="20% - Énfasis2 16" xfId="82"/>
    <cellStyle name="20% - Énfasis2 16 2" xfId="3182"/>
    <cellStyle name="20% - Énfasis2 16 2 2" xfId="5841"/>
    <cellStyle name="20% - Énfasis2 16 2 3" xfId="6280"/>
    <cellStyle name="20% - Énfasis2 17" xfId="83"/>
    <cellStyle name="20% - Énfasis2 17 2" xfId="3183"/>
    <cellStyle name="20% - Énfasis2 17 2 2" xfId="5842"/>
    <cellStyle name="20% - Énfasis2 17 2 3" xfId="6281"/>
    <cellStyle name="20% - Énfasis2 18" xfId="3176"/>
    <cellStyle name="20% - Énfasis2 18 2" xfId="5836"/>
    <cellStyle name="20% - Énfasis2 18 3" xfId="6275"/>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4"/>
    <cellStyle name="20% - Énfasis2 2 3 2" xfId="92"/>
    <cellStyle name="20% - Énfasis2 2 3 3" xfId="93"/>
    <cellStyle name="20% - Énfasis2 2 3 4" xfId="94"/>
    <cellStyle name="20% - Énfasis2 2 3 5" xfId="95"/>
    <cellStyle name="20% - Énfasis2 2 3 5 2" xfId="96"/>
    <cellStyle name="20% - Énfasis2 2 3 5 2 2" xfId="3186"/>
    <cellStyle name="20% - Énfasis2 2 3 5 2 3" xfId="4748"/>
    <cellStyle name="20% - Énfasis2 2 3 5 3" xfId="97"/>
    <cellStyle name="20% - Énfasis2 2 3 5 4" xfId="98"/>
    <cellStyle name="20% - Énfasis2 2 3 5 4 2" xfId="3187"/>
    <cellStyle name="20% - Énfasis2 2 3 5 4 3" xfId="4749"/>
    <cellStyle name="20% - Énfasis2 2 3 5 5" xfId="99"/>
    <cellStyle name="20% - Énfasis2 2 3 5 5 2" xfId="3188"/>
    <cellStyle name="20% - Énfasis2 2 3 5 6" xfId="3185"/>
    <cellStyle name="20% - Énfasis2 2 3 5_INST $" xfId="100"/>
    <cellStyle name="20% - Énfasis2 2 3 6" xfId="101"/>
    <cellStyle name="20% - Énfasis2 2 3 6 2" xfId="102"/>
    <cellStyle name="20% - Énfasis2 2 3 6 2 2" xfId="3190"/>
    <cellStyle name="20% - Énfasis2 2 3 6 2 3" xfId="4750"/>
    <cellStyle name="20% - Énfasis2 2 3 6 3" xfId="103"/>
    <cellStyle name="20% - Énfasis2 2 3 6 4" xfId="104"/>
    <cellStyle name="20% - Énfasis2 2 3 6 4 2" xfId="3191"/>
    <cellStyle name="20% - Énfasis2 2 3 6 4 3" xfId="4751"/>
    <cellStyle name="20% - Énfasis2 2 3 6 5" xfId="105"/>
    <cellStyle name="20% - Énfasis2 2 3 6 5 2" xfId="3192"/>
    <cellStyle name="20% - Énfasis2 2 3 6 6" xfId="3189"/>
    <cellStyle name="20% - Énfasis2 2 3 6_INST $" xfId="106"/>
    <cellStyle name="20% - Énfasis2 2 3 7" xfId="107"/>
    <cellStyle name="20% - Énfasis2 2 3 7 2" xfId="3193"/>
    <cellStyle name="20% - Énfasis2 2 3 7 3" xfId="4753"/>
    <cellStyle name="20% - Énfasis2 2 3 8" xfId="108"/>
    <cellStyle name="20% - Énfasis2 2 3 8 2" xfId="3194"/>
    <cellStyle name="20% - Énfasis2 2 3 8 3" xfId="4754"/>
    <cellStyle name="20% - Énfasis2 2 3 9" xfId="109"/>
    <cellStyle name="20% - Énfasis2 2 3 9 2" xfId="3195"/>
    <cellStyle name="20% - Énfasis2 2 3_AVANCE PROTECCIÓN" xfId="110"/>
    <cellStyle name="20% - Énfasis2 2 4" xfId="111"/>
    <cellStyle name="20% - Énfasis2 2 4 2" xfId="112"/>
    <cellStyle name="20% - Énfasis2 2 4_Listado_web" xfId="113"/>
    <cellStyle name="20% - Énfasis2 2 5" xfId="114"/>
    <cellStyle name="20% - Énfasis2 2 5 2" xfId="3196"/>
    <cellStyle name="20% - Énfasis2 2 6" xfId="115"/>
    <cellStyle name="20% - Énfasis2 2 6 2" xfId="3197"/>
    <cellStyle name="20% - Énfasis2 2 6 2 2" xfId="5844"/>
    <cellStyle name="20% - Énfasis2 2 6 2 3" xfId="6282"/>
    <cellStyle name="20% - Énfasis2 2 6 3" xfId="4755"/>
    <cellStyle name="20% - Énfasis2 2 7" xfId="116"/>
    <cellStyle name="20% - Énfasis2 2 7 2" xfId="3198"/>
    <cellStyle name="20% - Énfasis2 2 7 2 2" xfId="5845"/>
    <cellStyle name="20% - Énfasis2 2 7 2 3" xfId="6283"/>
    <cellStyle name="20% - Énfasis2 2 7 3" xfId="4756"/>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200"/>
    <cellStyle name="20% - Énfasis3 12" xfId="149"/>
    <cellStyle name="20% - Énfasis3 12 2" xfId="3201"/>
    <cellStyle name="20% - Énfasis3 12 2 2" xfId="5847"/>
    <cellStyle name="20% - Énfasis3 12 2 3" xfId="6285"/>
    <cellStyle name="20% - Énfasis3 12 3" xfId="4757"/>
    <cellStyle name="20% - Énfasis3 13" xfId="150"/>
    <cellStyle name="20% - Énfasis3 13 2" xfId="3202"/>
    <cellStyle name="20% - Énfasis3 13 2 2" xfId="5848"/>
    <cellStyle name="20% - Énfasis3 13 2 3" xfId="6286"/>
    <cellStyle name="20% - Énfasis3 13 3" xfId="4758"/>
    <cellStyle name="20% - Énfasis3 14" xfId="151"/>
    <cellStyle name="20% - Énfasis3 14 2" xfId="3203"/>
    <cellStyle name="20% - Énfasis3 14 2 2" xfId="5849"/>
    <cellStyle name="20% - Énfasis3 14 2 3" xfId="6287"/>
    <cellStyle name="20% - Énfasis3 14 3" xfId="4759"/>
    <cellStyle name="20% - Énfasis3 15" xfId="152"/>
    <cellStyle name="20% - Énfasis3 15 2" xfId="3204"/>
    <cellStyle name="20% - Énfasis3 15 2 2" xfId="5850"/>
    <cellStyle name="20% - Énfasis3 15 2 3" xfId="6288"/>
    <cellStyle name="20% - Énfasis3 16" xfId="153"/>
    <cellStyle name="20% - Énfasis3 16 2" xfId="3205"/>
    <cellStyle name="20% - Énfasis3 16 2 2" xfId="5851"/>
    <cellStyle name="20% - Énfasis3 16 2 3" xfId="6289"/>
    <cellStyle name="20% - Énfasis3 17" xfId="154"/>
    <cellStyle name="20% - Énfasis3 17 2" xfId="3206"/>
    <cellStyle name="20% - Énfasis3 17 2 2" xfId="5852"/>
    <cellStyle name="20% - Énfasis3 17 2 3" xfId="6290"/>
    <cellStyle name="20% - Énfasis3 18" xfId="3199"/>
    <cellStyle name="20% - Énfasis3 18 2" xfId="5846"/>
    <cellStyle name="20% - Énfasis3 18 3" xfId="6284"/>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7"/>
    <cellStyle name="20% - Énfasis3 2 3 2" xfId="163"/>
    <cellStyle name="20% - Énfasis3 2 3 3" xfId="164"/>
    <cellStyle name="20% - Énfasis3 2 3 4" xfId="165"/>
    <cellStyle name="20% - Énfasis3 2 3 5" xfId="166"/>
    <cellStyle name="20% - Énfasis3 2 3 5 2" xfId="167"/>
    <cellStyle name="20% - Énfasis3 2 3 5 2 2" xfId="3209"/>
    <cellStyle name="20% - Énfasis3 2 3 5 2 3" xfId="4760"/>
    <cellStyle name="20% - Énfasis3 2 3 5 3" xfId="168"/>
    <cellStyle name="20% - Énfasis3 2 3 5 4" xfId="169"/>
    <cellStyle name="20% - Énfasis3 2 3 5 4 2" xfId="3210"/>
    <cellStyle name="20% - Énfasis3 2 3 5 4 3" xfId="4761"/>
    <cellStyle name="20% - Énfasis3 2 3 5 5" xfId="170"/>
    <cellStyle name="20% - Énfasis3 2 3 5 5 2" xfId="3211"/>
    <cellStyle name="20% - Énfasis3 2 3 5 6" xfId="3208"/>
    <cellStyle name="20% - Énfasis3 2 3 5_INST $" xfId="171"/>
    <cellStyle name="20% - Énfasis3 2 3 6" xfId="172"/>
    <cellStyle name="20% - Énfasis3 2 3 6 2" xfId="173"/>
    <cellStyle name="20% - Énfasis3 2 3 6 2 2" xfId="3213"/>
    <cellStyle name="20% - Énfasis3 2 3 6 2 3" xfId="4762"/>
    <cellStyle name="20% - Énfasis3 2 3 6 3" xfId="174"/>
    <cellStyle name="20% - Énfasis3 2 3 6 4" xfId="175"/>
    <cellStyle name="20% - Énfasis3 2 3 6 4 2" xfId="3214"/>
    <cellStyle name="20% - Énfasis3 2 3 6 4 3" xfId="4763"/>
    <cellStyle name="20% - Énfasis3 2 3 6 5" xfId="176"/>
    <cellStyle name="20% - Énfasis3 2 3 6 5 2" xfId="3215"/>
    <cellStyle name="20% - Énfasis3 2 3 6 6" xfId="3212"/>
    <cellStyle name="20% - Énfasis3 2 3 6_INST $" xfId="177"/>
    <cellStyle name="20% - Énfasis3 2 3 7" xfId="178"/>
    <cellStyle name="20% - Énfasis3 2 3 7 2" xfId="3216"/>
    <cellStyle name="20% - Énfasis3 2 3 7 3" xfId="4764"/>
    <cellStyle name="20% - Énfasis3 2 3 8" xfId="179"/>
    <cellStyle name="20% - Énfasis3 2 3 8 2" xfId="3217"/>
    <cellStyle name="20% - Énfasis3 2 3 8 3" xfId="4765"/>
    <cellStyle name="20% - Énfasis3 2 3 9" xfId="180"/>
    <cellStyle name="20% - Énfasis3 2 3 9 2" xfId="3218"/>
    <cellStyle name="20% - Énfasis3 2 3_AVANCE PROTECCIÓN" xfId="181"/>
    <cellStyle name="20% - Énfasis3 2 4" xfId="182"/>
    <cellStyle name="20% - Énfasis3 2 4 2" xfId="183"/>
    <cellStyle name="20% - Énfasis3 2 4_Listado_web" xfId="184"/>
    <cellStyle name="20% - Énfasis3 2 5" xfId="185"/>
    <cellStyle name="20% - Énfasis3 2 5 2" xfId="3219"/>
    <cellStyle name="20% - Énfasis3 2 6" xfId="186"/>
    <cellStyle name="20% - Énfasis3 2 6 2" xfId="3220"/>
    <cellStyle name="20% - Énfasis3 2 6 2 2" xfId="5854"/>
    <cellStyle name="20% - Énfasis3 2 6 2 3" xfId="6291"/>
    <cellStyle name="20% - Énfasis3 2 6 3" xfId="4766"/>
    <cellStyle name="20% - Énfasis3 2 7" xfId="187"/>
    <cellStyle name="20% - Énfasis3 2 7 2" xfId="3221"/>
    <cellStyle name="20% - Énfasis3 2 7 2 2" xfId="5855"/>
    <cellStyle name="20% - Énfasis3 2 7 2 3" xfId="6292"/>
    <cellStyle name="20% - Énfasis3 2 7 3" xfId="4767"/>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3"/>
    <cellStyle name="20% - Énfasis4 12" xfId="220"/>
    <cellStyle name="20% - Énfasis4 12 2" xfId="3224"/>
    <cellStyle name="20% - Énfasis4 12 2 2" xfId="5857"/>
    <cellStyle name="20% - Énfasis4 12 2 3" xfId="6294"/>
    <cellStyle name="20% - Énfasis4 12 3" xfId="4768"/>
    <cellStyle name="20% - Énfasis4 13" xfId="221"/>
    <cellStyle name="20% - Énfasis4 13 2" xfId="3225"/>
    <cellStyle name="20% - Énfasis4 13 2 2" xfId="5858"/>
    <cellStyle name="20% - Énfasis4 13 2 3" xfId="6295"/>
    <cellStyle name="20% - Énfasis4 13 3" xfId="4769"/>
    <cellStyle name="20% - Énfasis4 14" xfId="222"/>
    <cellStyle name="20% - Énfasis4 14 2" xfId="3226"/>
    <cellStyle name="20% - Énfasis4 14 2 2" xfId="5859"/>
    <cellStyle name="20% - Énfasis4 14 2 3" xfId="6296"/>
    <cellStyle name="20% - Énfasis4 14 3" xfId="4770"/>
    <cellStyle name="20% - Énfasis4 15" xfId="223"/>
    <cellStyle name="20% - Énfasis4 15 2" xfId="3227"/>
    <cellStyle name="20% - Énfasis4 15 2 2" xfId="5860"/>
    <cellStyle name="20% - Énfasis4 15 2 3" xfId="6297"/>
    <cellStyle name="20% - Énfasis4 16" xfId="224"/>
    <cellStyle name="20% - Énfasis4 16 2" xfId="3228"/>
    <cellStyle name="20% - Énfasis4 16 2 2" xfId="5861"/>
    <cellStyle name="20% - Énfasis4 16 2 3" xfId="6298"/>
    <cellStyle name="20% - Énfasis4 17" xfId="225"/>
    <cellStyle name="20% - Énfasis4 17 2" xfId="3229"/>
    <cellStyle name="20% - Énfasis4 17 2 2" xfId="5862"/>
    <cellStyle name="20% - Énfasis4 17 2 3" xfId="6299"/>
    <cellStyle name="20% - Énfasis4 18" xfId="3222"/>
    <cellStyle name="20% - Énfasis4 18 2" xfId="5856"/>
    <cellStyle name="20% - Énfasis4 18 3" xfId="6293"/>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30"/>
    <cellStyle name="20% - Énfasis4 2 3 2" xfId="234"/>
    <cellStyle name="20% - Énfasis4 2 3 3" xfId="235"/>
    <cellStyle name="20% - Énfasis4 2 3 4" xfId="236"/>
    <cellStyle name="20% - Énfasis4 2 3 5" xfId="237"/>
    <cellStyle name="20% - Énfasis4 2 3 5 2" xfId="238"/>
    <cellStyle name="20% - Énfasis4 2 3 5 2 2" xfId="3232"/>
    <cellStyle name="20% - Énfasis4 2 3 5 2 3" xfId="4771"/>
    <cellStyle name="20% - Énfasis4 2 3 5 3" xfId="239"/>
    <cellStyle name="20% - Énfasis4 2 3 5 4" xfId="240"/>
    <cellStyle name="20% - Énfasis4 2 3 5 4 2" xfId="3233"/>
    <cellStyle name="20% - Énfasis4 2 3 5 4 3" xfId="4772"/>
    <cellStyle name="20% - Énfasis4 2 3 5 5" xfId="241"/>
    <cellStyle name="20% - Énfasis4 2 3 5 5 2" xfId="3234"/>
    <cellStyle name="20% - Énfasis4 2 3 5 6" xfId="3231"/>
    <cellStyle name="20% - Énfasis4 2 3 5_INST $" xfId="242"/>
    <cellStyle name="20% - Énfasis4 2 3 6" xfId="243"/>
    <cellStyle name="20% - Énfasis4 2 3 6 2" xfId="244"/>
    <cellStyle name="20% - Énfasis4 2 3 6 2 2" xfId="3236"/>
    <cellStyle name="20% - Énfasis4 2 3 6 2 3" xfId="4773"/>
    <cellStyle name="20% - Énfasis4 2 3 6 3" xfId="245"/>
    <cellStyle name="20% - Énfasis4 2 3 6 4" xfId="246"/>
    <cellStyle name="20% - Énfasis4 2 3 6 4 2" xfId="3237"/>
    <cellStyle name="20% - Énfasis4 2 3 6 4 3" xfId="4774"/>
    <cellStyle name="20% - Énfasis4 2 3 6 5" xfId="247"/>
    <cellStyle name="20% - Énfasis4 2 3 6 5 2" xfId="3238"/>
    <cellStyle name="20% - Énfasis4 2 3 6 6" xfId="3235"/>
    <cellStyle name="20% - Énfasis4 2 3 6_INST $" xfId="248"/>
    <cellStyle name="20% - Énfasis4 2 3 7" xfId="249"/>
    <cellStyle name="20% - Énfasis4 2 3 7 2" xfId="3239"/>
    <cellStyle name="20% - Énfasis4 2 3 7 3" xfId="4775"/>
    <cellStyle name="20% - Énfasis4 2 3 8" xfId="250"/>
    <cellStyle name="20% - Énfasis4 2 3 8 2" xfId="3240"/>
    <cellStyle name="20% - Énfasis4 2 3 8 3" xfId="4776"/>
    <cellStyle name="20% - Énfasis4 2 3 9" xfId="251"/>
    <cellStyle name="20% - Énfasis4 2 3 9 2" xfId="3241"/>
    <cellStyle name="20% - Énfasis4 2 3_AVANCE PROTECCIÓN" xfId="252"/>
    <cellStyle name="20% - Énfasis4 2 4" xfId="253"/>
    <cellStyle name="20% - Énfasis4 2 4 2" xfId="254"/>
    <cellStyle name="20% - Énfasis4 2 4_Listado_web" xfId="255"/>
    <cellStyle name="20% - Énfasis4 2 5" xfId="256"/>
    <cellStyle name="20% - Énfasis4 2 5 2" xfId="3242"/>
    <cellStyle name="20% - Énfasis4 2 6" xfId="257"/>
    <cellStyle name="20% - Énfasis4 2 6 2" xfId="3243"/>
    <cellStyle name="20% - Énfasis4 2 6 2 2" xfId="5863"/>
    <cellStyle name="20% - Énfasis4 2 6 2 3" xfId="6300"/>
    <cellStyle name="20% - Énfasis4 2 6 3" xfId="4777"/>
    <cellStyle name="20% - Énfasis4 2 7" xfId="258"/>
    <cellStyle name="20% - Énfasis4 2 7 2" xfId="3244"/>
    <cellStyle name="20% - Énfasis4 2 7 2 2" xfId="5864"/>
    <cellStyle name="20% - Énfasis4 2 7 2 3" xfId="6301"/>
    <cellStyle name="20% - Énfasis4 2 7 3" xfId="4778"/>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6"/>
    <cellStyle name="20% - Énfasis5 12" xfId="3245"/>
    <cellStyle name="20% - Énfasis5 12 2" xfId="5865"/>
    <cellStyle name="20% - Énfasis5 12 3" xfId="6302"/>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7"/>
    <cellStyle name="20% - Énfasis5 2 3 2" xfId="299"/>
    <cellStyle name="20% - Énfasis5 2 3 3" xfId="300"/>
    <cellStyle name="20% - Énfasis5 2 3 4" xfId="301"/>
    <cellStyle name="20% - Énfasis5 2 3 5" xfId="302"/>
    <cellStyle name="20% - Énfasis5 2 3 5 2" xfId="303"/>
    <cellStyle name="20% - Énfasis5 2 3 5 2 2" xfId="3249"/>
    <cellStyle name="20% - Énfasis5 2 3 5 2 3" xfId="4779"/>
    <cellStyle name="20% - Énfasis5 2 3 5 3" xfId="304"/>
    <cellStyle name="20% - Énfasis5 2 3 5 4" xfId="305"/>
    <cellStyle name="20% - Énfasis5 2 3 5 4 2" xfId="3250"/>
    <cellStyle name="20% - Énfasis5 2 3 5 4 3" xfId="4780"/>
    <cellStyle name="20% - Énfasis5 2 3 5 5" xfId="306"/>
    <cellStyle name="20% - Énfasis5 2 3 5 5 2" xfId="3251"/>
    <cellStyle name="20% - Énfasis5 2 3 5 6" xfId="3248"/>
    <cellStyle name="20% - Énfasis5 2 3 5_INST $" xfId="307"/>
    <cellStyle name="20% - Énfasis5 2 3 6" xfId="308"/>
    <cellStyle name="20% - Énfasis5 2 3 6 2" xfId="309"/>
    <cellStyle name="20% - Énfasis5 2 3 6 2 2" xfId="3253"/>
    <cellStyle name="20% - Énfasis5 2 3 6 2 3" xfId="4781"/>
    <cellStyle name="20% - Énfasis5 2 3 6 3" xfId="310"/>
    <cellStyle name="20% - Énfasis5 2 3 6 4" xfId="311"/>
    <cellStyle name="20% - Énfasis5 2 3 6 4 2" xfId="3254"/>
    <cellStyle name="20% - Énfasis5 2 3 6 4 3" xfId="4782"/>
    <cellStyle name="20% - Énfasis5 2 3 6 5" xfId="312"/>
    <cellStyle name="20% - Énfasis5 2 3 6 5 2" xfId="3255"/>
    <cellStyle name="20% - Énfasis5 2 3 6 6" xfId="3252"/>
    <cellStyle name="20% - Énfasis5 2 3 6_INST $" xfId="313"/>
    <cellStyle name="20% - Énfasis5 2 3 7" xfId="314"/>
    <cellStyle name="20% - Énfasis5 2 3 7 2" xfId="3256"/>
    <cellStyle name="20% - Énfasis5 2 3 7 3" xfId="4783"/>
    <cellStyle name="20% - Énfasis5 2 3 8" xfId="315"/>
    <cellStyle name="20% - Énfasis5 2 3 8 2" xfId="3257"/>
    <cellStyle name="20% - Énfasis5 2 3 8 3" xfId="4784"/>
    <cellStyle name="20% - Énfasis5 2 3 9" xfId="316"/>
    <cellStyle name="20% - Énfasis5 2 3 9 2" xfId="3258"/>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60"/>
    <cellStyle name="20% - Énfasis6 12" xfId="3259"/>
    <cellStyle name="20% - Énfasis6 12 2" xfId="5867"/>
    <cellStyle name="20% - Énfasis6 12 3" xfId="6303"/>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1"/>
    <cellStyle name="20% - Énfasis6 2 3 2" xfId="357"/>
    <cellStyle name="20% - Énfasis6 2 3 3" xfId="358"/>
    <cellStyle name="20% - Énfasis6 2 3 4" xfId="359"/>
    <cellStyle name="20% - Énfasis6 2 3 5" xfId="360"/>
    <cellStyle name="20% - Énfasis6 2 3 5 2" xfId="361"/>
    <cellStyle name="20% - Énfasis6 2 3 5 2 2" xfId="3263"/>
    <cellStyle name="20% - Énfasis6 2 3 5 2 3" xfId="4786"/>
    <cellStyle name="20% - Énfasis6 2 3 5 3" xfId="362"/>
    <cellStyle name="20% - Énfasis6 2 3 5 4" xfId="363"/>
    <cellStyle name="20% - Énfasis6 2 3 5 4 2" xfId="3264"/>
    <cellStyle name="20% - Énfasis6 2 3 5 4 3" xfId="4787"/>
    <cellStyle name="20% - Énfasis6 2 3 5 5" xfId="364"/>
    <cellStyle name="20% - Énfasis6 2 3 5 5 2" xfId="3265"/>
    <cellStyle name="20% - Énfasis6 2 3 5 6" xfId="3262"/>
    <cellStyle name="20% - Énfasis6 2 3 5_INST $" xfId="365"/>
    <cellStyle name="20% - Énfasis6 2 3 6" xfId="366"/>
    <cellStyle name="20% - Énfasis6 2 3 6 2" xfId="367"/>
    <cellStyle name="20% - Énfasis6 2 3 6 2 2" xfId="3267"/>
    <cellStyle name="20% - Énfasis6 2 3 6 2 3" xfId="4788"/>
    <cellStyle name="20% - Énfasis6 2 3 6 3" xfId="368"/>
    <cellStyle name="20% - Énfasis6 2 3 6 4" xfId="369"/>
    <cellStyle name="20% - Énfasis6 2 3 6 4 2" xfId="3268"/>
    <cellStyle name="20% - Énfasis6 2 3 6 4 3" xfId="4789"/>
    <cellStyle name="20% - Énfasis6 2 3 6 5" xfId="370"/>
    <cellStyle name="20% - Énfasis6 2 3 6 5 2" xfId="3269"/>
    <cellStyle name="20% - Énfasis6 2 3 6 6" xfId="3266"/>
    <cellStyle name="20% - Énfasis6 2 3 6_INST $" xfId="371"/>
    <cellStyle name="20% - Énfasis6 2 3 7" xfId="372"/>
    <cellStyle name="20% - Énfasis6 2 3 7 2" xfId="3270"/>
    <cellStyle name="20% - Énfasis6 2 3 7 3" xfId="4790"/>
    <cellStyle name="20% - Énfasis6 2 3 8" xfId="373"/>
    <cellStyle name="20% - Énfasis6 2 3 8 2" xfId="3271"/>
    <cellStyle name="20% - Énfasis6 2 3 8 3" xfId="4791"/>
    <cellStyle name="20% - Énfasis6 2 3 9" xfId="374"/>
    <cellStyle name="20% - Énfasis6 2 3 9 2" xfId="3272"/>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4"/>
    <cellStyle name="40% - Énfasis1 12" xfId="3273"/>
    <cellStyle name="40% - Énfasis1 12 2" xfId="5868"/>
    <cellStyle name="40% - Énfasis1 12 3" xfId="6304"/>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5"/>
    <cellStyle name="40% - Énfasis1 2 3 2" xfId="415"/>
    <cellStyle name="40% - Énfasis1 2 3 3" xfId="416"/>
    <cellStyle name="40% - Énfasis1 2 3 4" xfId="417"/>
    <cellStyle name="40% - Énfasis1 2 3 5" xfId="418"/>
    <cellStyle name="40% - Énfasis1 2 3 5 2" xfId="419"/>
    <cellStyle name="40% - Énfasis1 2 3 5 2 2" xfId="3277"/>
    <cellStyle name="40% - Énfasis1 2 3 5 2 3" xfId="4795"/>
    <cellStyle name="40% - Énfasis1 2 3 5 3" xfId="420"/>
    <cellStyle name="40% - Énfasis1 2 3 5 4" xfId="421"/>
    <cellStyle name="40% - Énfasis1 2 3 5 4 2" xfId="3278"/>
    <cellStyle name="40% - Énfasis1 2 3 5 4 3" xfId="4796"/>
    <cellStyle name="40% - Énfasis1 2 3 5 5" xfId="422"/>
    <cellStyle name="40% - Énfasis1 2 3 5 5 2" xfId="3279"/>
    <cellStyle name="40% - Énfasis1 2 3 5 6" xfId="3276"/>
    <cellStyle name="40% - Énfasis1 2 3 5_INST $" xfId="423"/>
    <cellStyle name="40% - Énfasis1 2 3 6" xfId="424"/>
    <cellStyle name="40% - Énfasis1 2 3 6 2" xfId="425"/>
    <cellStyle name="40% - Énfasis1 2 3 6 2 2" xfId="3281"/>
    <cellStyle name="40% - Énfasis1 2 3 6 2 3" xfId="4797"/>
    <cellStyle name="40% - Énfasis1 2 3 6 3" xfId="426"/>
    <cellStyle name="40% - Énfasis1 2 3 6 4" xfId="427"/>
    <cellStyle name="40% - Énfasis1 2 3 6 4 2" xfId="3282"/>
    <cellStyle name="40% - Énfasis1 2 3 6 4 3" xfId="4798"/>
    <cellStyle name="40% - Énfasis1 2 3 6 5" xfId="428"/>
    <cellStyle name="40% - Énfasis1 2 3 6 5 2" xfId="3283"/>
    <cellStyle name="40% - Énfasis1 2 3 6 6" xfId="3280"/>
    <cellStyle name="40% - Énfasis1 2 3 6_INST $" xfId="429"/>
    <cellStyle name="40% - Énfasis1 2 3 7" xfId="430"/>
    <cellStyle name="40% - Énfasis1 2 3 7 2" xfId="3284"/>
    <cellStyle name="40% - Énfasis1 2 3 7 3" xfId="4799"/>
    <cellStyle name="40% - Énfasis1 2 3 8" xfId="431"/>
    <cellStyle name="40% - Énfasis1 2 3 8 2" xfId="3285"/>
    <cellStyle name="40% - Énfasis1 2 3 8 3" xfId="4800"/>
    <cellStyle name="40% - Énfasis1 2 3 9" xfId="432"/>
    <cellStyle name="40% - Énfasis1 2 3 9 2" xfId="3286"/>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8"/>
    <cellStyle name="40% - Énfasis2 12" xfId="3287"/>
    <cellStyle name="40% - Énfasis2 12 2" xfId="5869"/>
    <cellStyle name="40% - Énfasis2 12 3" xfId="6305"/>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9"/>
    <cellStyle name="40% - Énfasis2 2 3 2" xfId="473"/>
    <cellStyle name="40% - Énfasis2 2 3 3" xfId="474"/>
    <cellStyle name="40% - Énfasis2 2 3 4" xfId="475"/>
    <cellStyle name="40% - Énfasis2 2 3 5" xfId="476"/>
    <cellStyle name="40% - Énfasis2 2 3 5 2" xfId="477"/>
    <cellStyle name="40% - Énfasis2 2 3 5 2 2" xfId="3291"/>
    <cellStyle name="40% - Énfasis2 2 3 5 2 3" xfId="4801"/>
    <cellStyle name="40% - Énfasis2 2 3 5 3" xfId="478"/>
    <cellStyle name="40% - Énfasis2 2 3 5 4" xfId="479"/>
    <cellStyle name="40% - Énfasis2 2 3 5 4 2" xfId="3292"/>
    <cellStyle name="40% - Énfasis2 2 3 5 4 3" xfId="4802"/>
    <cellStyle name="40% - Énfasis2 2 3 5 5" xfId="480"/>
    <cellStyle name="40% - Énfasis2 2 3 5 5 2" xfId="3293"/>
    <cellStyle name="40% - Énfasis2 2 3 5 6" xfId="3290"/>
    <cellStyle name="40% - Énfasis2 2 3 5_INST $" xfId="481"/>
    <cellStyle name="40% - Énfasis2 2 3 6" xfId="482"/>
    <cellStyle name="40% - Énfasis2 2 3 6 2" xfId="483"/>
    <cellStyle name="40% - Énfasis2 2 3 6 2 2" xfId="3295"/>
    <cellStyle name="40% - Énfasis2 2 3 6 2 3" xfId="4803"/>
    <cellStyle name="40% - Énfasis2 2 3 6 3" xfId="484"/>
    <cellStyle name="40% - Énfasis2 2 3 6 4" xfId="485"/>
    <cellStyle name="40% - Énfasis2 2 3 6 4 2" xfId="3296"/>
    <cellStyle name="40% - Énfasis2 2 3 6 4 3" xfId="4804"/>
    <cellStyle name="40% - Énfasis2 2 3 6 5" xfId="486"/>
    <cellStyle name="40% - Énfasis2 2 3 6 5 2" xfId="3297"/>
    <cellStyle name="40% - Énfasis2 2 3 6 6" xfId="3294"/>
    <cellStyle name="40% - Énfasis2 2 3 6_INST $" xfId="487"/>
    <cellStyle name="40% - Énfasis2 2 3 7" xfId="488"/>
    <cellStyle name="40% - Énfasis2 2 3 7 2" xfId="3298"/>
    <cellStyle name="40% - Énfasis2 2 3 7 3" xfId="4805"/>
    <cellStyle name="40% - Énfasis2 2 3 8" xfId="489"/>
    <cellStyle name="40% - Énfasis2 2 3 8 2" xfId="3299"/>
    <cellStyle name="40% - Énfasis2 2 3 8 3" xfId="4806"/>
    <cellStyle name="40% - Énfasis2 2 3 9" xfId="490"/>
    <cellStyle name="40% - Énfasis2 2 3 9 2" xfId="3300"/>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2"/>
    <cellStyle name="40% - Énfasis3 12" xfId="523"/>
    <cellStyle name="40% - Énfasis3 12 2" xfId="3303"/>
    <cellStyle name="40% - Énfasis3 12 2 2" xfId="5871"/>
    <cellStyle name="40% - Énfasis3 12 2 3" xfId="6307"/>
    <cellStyle name="40% - Énfasis3 12 3" xfId="4807"/>
    <cellStyle name="40% - Énfasis3 13" xfId="524"/>
    <cellStyle name="40% - Énfasis3 13 2" xfId="3304"/>
    <cellStyle name="40% - Énfasis3 13 2 2" xfId="5872"/>
    <cellStyle name="40% - Énfasis3 13 2 3" xfId="6308"/>
    <cellStyle name="40% - Énfasis3 13 3" xfId="4808"/>
    <cellStyle name="40% - Énfasis3 14" xfId="525"/>
    <cellStyle name="40% - Énfasis3 14 2" xfId="3305"/>
    <cellStyle name="40% - Énfasis3 14 2 2" xfId="5873"/>
    <cellStyle name="40% - Énfasis3 14 2 3" xfId="6309"/>
    <cellStyle name="40% - Énfasis3 14 3" xfId="4809"/>
    <cellStyle name="40% - Énfasis3 15" xfId="526"/>
    <cellStyle name="40% - Énfasis3 15 2" xfId="3306"/>
    <cellStyle name="40% - Énfasis3 15 2 2" xfId="5874"/>
    <cellStyle name="40% - Énfasis3 15 2 3" xfId="6310"/>
    <cellStyle name="40% - Énfasis3 16" xfId="527"/>
    <cellStyle name="40% - Énfasis3 16 2" xfId="3307"/>
    <cellStyle name="40% - Énfasis3 16 2 2" xfId="5875"/>
    <cellStyle name="40% - Énfasis3 16 2 3" xfId="6311"/>
    <cellStyle name="40% - Énfasis3 17" xfId="528"/>
    <cellStyle name="40% - Énfasis3 17 2" xfId="3308"/>
    <cellStyle name="40% - Énfasis3 17 2 2" xfId="5876"/>
    <cellStyle name="40% - Énfasis3 17 2 3" xfId="6312"/>
    <cellStyle name="40% - Énfasis3 18" xfId="3301"/>
    <cellStyle name="40% - Énfasis3 18 2" xfId="5870"/>
    <cellStyle name="40% - Énfasis3 18 3" xfId="6306"/>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9"/>
    <cellStyle name="40% - Énfasis3 2 3 2" xfId="537"/>
    <cellStyle name="40% - Énfasis3 2 3 3" xfId="538"/>
    <cellStyle name="40% - Énfasis3 2 3 4" xfId="539"/>
    <cellStyle name="40% - Énfasis3 2 3 5" xfId="540"/>
    <cellStyle name="40% - Énfasis3 2 3 5 2" xfId="541"/>
    <cellStyle name="40% - Énfasis3 2 3 5 2 2" xfId="3311"/>
    <cellStyle name="40% - Énfasis3 2 3 5 2 3" xfId="4811"/>
    <cellStyle name="40% - Énfasis3 2 3 5 3" xfId="542"/>
    <cellStyle name="40% - Énfasis3 2 3 5 4" xfId="543"/>
    <cellStyle name="40% - Énfasis3 2 3 5 4 2" xfId="3312"/>
    <cellStyle name="40% - Énfasis3 2 3 5 4 3" xfId="4812"/>
    <cellStyle name="40% - Énfasis3 2 3 5 5" xfId="544"/>
    <cellStyle name="40% - Énfasis3 2 3 5 5 2" xfId="3313"/>
    <cellStyle name="40% - Énfasis3 2 3 5 6" xfId="3310"/>
    <cellStyle name="40% - Énfasis3 2 3 5_INST $" xfId="545"/>
    <cellStyle name="40% - Énfasis3 2 3 6" xfId="546"/>
    <cellStyle name="40% - Énfasis3 2 3 6 2" xfId="547"/>
    <cellStyle name="40% - Énfasis3 2 3 6 2 2" xfId="3315"/>
    <cellStyle name="40% - Énfasis3 2 3 6 2 3" xfId="4813"/>
    <cellStyle name="40% - Énfasis3 2 3 6 3" xfId="548"/>
    <cellStyle name="40% - Énfasis3 2 3 6 4" xfId="549"/>
    <cellStyle name="40% - Énfasis3 2 3 6 4 2" xfId="3316"/>
    <cellStyle name="40% - Énfasis3 2 3 6 4 3" xfId="4814"/>
    <cellStyle name="40% - Énfasis3 2 3 6 5" xfId="550"/>
    <cellStyle name="40% - Énfasis3 2 3 6 5 2" xfId="3317"/>
    <cellStyle name="40% - Énfasis3 2 3 6 6" xfId="3314"/>
    <cellStyle name="40% - Énfasis3 2 3 6_INST $" xfId="551"/>
    <cellStyle name="40% - Énfasis3 2 3 7" xfId="552"/>
    <cellStyle name="40% - Énfasis3 2 3 7 2" xfId="3318"/>
    <cellStyle name="40% - Énfasis3 2 3 7 3" xfId="4815"/>
    <cellStyle name="40% - Énfasis3 2 3 8" xfId="553"/>
    <cellStyle name="40% - Énfasis3 2 3 8 2" xfId="3319"/>
    <cellStyle name="40% - Énfasis3 2 3 8 3" xfId="4816"/>
    <cellStyle name="40% - Énfasis3 2 3 9" xfId="554"/>
    <cellStyle name="40% - Énfasis3 2 3 9 2" xfId="3320"/>
    <cellStyle name="40% - Énfasis3 2 3_AVANCE PROTECCIÓN" xfId="555"/>
    <cellStyle name="40% - Énfasis3 2 4" xfId="556"/>
    <cellStyle name="40% - Énfasis3 2 4 2" xfId="557"/>
    <cellStyle name="40% - Énfasis3 2 4_Listado_web" xfId="558"/>
    <cellStyle name="40% - Énfasis3 2 5" xfId="559"/>
    <cellStyle name="40% - Énfasis3 2 5 2" xfId="3321"/>
    <cellStyle name="40% - Énfasis3 2 6" xfId="560"/>
    <cellStyle name="40% - Énfasis3 2 6 2" xfId="3322"/>
    <cellStyle name="40% - Énfasis3 2 6 2 2" xfId="5877"/>
    <cellStyle name="40% - Énfasis3 2 6 2 3" xfId="6313"/>
    <cellStyle name="40% - Énfasis3 2 6 3" xfId="4817"/>
    <cellStyle name="40% - Énfasis3 2 7" xfId="561"/>
    <cellStyle name="40% - Énfasis3 2 7 2" xfId="3323"/>
    <cellStyle name="40% - Énfasis3 2 7 2 2" xfId="5878"/>
    <cellStyle name="40% - Énfasis3 2 7 2 3" xfId="6314"/>
    <cellStyle name="40% - Énfasis3 2 7 3" xfId="4818"/>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5"/>
    <cellStyle name="40% - Énfasis4 12" xfId="3324"/>
    <cellStyle name="40% - Énfasis4 12 2" xfId="5879"/>
    <cellStyle name="40% - Énfasis4 12 3" xfId="6315"/>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6"/>
    <cellStyle name="40% - Énfasis4 2 3 2" xfId="602"/>
    <cellStyle name="40% - Énfasis4 2 3 3" xfId="603"/>
    <cellStyle name="40% - Énfasis4 2 3 4" xfId="604"/>
    <cellStyle name="40% - Énfasis4 2 3 5" xfId="605"/>
    <cellStyle name="40% - Énfasis4 2 3 5 2" xfId="606"/>
    <cellStyle name="40% - Énfasis4 2 3 5 2 2" xfId="3328"/>
    <cellStyle name="40% - Énfasis4 2 3 5 2 3" xfId="4819"/>
    <cellStyle name="40% - Énfasis4 2 3 5 3" xfId="607"/>
    <cellStyle name="40% - Énfasis4 2 3 5 4" xfId="608"/>
    <cellStyle name="40% - Énfasis4 2 3 5 4 2" xfId="3329"/>
    <cellStyle name="40% - Énfasis4 2 3 5 4 3" xfId="4821"/>
    <cellStyle name="40% - Énfasis4 2 3 5 5" xfId="609"/>
    <cellStyle name="40% - Énfasis4 2 3 5 5 2" xfId="3330"/>
    <cellStyle name="40% - Énfasis4 2 3 5 6" xfId="3327"/>
    <cellStyle name="40% - Énfasis4 2 3 5_INST $" xfId="610"/>
    <cellStyle name="40% - Énfasis4 2 3 6" xfId="611"/>
    <cellStyle name="40% - Énfasis4 2 3 6 2" xfId="612"/>
    <cellStyle name="40% - Énfasis4 2 3 6 2 2" xfId="3332"/>
    <cellStyle name="40% - Énfasis4 2 3 6 2 3" xfId="4822"/>
    <cellStyle name="40% - Énfasis4 2 3 6 3" xfId="613"/>
    <cellStyle name="40% - Énfasis4 2 3 6 4" xfId="614"/>
    <cellStyle name="40% - Énfasis4 2 3 6 4 2" xfId="3333"/>
    <cellStyle name="40% - Énfasis4 2 3 6 4 3" xfId="4823"/>
    <cellStyle name="40% - Énfasis4 2 3 6 5" xfId="615"/>
    <cellStyle name="40% - Énfasis4 2 3 6 5 2" xfId="3334"/>
    <cellStyle name="40% - Énfasis4 2 3 6 6" xfId="3331"/>
    <cellStyle name="40% - Énfasis4 2 3 6_INST $" xfId="616"/>
    <cellStyle name="40% - Énfasis4 2 3 7" xfId="617"/>
    <cellStyle name="40% - Énfasis4 2 3 7 2" xfId="3335"/>
    <cellStyle name="40% - Énfasis4 2 3 7 3" xfId="4824"/>
    <cellStyle name="40% - Énfasis4 2 3 8" xfId="618"/>
    <cellStyle name="40% - Énfasis4 2 3 8 2" xfId="3336"/>
    <cellStyle name="40% - Énfasis4 2 3 8 3" xfId="4825"/>
    <cellStyle name="40% - Énfasis4 2 3 9" xfId="619"/>
    <cellStyle name="40% - Énfasis4 2 3 9 2" xfId="3337"/>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9"/>
    <cellStyle name="40% - Énfasis5 12" xfId="3338"/>
    <cellStyle name="40% - Énfasis5 12 2" xfId="5880"/>
    <cellStyle name="40% - Énfasis5 12 3" xfId="6316"/>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40"/>
    <cellStyle name="40% - Énfasis5 2 3 2" xfId="660"/>
    <cellStyle name="40% - Énfasis5 2 3 3" xfId="661"/>
    <cellStyle name="40% - Énfasis5 2 3 4" xfId="662"/>
    <cellStyle name="40% - Énfasis5 2 3 5" xfId="663"/>
    <cellStyle name="40% - Énfasis5 2 3 5 2" xfId="664"/>
    <cellStyle name="40% - Énfasis5 2 3 5 2 2" xfId="3342"/>
    <cellStyle name="40% - Énfasis5 2 3 5 2 3" xfId="4829"/>
    <cellStyle name="40% - Énfasis5 2 3 5 3" xfId="665"/>
    <cellStyle name="40% - Énfasis5 2 3 5 4" xfId="666"/>
    <cellStyle name="40% - Énfasis5 2 3 5 4 2" xfId="3343"/>
    <cellStyle name="40% - Énfasis5 2 3 5 4 3" xfId="4830"/>
    <cellStyle name="40% - Énfasis5 2 3 5 5" xfId="667"/>
    <cellStyle name="40% - Énfasis5 2 3 5 5 2" xfId="3344"/>
    <cellStyle name="40% - Énfasis5 2 3 5 6" xfId="3341"/>
    <cellStyle name="40% - Énfasis5 2 3 5_INST $" xfId="668"/>
    <cellStyle name="40% - Énfasis5 2 3 6" xfId="669"/>
    <cellStyle name="40% - Énfasis5 2 3 6 2" xfId="670"/>
    <cellStyle name="40% - Énfasis5 2 3 6 2 2" xfId="3346"/>
    <cellStyle name="40% - Énfasis5 2 3 6 2 3" xfId="4831"/>
    <cellStyle name="40% - Énfasis5 2 3 6 3" xfId="671"/>
    <cellStyle name="40% - Énfasis5 2 3 6 4" xfId="672"/>
    <cellStyle name="40% - Énfasis5 2 3 6 4 2" xfId="3347"/>
    <cellStyle name="40% - Énfasis5 2 3 6 4 3" xfId="4832"/>
    <cellStyle name="40% - Énfasis5 2 3 6 5" xfId="673"/>
    <cellStyle name="40% - Énfasis5 2 3 6 5 2" xfId="3348"/>
    <cellStyle name="40% - Énfasis5 2 3 6 6" xfId="3345"/>
    <cellStyle name="40% - Énfasis5 2 3 6_INST $" xfId="674"/>
    <cellStyle name="40% - Énfasis5 2 3 7" xfId="675"/>
    <cellStyle name="40% - Énfasis5 2 3 7 2" xfId="3349"/>
    <cellStyle name="40% - Énfasis5 2 3 7 3" xfId="4833"/>
    <cellStyle name="40% - Énfasis5 2 3 8" xfId="676"/>
    <cellStyle name="40% - Énfasis5 2 3 8 2" xfId="3350"/>
    <cellStyle name="40% - Énfasis5 2 3 8 3" xfId="4834"/>
    <cellStyle name="40% - Énfasis5 2 3 9" xfId="677"/>
    <cellStyle name="40% - Énfasis5 2 3 9 2" xfId="3351"/>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3"/>
    <cellStyle name="40% - Énfasis6 12" xfId="3352"/>
    <cellStyle name="40% - Énfasis6 12 2" xfId="5881"/>
    <cellStyle name="40% - Énfasis6 12 3" xfId="6317"/>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4"/>
    <cellStyle name="40% - Énfasis6 2 3 2" xfId="718"/>
    <cellStyle name="40% - Énfasis6 2 3 3" xfId="719"/>
    <cellStyle name="40% - Énfasis6 2 3 4" xfId="720"/>
    <cellStyle name="40% - Énfasis6 2 3 5" xfId="721"/>
    <cellStyle name="40% - Énfasis6 2 3 5 2" xfId="722"/>
    <cellStyle name="40% - Énfasis6 2 3 5 2 2" xfId="3356"/>
    <cellStyle name="40% - Énfasis6 2 3 5 2 3" xfId="4836"/>
    <cellStyle name="40% - Énfasis6 2 3 5 3" xfId="723"/>
    <cellStyle name="40% - Énfasis6 2 3 5 4" xfId="724"/>
    <cellStyle name="40% - Énfasis6 2 3 5 4 2" xfId="3357"/>
    <cellStyle name="40% - Énfasis6 2 3 5 4 3" xfId="4837"/>
    <cellStyle name="40% - Énfasis6 2 3 5 5" xfId="725"/>
    <cellStyle name="40% - Énfasis6 2 3 5 5 2" xfId="3358"/>
    <cellStyle name="40% - Énfasis6 2 3 5 6" xfId="3355"/>
    <cellStyle name="40% - Énfasis6 2 3 5_INST $" xfId="726"/>
    <cellStyle name="40% - Énfasis6 2 3 6" xfId="727"/>
    <cellStyle name="40% - Énfasis6 2 3 6 2" xfId="728"/>
    <cellStyle name="40% - Énfasis6 2 3 6 2 2" xfId="3360"/>
    <cellStyle name="40% - Énfasis6 2 3 6 2 3" xfId="4838"/>
    <cellStyle name="40% - Énfasis6 2 3 6 3" xfId="729"/>
    <cellStyle name="40% - Énfasis6 2 3 6 4" xfId="730"/>
    <cellStyle name="40% - Énfasis6 2 3 6 4 2" xfId="3361"/>
    <cellStyle name="40% - Énfasis6 2 3 6 4 3" xfId="4839"/>
    <cellStyle name="40% - Énfasis6 2 3 6 5" xfId="731"/>
    <cellStyle name="40% - Énfasis6 2 3 6 5 2" xfId="3362"/>
    <cellStyle name="40% - Énfasis6 2 3 6 6" xfId="3359"/>
    <cellStyle name="40% - Énfasis6 2 3 6_INST $" xfId="732"/>
    <cellStyle name="40% - Énfasis6 2 3 7" xfId="733"/>
    <cellStyle name="40% - Énfasis6 2 3 7 2" xfId="3363"/>
    <cellStyle name="40% - Énfasis6 2 3 7 3" xfId="4840"/>
    <cellStyle name="40% - Énfasis6 2 3 8" xfId="734"/>
    <cellStyle name="40% - Énfasis6 2 3 8 2" xfId="3364"/>
    <cellStyle name="40% - Énfasis6 2 3 8 3" xfId="4841"/>
    <cellStyle name="40% - Énfasis6 2 3 9" xfId="735"/>
    <cellStyle name="40% - Énfasis6 2 3 9 2" xfId="3365"/>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7"/>
    <cellStyle name="60% - Énfasis1 11" xfId="765"/>
    <cellStyle name="60% - Énfasis1 11 2" xfId="3368"/>
    <cellStyle name="60% - Énfasis1 12" xfId="3366"/>
    <cellStyle name="60% - Énfasis1 2" xfId="766"/>
    <cellStyle name="60% - Énfasis1 2 2" xfId="767"/>
    <cellStyle name="60% - Énfasis1 2 2 2" xfId="3370"/>
    <cellStyle name="60% - Énfasis1 2 3" xfId="768"/>
    <cellStyle name="60% - Énfasis1 2 3 10" xfId="3371"/>
    <cellStyle name="60% - Énfasis1 2 3 2" xfId="769"/>
    <cellStyle name="60% - Énfasis1 2 3 3" xfId="770"/>
    <cellStyle name="60% - Énfasis1 2 3 4" xfId="771"/>
    <cellStyle name="60% - Énfasis1 2 3 5" xfId="772"/>
    <cellStyle name="60% - Énfasis1 2 3 5 2" xfId="773"/>
    <cellStyle name="60% - Énfasis1 2 3 5 2 2" xfId="3373"/>
    <cellStyle name="60% - Énfasis1 2 3 5 2 3" xfId="4842"/>
    <cellStyle name="60% - Énfasis1 2 3 5 3" xfId="774"/>
    <cellStyle name="60% - Énfasis1 2 3 5 4" xfId="775"/>
    <cellStyle name="60% - Énfasis1 2 3 5 4 2" xfId="3374"/>
    <cellStyle name="60% - Énfasis1 2 3 5 4 3" xfId="4843"/>
    <cellStyle name="60% - Énfasis1 2 3 5 5" xfId="776"/>
    <cellStyle name="60% - Énfasis1 2 3 5 5 2" xfId="3375"/>
    <cellStyle name="60% - Énfasis1 2 3 5 6" xfId="3372"/>
    <cellStyle name="60% - Énfasis1 2 3 5_INST $" xfId="777"/>
    <cellStyle name="60% - Énfasis1 2 3 6" xfId="778"/>
    <cellStyle name="60% - Énfasis1 2 3 6 2" xfId="779"/>
    <cellStyle name="60% - Énfasis1 2 3 6 2 2" xfId="3377"/>
    <cellStyle name="60% - Énfasis1 2 3 6 2 3" xfId="4844"/>
    <cellStyle name="60% - Énfasis1 2 3 6 3" xfId="780"/>
    <cellStyle name="60% - Énfasis1 2 3 6 4" xfId="781"/>
    <cellStyle name="60% - Énfasis1 2 3 6 4 2" xfId="3378"/>
    <cellStyle name="60% - Énfasis1 2 3 6 4 3" xfId="4845"/>
    <cellStyle name="60% - Énfasis1 2 3 6 5" xfId="782"/>
    <cellStyle name="60% - Énfasis1 2 3 6 5 2" xfId="3379"/>
    <cellStyle name="60% - Énfasis1 2 3 6 6" xfId="3376"/>
    <cellStyle name="60% - Énfasis1 2 3 6_INST $" xfId="783"/>
    <cellStyle name="60% - Énfasis1 2 3 7" xfId="784"/>
    <cellStyle name="60% - Énfasis1 2 3 7 2" xfId="3380"/>
    <cellStyle name="60% - Énfasis1 2 3 7 3" xfId="4846"/>
    <cellStyle name="60% - Énfasis1 2 3 8" xfId="785"/>
    <cellStyle name="60% - Énfasis1 2 3 8 2" xfId="3381"/>
    <cellStyle name="60% - Énfasis1 2 3 8 3" xfId="4847"/>
    <cellStyle name="60% - Énfasis1 2 3 9" xfId="786"/>
    <cellStyle name="60% - Énfasis1 2 3 9 2" xfId="3382"/>
    <cellStyle name="60% - Énfasis1 2 3_AVANCE PROTECCIÓN" xfId="787"/>
    <cellStyle name="60% - Énfasis1 2 4" xfId="3369"/>
    <cellStyle name="60% - Énfasis1 2_Listado_web" xfId="788"/>
    <cellStyle name="60% - Énfasis1 3" xfId="789"/>
    <cellStyle name="60% - Énfasis1 3 2" xfId="3383"/>
    <cellStyle name="60% - Énfasis1 4" xfId="790"/>
    <cellStyle name="60% - Énfasis1 4 2" xfId="3384"/>
    <cellStyle name="60% - Énfasis1 5" xfId="791"/>
    <cellStyle name="60% - Énfasis1 5 2" xfId="3385"/>
    <cellStyle name="60% - Énfasis1 6" xfId="792"/>
    <cellStyle name="60% - Énfasis1 6 2" xfId="3386"/>
    <cellStyle name="60% - Énfasis1 7" xfId="793"/>
    <cellStyle name="60% - Énfasis1 7 2" xfId="3387"/>
    <cellStyle name="60% - Énfasis1 8" xfId="794"/>
    <cellStyle name="60% - Énfasis1 8 2" xfId="3388"/>
    <cellStyle name="60% - Énfasis1 9" xfId="795"/>
    <cellStyle name="60% - Énfasis1 9 2" xfId="3389"/>
    <cellStyle name="60% - Énfasis2" xfId="796" builtinId="36" customBuiltin="1"/>
    <cellStyle name="60% - Énfasis2 10" xfId="797"/>
    <cellStyle name="60% - Énfasis2 10 2" xfId="3391"/>
    <cellStyle name="60% - Énfasis2 11" xfId="798"/>
    <cellStyle name="60% - Énfasis2 11 2" xfId="3392"/>
    <cellStyle name="60% - Énfasis2 12" xfId="3390"/>
    <cellStyle name="60% - Énfasis2 2" xfId="799"/>
    <cellStyle name="60% - Énfasis2 2 2" xfId="800"/>
    <cellStyle name="60% - Énfasis2 2 2 2" xfId="3394"/>
    <cellStyle name="60% - Énfasis2 2 3" xfId="801"/>
    <cellStyle name="60% - Énfasis2 2 3 10" xfId="3395"/>
    <cellStyle name="60% - Énfasis2 2 3 2" xfId="802"/>
    <cellStyle name="60% - Énfasis2 2 3 3" xfId="803"/>
    <cellStyle name="60% - Énfasis2 2 3 4" xfId="804"/>
    <cellStyle name="60% - Énfasis2 2 3 5" xfId="805"/>
    <cellStyle name="60% - Énfasis2 2 3 5 2" xfId="806"/>
    <cellStyle name="60% - Énfasis2 2 3 5 2 2" xfId="3397"/>
    <cellStyle name="60% - Énfasis2 2 3 5 2 3" xfId="4849"/>
    <cellStyle name="60% - Énfasis2 2 3 5 3" xfId="807"/>
    <cellStyle name="60% - Énfasis2 2 3 5 4" xfId="808"/>
    <cellStyle name="60% - Énfasis2 2 3 5 4 2" xfId="3398"/>
    <cellStyle name="60% - Énfasis2 2 3 5 4 3" xfId="4850"/>
    <cellStyle name="60% - Énfasis2 2 3 5 5" xfId="809"/>
    <cellStyle name="60% - Énfasis2 2 3 5 5 2" xfId="3399"/>
    <cellStyle name="60% - Énfasis2 2 3 5 6" xfId="3396"/>
    <cellStyle name="60% - Énfasis2 2 3 5_INST $" xfId="810"/>
    <cellStyle name="60% - Énfasis2 2 3 6" xfId="811"/>
    <cellStyle name="60% - Énfasis2 2 3 6 2" xfId="812"/>
    <cellStyle name="60% - Énfasis2 2 3 6 2 2" xfId="3401"/>
    <cellStyle name="60% - Énfasis2 2 3 6 2 3" xfId="4851"/>
    <cellStyle name="60% - Énfasis2 2 3 6 3" xfId="813"/>
    <cellStyle name="60% - Énfasis2 2 3 6 4" xfId="814"/>
    <cellStyle name="60% - Énfasis2 2 3 6 4 2" xfId="3402"/>
    <cellStyle name="60% - Énfasis2 2 3 6 4 3" xfId="4852"/>
    <cellStyle name="60% - Énfasis2 2 3 6 5" xfId="815"/>
    <cellStyle name="60% - Énfasis2 2 3 6 5 2" xfId="3403"/>
    <cellStyle name="60% - Énfasis2 2 3 6 6" xfId="3400"/>
    <cellStyle name="60% - Énfasis2 2 3 6_INST $" xfId="816"/>
    <cellStyle name="60% - Énfasis2 2 3 7" xfId="817"/>
    <cellStyle name="60% - Énfasis2 2 3 7 2" xfId="3404"/>
    <cellStyle name="60% - Énfasis2 2 3 7 3" xfId="4853"/>
    <cellStyle name="60% - Énfasis2 2 3 8" xfId="818"/>
    <cellStyle name="60% - Énfasis2 2 3 8 2" xfId="3405"/>
    <cellStyle name="60% - Énfasis2 2 3 8 3" xfId="4854"/>
    <cellStyle name="60% - Énfasis2 2 3 9" xfId="819"/>
    <cellStyle name="60% - Énfasis2 2 3 9 2" xfId="3406"/>
    <cellStyle name="60% - Énfasis2 2 3_AVANCE PROTECCIÓN" xfId="820"/>
    <cellStyle name="60% - Énfasis2 2 4" xfId="3393"/>
    <cellStyle name="60% - Énfasis2 2_Listado_web" xfId="821"/>
    <cellStyle name="60% - Énfasis2 3" xfId="822"/>
    <cellStyle name="60% - Énfasis2 3 2" xfId="3407"/>
    <cellStyle name="60% - Énfasis2 4" xfId="823"/>
    <cellStyle name="60% - Énfasis2 4 2" xfId="3408"/>
    <cellStyle name="60% - Énfasis2 5" xfId="824"/>
    <cellStyle name="60% - Énfasis2 5 2" xfId="3409"/>
    <cellStyle name="60% - Énfasis2 6" xfId="825"/>
    <cellStyle name="60% - Énfasis2 6 2" xfId="3410"/>
    <cellStyle name="60% - Énfasis2 7" xfId="826"/>
    <cellStyle name="60% - Énfasis2 7 2" xfId="3411"/>
    <cellStyle name="60% - Énfasis2 8" xfId="827"/>
    <cellStyle name="60% - Énfasis2 8 2" xfId="3412"/>
    <cellStyle name="60% - Énfasis2 9" xfId="828"/>
    <cellStyle name="60% - Énfasis2 9 2" xfId="3413"/>
    <cellStyle name="60% - Énfasis3" xfId="829" builtinId="40" customBuiltin="1"/>
    <cellStyle name="60% - Énfasis3 10" xfId="830"/>
    <cellStyle name="60% - Énfasis3 10 2" xfId="3415"/>
    <cellStyle name="60% - Énfasis3 11" xfId="831"/>
    <cellStyle name="60% - Énfasis3 11 2" xfId="3416"/>
    <cellStyle name="60% - Énfasis3 12" xfId="832"/>
    <cellStyle name="60% - Énfasis3 12 2" xfId="3417"/>
    <cellStyle name="60% - Énfasis3 13" xfId="833"/>
    <cellStyle name="60% - Énfasis3 13 2" xfId="3418"/>
    <cellStyle name="60% - Énfasis3 14" xfId="834"/>
    <cellStyle name="60% - Énfasis3 14 2" xfId="3419"/>
    <cellStyle name="60% - Énfasis3 15" xfId="835"/>
    <cellStyle name="60% - Énfasis3 15 2" xfId="3420"/>
    <cellStyle name="60% - Énfasis3 16" xfId="836"/>
    <cellStyle name="60% - Énfasis3 16 2" xfId="3421"/>
    <cellStyle name="60% - Énfasis3 17" xfId="837"/>
    <cellStyle name="60% - Énfasis3 17 2" xfId="3422"/>
    <cellStyle name="60% - Énfasis3 18" xfId="3414"/>
    <cellStyle name="60% - Énfasis3 2" xfId="838"/>
    <cellStyle name="60% - Énfasis3 2 2" xfId="839"/>
    <cellStyle name="60% - Énfasis3 2 2 2" xfId="3424"/>
    <cellStyle name="60% - Énfasis3 2 3" xfId="840"/>
    <cellStyle name="60% - Énfasis3 2 3 10" xfId="3425"/>
    <cellStyle name="60% - Énfasis3 2 3 2" xfId="841"/>
    <cellStyle name="60% - Énfasis3 2 3 3" xfId="842"/>
    <cellStyle name="60% - Énfasis3 2 3 4" xfId="843"/>
    <cellStyle name="60% - Énfasis3 2 3 5" xfId="844"/>
    <cellStyle name="60% - Énfasis3 2 3 5 2" xfId="845"/>
    <cellStyle name="60% - Énfasis3 2 3 5 2 2" xfId="3427"/>
    <cellStyle name="60% - Énfasis3 2 3 5 2 3" xfId="4855"/>
    <cellStyle name="60% - Énfasis3 2 3 5 3" xfId="846"/>
    <cellStyle name="60% - Énfasis3 2 3 5 4" xfId="847"/>
    <cellStyle name="60% - Énfasis3 2 3 5 4 2" xfId="3428"/>
    <cellStyle name="60% - Énfasis3 2 3 5 4 3" xfId="4856"/>
    <cellStyle name="60% - Énfasis3 2 3 5 5" xfId="848"/>
    <cellStyle name="60% - Énfasis3 2 3 5 5 2" xfId="3429"/>
    <cellStyle name="60% - Énfasis3 2 3 5 6" xfId="3426"/>
    <cellStyle name="60% - Énfasis3 2 3 5_INST $" xfId="849"/>
    <cellStyle name="60% - Énfasis3 2 3 6" xfId="850"/>
    <cellStyle name="60% - Énfasis3 2 3 6 2" xfId="851"/>
    <cellStyle name="60% - Énfasis3 2 3 6 2 2" xfId="3431"/>
    <cellStyle name="60% - Énfasis3 2 3 6 2 3" xfId="4857"/>
    <cellStyle name="60% - Énfasis3 2 3 6 3" xfId="852"/>
    <cellStyle name="60% - Énfasis3 2 3 6 4" xfId="853"/>
    <cellStyle name="60% - Énfasis3 2 3 6 4 2" xfId="3432"/>
    <cellStyle name="60% - Énfasis3 2 3 6 4 3" xfId="4858"/>
    <cellStyle name="60% - Énfasis3 2 3 6 5" xfId="854"/>
    <cellStyle name="60% - Énfasis3 2 3 6 5 2" xfId="3433"/>
    <cellStyle name="60% - Énfasis3 2 3 6 6" xfId="3430"/>
    <cellStyle name="60% - Énfasis3 2 3 6_INST $" xfId="855"/>
    <cellStyle name="60% - Énfasis3 2 3 7" xfId="856"/>
    <cellStyle name="60% - Énfasis3 2 3 7 2" xfId="3434"/>
    <cellStyle name="60% - Énfasis3 2 3 7 3" xfId="4859"/>
    <cellStyle name="60% - Énfasis3 2 3 8" xfId="857"/>
    <cellStyle name="60% - Énfasis3 2 3 8 2" xfId="3435"/>
    <cellStyle name="60% - Énfasis3 2 3 8 3" xfId="4860"/>
    <cellStyle name="60% - Énfasis3 2 3 9" xfId="858"/>
    <cellStyle name="60% - Énfasis3 2 3 9 2" xfId="3436"/>
    <cellStyle name="60% - Énfasis3 2 3_AVANCE PROTECCIÓN" xfId="859"/>
    <cellStyle name="60% - Énfasis3 2 4" xfId="860"/>
    <cellStyle name="60% - Énfasis3 2 4 2" xfId="3437"/>
    <cellStyle name="60% - Énfasis3 2 5" xfId="861"/>
    <cellStyle name="60% - Énfasis3 2 5 2" xfId="3438"/>
    <cellStyle name="60% - Énfasis3 2 6" xfId="862"/>
    <cellStyle name="60% - Énfasis3 2 6 2" xfId="3439"/>
    <cellStyle name="60% - Énfasis3 2 7" xfId="3423"/>
    <cellStyle name="60% - Énfasis3 2_Listado_web" xfId="863"/>
    <cellStyle name="60% - Énfasis3 3" xfId="864"/>
    <cellStyle name="60% - Énfasis3 3 2" xfId="3440"/>
    <cellStyle name="60% - Énfasis3 4" xfId="865"/>
    <cellStyle name="60% - Énfasis3 4 2" xfId="3441"/>
    <cellStyle name="60% - Énfasis3 5" xfId="866"/>
    <cellStyle name="60% - Énfasis3 5 2" xfId="3442"/>
    <cellStyle name="60% - Énfasis3 6" xfId="867"/>
    <cellStyle name="60% - Énfasis3 6 2" xfId="3443"/>
    <cellStyle name="60% - Énfasis3 7" xfId="868"/>
    <cellStyle name="60% - Énfasis3 7 2" xfId="3444"/>
    <cellStyle name="60% - Énfasis3 8" xfId="869"/>
    <cellStyle name="60% - Énfasis3 8 2" xfId="3445"/>
    <cellStyle name="60% - Énfasis3 9" xfId="870"/>
    <cellStyle name="60% - Énfasis3 9 2" xfId="3446"/>
    <cellStyle name="60% - Énfasis4" xfId="871" builtinId="44" customBuiltin="1"/>
    <cellStyle name="60% - Énfasis4 10" xfId="872"/>
    <cellStyle name="60% - Énfasis4 10 2" xfId="3448"/>
    <cellStyle name="60% - Énfasis4 11" xfId="873"/>
    <cellStyle name="60% - Énfasis4 11 2" xfId="3449"/>
    <cellStyle name="60% - Énfasis4 12" xfId="874"/>
    <cellStyle name="60% - Énfasis4 12 2" xfId="3450"/>
    <cellStyle name="60% - Énfasis4 13" xfId="875"/>
    <cellStyle name="60% - Énfasis4 13 2" xfId="3451"/>
    <cellStyle name="60% - Énfasis4 14" xfId="876"/>
    <cellStyle name="60% - Énfasis4 14 2" xfId="3452"/>
    <cellStyle name="60% - Énfasis4 15" xfId="877"/>
    <cellStyle name="60% - Énfasis4 15 2" xfId="3453"/>
    <cellStyle name="60% - Énfasis4 16" xfId="878"/>
    <cellStyle name="60% - Énfasis4 16 2" xfId="3454"/>
    <cellStyle name="60% - Énfasis4 17" xfId="879"/>
    <cellStyle name="60% - Énfasis4 17 2" xfId="3455"/>
    <cellStyle name="60% - Énfasis4 18" xfId="3447"/>
    <cellStyle name="60% - Énfasis4 2" xfId="880"/>
    <cellStyle name="60% - Énfasis4 2 2" xfId="881"/>
    <cellStyle name="60% - Énfasis4 2 2 2" xfId="3457"/>
    <cellStyle name="60% - Énfasis4 2 3" xfId="882"/>
    <cellStyle name="60% - Énfasis4 2 3 10" xfId="3458"/>
    <cellStyle name="60% - Énfasis4 2 3 2" xfId="883"/>
    <cellStyle name="60% - Énfasis4 2 3 3" xfId="884"/>
    <cellStyle name="60% - Énfasis4 2 3 4" xfId="885"/>
    <cellStyle name="60% - Énfasis4 2 3 5" xfId="886"/>
    <cellStyle name="60% - Énfasis4 2 3 5 2" xfId="887"/>
    <cellStyle name="60% - Énfasis4 2 3 5 2 2" xfId="3460"/>
    <cellStyle name="60% - Énfasis4 2 3 5 2 3" xfId="4862"/>
    <cellStyle name="60% - Énfasis4 2 3 5 3" xfId="888"/>
    <cellStyle name="60% - Énfasis4 2 3 5 4" xfId="889"/>
    <cellStyle name="60% - Énfasis4 2 3 5 4 2" xfId="3461"/>
    <cellStyle name="60% - Énfasis4 2 3 5 4 3" xfId="4863"/>
    <cellStyle name="60% - Énfasis4 2 3 5 5" xfId="890"/>
    <cellStyle name="60% - Énfasis4 2 3 5 5 2" xfId="3462"/>
    <cellStyle name="60% - Énfasis4 2 3 5 6" xfId="3459"/>
    <cellStyle name="60% - Énfasis4 2 3 5_INST $" xfId="891"/>
    <cellStyle name="60% - Énfasis4 2 3 6" xfId="892"/>
    <cellStyle name="60% - Énfasis4 2 3 6 2" xfId="893"/>
    <cellStyle name="60% - Énfasis4 2 3 6 2 2" xfId="3464"/>
    <cellStyle name="60% - Énfasis4 2 3 6 2 3" xfId="4864"/>
    <cellStyle name="60% - Énfasis4 2 3 6 3" xfId="894"/>
    <cellStyle name="60% - Énfasis4 2 3 6 4" xfId="895"/>
    <cellStyle name="60% - Énfasis4 2 3 6 4 2" xfId="3465"/>
    <cellStyle name="60% - Énfasis4 2 3 6 4 3" xfId="4865"/>
    <cellStyle name="60% - Énfasis4 2 3 6 5" xfId="896"/>
    <cellStyle name="60% - Énfasis4 2 3 6 5 2" xfId="3466"/>
    <cellStyle name="60% - Énfasis4 2 3 6 6" xfId="3463"/>
    <cellStyle name="60% - Énfasis4 2 3 6_INST $" xfId="897"/>
    <cellStyle name="60% - Énfasis4 2 3 7" xfId="898"/>
    <cellStyle name="60% - Énfasis4 2 3 7 2" xfId="3467"/>
    <cellStyle name="60% - Énfasis4 2 3 7 3" xfId="4866"/>
    <cellStyle name="60% - Énfasis4 2 3 8" xfId="899"/>
    <cellStyle name="60% - Énfasis4 2 3 8 2" xfId="3468"/>
    <cellStyle name="60% - Énfasis4 2 3 8 3" xfId="4867"/>
    <cellStyle name="60% - Énfasis4 2 3 9" xfId="900"/>
    <cellStyle name="60% - Énfasis4 2 3 9 2" xfId="3469"/>
    <cellStyle name="60% - Énfasis4 2 3_AVANCE PROTECCIÓN" xfId="901"/>
    <cellStyle name="60% - Énfasis4 2 4" xfId="902"/>
    <cellStyle name="60% - Énfasis4 2 4 2" xfId="3470"/>
    <cellStyle name="60% - Énfasis4 2 5" xfId="903"/>
    <cellStyle name="60% - Énfasis4 2 5 2" xfId="3471"/>
    <cellStyle name="60% - Énfasis4 2 6" xfId="904"/>
    <cellStyle name="60% - Énfasis4 2 6 2" xfId="3472"/>
    <cellStyle name="60% - Énfasis4 2 7" xfId="3456"/>
    <cellStyle name="60% - Énfasis4 2_Listado_web" xfId="905"/>
    <cellStyle name="60% - Énfasis4 3" xfId="906"/>
    <cellStyle name="60% - Énfasis4 3 2" xfId="3473"/>
    <cellStyle name="60% - Énfasis4 4" xfId="907"/>
    <cellStyle name="60% - Énfasis4 4 2" xfId="3474"/>
    <cellStyle name="60% - Énfasis4 5" xfId="908"/>
    <cellStyle name="60% - Énfasis4 5 2" xfId="3475"/>
    <cellStyle name="60% - Énfasis4 6" xfId="909"/>
    <cellStyle name="60% - Énfasis4 6 2" xfId="3476"/>
    <cellStyle name="60% - Énfasis4 7" xfId="910"/>
    <cellStyle name="60% - Énfasis4 7 2" xfId="3477"/>
    <cellStyle name="60% - Énfasis4 8" xfId="911"/>
    <cellStyle name="60% - Énfasis4 8 2" xfId="3478"/>
    <cellStyle name="60% - Énfasis4 9" xfId="912"/>
    <cellStyle name="60% - Énfasis4 9 2" xfId="3479"/>
    <cellStyle name="60% - Énfasis5" xfId="913" builtinId="48" customBuiltin="1"/>
    <cellStyle name="60% - Énfasis5 10" xfId="914"/>
    <cellStyle name="60% - Énfasis5 10 2" xfId="3481"/>
    <cellStyle name="60% - Énfasis5 11" xfId="915"/>
    <cellStyle name="60% - Énfasis5 11 2" xfId="3482"/>
    <cellStyle name="60% - Énfasis5 12" xfId="3480"/>
    <cellStyle name="60% - Énfasis5 2" xfId="916"/>
    <cellStyle name="60% - Énfasis5 2 2" xfId="917"/>
    <cellStyle name="60% - Énfasis5 2 2 2" xfId="3484"/>
    <cellStyle name="60% - Énfasis5 2 3" xfId="918"/>
    <cellStyle name="60% - Énfasis5 2 3 10" xfId="3485"/>
    <cellStyle name="60% - Énfasis5 2 3 2" xfId="919"/>
    <cellStyle name="60% - Énfasis5 2 3 3" xfId="920"/>
    <cellStyle name="60% - Énfasis5 2 3 4" xfId="921"/>
    <cellStyle name="60% - Énfasis5 2 3 5" xfId="922"/>
    <cellStyle name="60% - Énfasis5 2 3 5 2" xfId="923"/>
    <cellStyle name="60% - Énfasis5 2 3 5 2 2" xfId="3487"/>
    <cellStyle name="60% - Énfasis5 2 3 5 2 3" xfId="4868"/>
    <cellStyle name="60% - Énfasis5 2 3 5 3" xfId="924"/>
    <cellStyle name="60% - Énfasis5 2 3 5 4" xfId="925"/>
    <cellStyle name="60% - Énfasis5 2 3 5 4 2" xfId="3488"/>
    <cellStyle name="60% - Énfasis5 2 3 5 4 3" xfId="4869"/>
    <cellStyle name="60% - Énfasis5 2 3 5 5" xfId="926"/>
    <cellStyle name="60% - Énfasis5 2 3 5 5 2" xfId="3489"/>
    <cellStyle name="60% - Énfasis5 2 3 5 6" xfId="3486"/>
    <cellStyle name="60% - Énfasis5 2 3 5_INST $" xfId="927"/>
    <cellStyle name="60% - Énfasis5 2 3 6" xfId="928"/>
    <cellStyle name="60% - Énfasis5 2 3 6 2" xfId="929"/>
    <cellStyle name="60% - Énfasis5 2 3 6 2 2" xfId="3491"/>
    <cellStyle name="60% - Énfasis5 2 3 6 2 3" xfId="4870"/>
    <cellStyle name="60% - Énfasis5 2 3 6 3" xfId="930"/>
    <cellStyle name="60% - Énfasis5 2 3 6 4" xfId="931"/>
    <cellStyle name="60% - Énfasis5 2 3 6 4 2" xfId="3492"/>
    <cellStyle name="60% - Énfasis5 2 3 6 4 3" xfId="4871"/>
    <cellStyle name="60% - Énfasis5 2 3 6 5" xfId="932"/>
    <cellStyle name="60% - Énfasis5 2 3 6 5 2" xfId="3493"/>
    <cellStyle name="60% - Énfasis5 2 3 6 6" xfId="3490"/>
    <cellStyle name="60% - Énfasis5 2 3 6_INST $" xfId="933"/>
    <cellStyle name="60% - Énfasis5 2 3 7" xfId="934"/>
    <cellStyle name="60% - Énfasis5 2 3 7 2" xfId="3494"/>
    <cellStyle name="60% - Énfasis5 2 3 7 3" xfId="4872"/>
    <cellStyle name="60% - Énfasis5 2 3 8" xfId="935"/>
    <cellStyle name="60% - Énfasis5 2 3 8 2" xfId="3495"/>
    <cellStyle name="60% - Énfasis5 2 3 8 3" xfId="4873"/>
    <cellStyle name="60% - Énfasis5 2 3 9" xfId="936"/>
    <cellStyle name="60% - Énfasis5 2 3 9 2" xfId="3496"/>
    <cellStyle name="60% - Énfasis5 2 3_AVANCE PROTECCIÓN" xfId="937"/>
    <cellStyle name="60% - Énfasis5 2 4" xfId="3483"/>
    <cellStyle name="60% - Énfasis5 2_Listado_web" xfId="938"/>
    <cellStyle name="60% - Énfasis5 3" xfId="939"/>
    <cellStyle name="60% - Énfasis5 3 2" xfId="3497"/>
    <cellStyle name="60% - Énfasis5 4" xfId="940"/>
    <cellStyle name="60% - Énfasis5 4 2" xfId="3498"/>
    <cellStyle name="60% - Énfasis5 5" xfId="941"/>
    <cellStyle name="60% - Énfasis5 5 2" xfId="3499"/>
    <cellStyle name="60% - Énfasis5 6" xfId="942"/>
    <cellStyle name="60% - Énfasis5 6 2" xfId="3500"/>
    <cellStyle name="60% - Énfasis5 7" xfId="943"/>
    <cellStyle name="60% - Énfasis5 7 2" xfId="3501"/>
    <cellStyle name="60% - Énfasis5 8" xfId="944"/>
    <cellStyle name="60% - Énfasis5 8 2" xfId="3502"/>
    <cellStyle name="60% - Énfasis5 9" xfId="945"/>
    <cellStyle name="60% - Énfasis5 9 2" xfId="3503"/>
    <cellStyle name="60% - Énfasis6" xfId="946" builtinId="52" customBuiltin="1"/>
    <cellStyle name="60% - Énfasis6 10" xfId="947"/>
    <cellStyle name="60% - Énfasis6 10 2" xfId="3505"/>
    <cellStyle name="60% - Énfasis6 11" xfId="948"/>
    <cellStyle name="60% - Énfasis6 11 2" xfId="3506"/>
    <cellStyle name="60% - Énfasis6 12" xfId="949"/>
    <cellStyle name="60% - Énfasis6 12 2" xfId="3507"/>
    <cellStyle name="60% - Énfasis6 13" xfId="950"/>
    <cellStyle name="60% - Énfasis6 13 2" xfId="3508"/>
    <cellStyle name="60% - Énfasis6 14" xfId="951"/>
    <cellStyle name="60% - Énfasis6 14 2" xfId="3509"/>
    <cellStyle name="60% - Énfasis6 15" xfId="952"/>
    <cellStyle name="60% - Énfasis6 15 2" xfId="3510"/>
    <cellStyle name="60% - Énfasis6 16" xfId="953"/>
    <cellStyle name="60% - Énfasis6 16 2" xfId="3511"/>
    <cellStyle name="60% - Énfasis6 17" xfId="954"/>
    <cellStyle name="60% - Énfasis6 17 2" xfId="3512"/>
    <cellStyle name="60% - Énfasis6 18" xfId="3504"/>
    <cellStyle name="60% - Énfasis6 2" xfId="955"/>
    <cellStyle name="60% - Énfasis6 2 2" xfId="956"/>
    <cellStyle name="60% - Énfasis6 2 2 2" xfId="3514"/>
    <cellStyle name="60% - Énfasis6 2 3" xfId="957"/>
    <cellStyle name="60% - Énfasis6 2 3 10" xfId="3515"/>
    <cellStyle name="60% - Énfasis6 2 3 2" xfId="958"/>
    <cellStyle name="60% - Énfasis6 2 3 3" xfId="959"/>
    <cellStyle name="60% - Énfasis6 2 3 4" xfId="960"/>
    <cellStyle name="60% - Énfasis6 2 3 5" xfId="961"/>
    <cellStyle name="60% - Énfasis6 2 3 5 2" xfId="962"/>
    <cellStyle name="60% - Énfasis6 2 3 5 2 2" xfId="3517"/>
    <cellStyle name="60% - Énfasis6 2 3 5 2 3" xfId="4874"/>
    <cellStyle name="60% - Énfasis6 2 3 5 3" xfId="963"/>
    <cellStyle name="60% - Énfasis6 2 3 5 4" xfId="964"/>
    <cellStyle name="60% - Énfasis6 2 3 5 4 2" xfId="3518"/>
    <cellStyle name="60% - Énfasis6 2 3 5 4 3" xfId="4875"/>
    <cellStyle name="60% - Énfasis6 2 3 5 5" xfId="965"/>
    <cellStyle name="60% - Énfasis6 2 3 5 5 2" xfId="3519"/>
    <cellStyle name="60% - Énfasis6 2 3 5 6" xfId="3516"/>
    <cellStyle name="60% - Énfasis6 2 3 5_INST $" xfId="966"/>
    <cellStyle name="60% - Énfasis6 2 3 6" xfId="967"/>
    <cellStyle name="60% - Énfasis6 2 3 6 2" xfId="968"/>
    <cellStyle name="60% - Énfasis6 2 3 6 2 2" xfId="3521"/>
    <cellStyle name="60% - Énfasis6 2 3 6 2 3" xfId="4876"/>
    <cellStyle name="60% - Énfasis6 2 3 6 3" xfId="969"/>
    <cellStyle name="60% - Énfasis6 2 3 6 4" xfId="970"/>
    <cellStyle name="60% - Énfasis6 2 3 6 4 2" xfId="3522"/>
    <cellStyle name="60% - Énfasis6 2 3 6 4 3" xfId="4877"/>
    <cellStyle name="60% - Énfasis6 2 3 6 5" xfId="971"/>
    <cellStyle name="60% - Énfasis6 2 3 6 5 2" xfId="3523"/>
    <cellStyle name="60% - Énfasis6 2 3 6 6" xfId="3520"/>
    <cellStyle name="60% - Énfasis6 2 3 6_INST $" xfId="972"/>
    <cellStyle name="60% - Énfasis6 2 3 7" xfId="973"/>
    <cellStyle name="60% - Énfasis6 2 3 7 2" xfId="3524"/>
    <cellStyle name="60% - Énfasis6 2 3 7 3" xfId="4878"/>
    <cellStyle name="60% - Énfasis6 2 3 8" xfId="974"/>
    <cellStyle name="60% - Énfasis6 2 3 8 2" xfId="3525"/>
    <cellStyle name="60% - Énfasis6 2 3 8 3" xfId="4879"/>
    <cellStyle name="60% - Énfasis6 2 3 9" xfId="975"/>
    <cellStyle name="60% - Énfasis6 2 3 9 2" xfId="3526"/>
    <cellStyle name="60% - Énfasis6 2 3_AVANCE PROTECCIÓN" xfId="976"/>
    <cellStyle name="60% - Énfasis6 2 4" xfId="977"/>
    <cellStyle name="60% - Énfasis6 2 4 2" xfId="3527"/>
    <cellStyle name="60% - Énfasis6 2 5" xfId="978"/>
    <cellStyle name="60% - Énfasis6 2 5 2" xfId="3528"/>
    <cellStyle name="60% - Énfasis6 2 6" xfId="979"/>
    <cellStyle name="60% - Énfasis6 2 6 2" xfId="3529"/>
    <cellStyle name="60% - Énfasis6 2 7" xfId="3513"/>
    <cellStyle name="60% - Énfasis6 2_Listado_web" xfId="980"/>
    <cellStyle name="60% - Énfasis6 3" xfId="981"/>
    <cellStyle name="60% - Énfasis6 3 2" xfId="3530"/>
    <cellStyle name="60% - Énfasis6 4" xfId="982"/>
    <cellStyle name="60% - Énfasis6 4 2" xfId="3531"/>
    <cellStyle name="60% - Énfasis6 5" xfId="983"/>
    <cellStyle name="60% - Énfasis6 5 2" xfId="3532"/>
    <cellStyle name="60% - Énfasis6 6" xfId="984"/>
    <cellStyle name="60% - Énfasis6 6 2" xfId="3533"/>
    <cellStyle name="60% - Énfasis6 7" xfId="985"/>
    <cellStyle name="60% - Énfasis6 7 2" xfId="3534"/>
    <cellStyle name="60% - Énfasis6 8" xfId="986"/>
    <cellStyle name="60% - Énfasis6 8 2" xfId="3535"/>
    <cellStyle name="60% - Énfasis6 9" xfId="987"/>
    <cellStyle name="60% - Énfasis6 9 2" xfId="3536"/>
    <cellStyle name="Buena 10" xfId="989"/>
    <cellStyle name="Buena 11" xfId="990"/>
    <cellStyle name="Buena 12" xfId="3537"/>
    <cellStyle name="Buena 2" xfId="991"/>
    <cellStyle name="Buena 2 2" xfId="992"/>
    <cellStyle name="Buena 2 3" xfId="993"/>
    <cellStyle name="Buena 2 3 10" xfId="3538"/>
    <cellStyle name="Buena 2 3 2" xfId="994"/>
    <cellStyle name="Buena 2 3 3" xfId="995"/>
    <cellStyle name="Buena 2 3 4" xfId="996"/>
    <cellStyle name="Buena 2 3 5" xfId="997"/>
    <cellStyle name="Buena 2 3 5 2" xfId="998"/>
    <cellStyle name="Buena 2 3 5 2 2" xfId="3540"/>
    <cellStyle name="Buena 2 3 5 2 3" xfId="4881"/>
    <cellStyle name="Buena 2 3 5 3" xfId="999"/>
    <cellStyle name="Buena 2 3 5 4" xfId="1000"/>
    <cellStyle name="Buena 2 3 5 4 2" xfId="3541"/>
    <cellStyle name="Buena 2 3 5 4 3" xfId="4882"/>
    <cellStyle name="Buena 2 3 5 5" xfId="1001"/>
    <cellStyle name="Buena 2 3 5 5 2" xfId="3542"/>
    <cellStyle name="Buena 2 3 5 6" xfId="3539"/>
    <cellStyle name="Buena 2 3 5_INST $" xfId="1002"/>
    <cellStyle name="Buena 2 3 6" xfId="1003"/>
    <cellStyle name="Buena 2 3 6 2" xfId="1004"/>
    <cellStyle name="Buena 2 3 6 2 2" xfId="3544"/>
    <cellStyle name="Buena 2 3 6 2 3" xfId="4883"/>
    <cellStyle name="Buena 2 3 6 3" xfId="1005"/>
    <cellStyle name="Buena 2 3 6 4" xfId="1006"/>
    <cellStyle name="Buena 2 3 6 4 2" xfId="3545"/>
    <cellStyle name="Buena 2 3 6 4 3" xfId="4884"/>
    <cellStyle name="Buena 2 3 6 5" xfId="1007"/>
    <cellStyle name="Buena 2 3 6 5 2" xfId="3546"/>
    <cellStyle name="Buena 2 3 6 6" xfId="3543"/>
    <cellStyle name="Buena 2 3 6_INST $" xfId="1008"/>
    <cellStyle name="Buena 2 3 7" xfId="1009"/>
    <cellStyle name="Buena 2 3 7 2" xfId="3547"/>
    <cellStyle name="Buena 2 3 7 3" xfId="4885"/>
    <cellStyle name="Buena 2 3 8" xfId="1010"/>
    <cellStyle name="Buena 2 3 8 2" xfId="3548"/>
    <cellStyle name="Buena 2 3 8 3" xfId="4886"/>
    <cellStyle name="Buena 2 3 9" xfId="1011"/>
    <cellStyle name="Buena 2 3 9 2" xfId="3549"/>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80"/>
    <cellStyle name="Cálculo" xfId="1020" builtinId="22" customBuiltin="1"/>
    <cellStyle name="Cálculo 10" xfId="1021"/>
    <cellStyle name="Cálculo 10 2" xfId="3551"/>
    <cellStyle name="Cálculo 11" xfId="1022"/>
    <cellStyle name="Cálculo 11 2" xfId="3552"/>
    <cellStyle name="Cálculo 12" xfId="3550"/>
    <cellStyle name="Cálculo 2" xfId="1023"/>
    <cellStyle name="Cálculo 2 2" xfId="1024"/>
    <cellStyle name="Cálculo 2 2 2" xfId="3554"/>
    <cellStyle name="Cálculo 2 3" xfId="1025"/>
    <cellStyle name="Cálculo 2 3 10" xfId="3555"/>
    <cellStyle name="Cálculo 2 3 2" xfId="1026"/>
    <cellStyle name="Cálculo 2 3 3" xfId="1027"/>
    <cellStyle name="Cálculo 2 3 4" xfId="1028"/>
    <cellStyle name="Cálculo 2 3 5" xfId="1029"/>
    <cellStyle name="Cálculo 2 3 5 2" xfId="1030"/>
    <cellStyle name="Cálculo 2 3 5 2 2" xfId="3557"/>
    <cellStyle name="Cálculo 2 3 5 2 3" xfId="4887"/>
    <cellStyle name="Cálculo 2 3 5 3" xfId="1031"/>
    <cellStyle name="Cálculo 2 3 5 4" xfId="1032"/>
    <cellStyle name="Cálculo 2 3 5 4 2" xfId="3558"/>
    <cellStyle name="Cálculo 2 3 5 4 3" xfId="4888"/>
    <cellStyle name="Cálculo 2 3 5 5" xfId="1033"/>
    <cellStyle name="Cálculo 2 3 5 5 2" xfId="3559"/>
    <cellStyle name="Cálculo 2 3 5 6" xfId="3556"/>
    <cellStyle name="Cálculo 2 3 5_INST $" xfId="1034"/>
    <cellStyle name="Cálculo 2 3 6" xfId="1035"/>
    <cellStyle name="Cálculo 2 3 6 2" xfId="1036"/>
    <cellStyle name="Cálculo 2 3 6 2 2" xfId="3561"/>
    <cellStyle name="Cálculo 2 3 6 2 3" xfId="4889"/>
    <cellStyle name="Cálculo 2 3 6 3" xfId="1037"/>
    <cellStyle name="Cálculo 2 3 6 4" xfId="1038"/>
    <cellStyle name="Cálculo 2 3 6 4 2" xfId="3562"/>
    <cellStyle name="Cálculo 2 3 6 4 3" xfId="4890"/>
    <cellStyle name="Cálculo 2 3 6 5" xfId="1039"/>
    <cellStyle name="Cálculo 2 3 6 5 2" xfId="3563"/>
    <cellStyle name="Cálculo 2 3 6 6" xfId="3560"/>
    <cellStyle name="Cálculo 2 3 6_INST $" xfId="1040"/>
    <cellStyle name="Cálculo 2 3 7" xfId="1041"/>
    <cellStyle name="Cálculo 2 3 7 2" xfId="3564"/>
    <cellStyle name="Cálculo 2 3 7 3" xfId="4891"/>
    <cellStyle name="Cálculo 2 3 8" xfId="1042"/>
    <cellStyle name="Cálculo 2 3 8 2" xfId="3565"/>
    <cellStyle name="Cálculo 2 3 8 3" xfId="4892"/>
    <cellStyle name="Cálculo 2 3 9" xfId="1043"/>
    <cellStyle name="Cálculo 2 3 9 2" xfId="3566"/>
    <cellStyle name="Cálculo 2 3_AVANCE PROTECCIÓN" xfId="1044"/>
    <cellStyle name="Cálculo 2 4" xfId="3553"/>
    <cellStyle name="Cálculo 2_Listado_web" xfId="1045"/>
    <cellStyle name="Cálculo 3" xfId="1046"/>
    <cellStyle name="Cálculo 3 2" xfId="3567"/>
    <cellStyle name="Cálculo 4" xfId="1047"/>
    <cellStyle name="Cálculo 4 2" xfId="3568"/>
    <cellStyle name="Cálculo 5" xfId="1048"/>
    <cellStyle name="Cálculo 5 2" xfId="3569"/>
    <cellStyle name="Cálculo 6" xfId="1049"/>
    <cellStyle name="Cálculo 6 2" xfId="3570"/>
    <cellStyle name="Cálculo 7" xfId="1050"/>
    <cellStyle name="Cálculo 7 2" xfId="3571"/>
    <cellStyle name="Cálculo 8" xfId="1051"/>
    <cellStyle name="Cálculo 8 2" xfId="3572"/>
    <cellStyle name="Cálculo 9" xfId="1052"/>
    <cellStyle name="Cálculo 9 2" xfId="3573"/>
    <cellStyle name="Celda de comprobación" xfId="1053" builtinId="23" customBuiltin="1"/>
    <cellStyle name="Celda de comprobación 10" xfId="1054"/>
    <cellStyle name="Celda de comprobación 10 2" xfId="3575"/>
    <cellStyle name="Celda de comprobación 11" xfId="1055"/>
    <cellStyle name="Celda de comprobación 11 2" xfId="3576"/>
    <cellStyle name="Celda de comprobación 12" xfId="3574"/>
    <cellStyle name="Celda de comprobación 2" xfId="1056"/>
    <cellStyle name="Celda de comprobación 2 2" xfId="1057"/>
    <cellStyle name="Celda de comprobación 2 2 2" xfId="3578"/>
    <cellStyle name="Celda de comprobación 2 3" xfId="1058"/>
    <cellStyle name="Celda de comprobación 2 3 10" xfId="3579"/>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1"/>
    <cellStyle name="Celda de comprobación 2 3 5 2 3" xfId="4893"/>
    <cellStyle name="Celda de comprobación 2 3 5 3" xfId="1064"/>
    <cellStyle name="Celda de comprobación 2 3 5 4" xfId="1065"/>
    <cellStyle name="Celda de comprobación 2 3 5 4 2" xfId="3582"/>
    <cellStyle name="Celda de comprobación 2 3 5 4 3" xfId="4894"/>
    <cellStyle name="Celda de comprobación 2 3 5 5" xfId="1066"/>
    <cellStyle name="Celda de comprobación 2 3 5 5 2" xfId="3583"/>
    <cellStyle name="Celda de comprobación 2 3 5 6" xfId="3580"/>
    <cellStyle name="Celda de comprobación 2 3 5_INST $" xfId="1067"/>
    <cellStyle name="Celda de comprobación 2 3 6" xfId="1068"/>
    <cellStyle name="Celda de comprobación 2 3 6 2" xfId="1069"/>
    <cellStyle name="Celda de comprobación 2 3 6 2 2" xfId="3585"/>
    <cellStyle name="Celda de comprobación 2 3 6 2 3" xfId="4895"/>
    <cellStyle name="Celda de comprobación 2 3 6 3" xfId="1070"/>
    <cellStyle name="Celda de comprobación 2 3 6 4" xfId="1071"/>
    <cellStyle name="Celda de comprobación 2 3 6 4 2" xfId="3586"/>
    <cellStyle name="Celda de comprobación 2 3 6 4 3" xfId="4896"/>
    <cellStyle name="Celda de comprobación 2 3 6 5" xfId="1072"/>
    <cellStyle name="Celda de comprobación 2 3 6 5 2" xfId="3587"/>
    <cellStyle name="Celda de comprobación 2 3 6 6" xfId="3584"/>
    <cellStyle name="Celda de comprobación 2 3 6_INST $" xfId="1073"/>
    <cellStyle name="Celda de comprobación 2 3 7" xfId="1074"/>
    <cellStyle name="Celda de comprobación 2 3 7 2" xfId="3588"/>
    <cellStyle name="Celda de comprobación 2 3 7 3" xfId="4897"/>
    <cellStyle name="Celda de comprobación 2 3 8" xfId="1075"/>
    <cellStyle name="Celda de comprobación 2 3 8 2" xfId="3589"/>
    <cellStyle name="Celda de comprobación 2 3 8 3" xfId="4898"/>
    <cellStyle name="Celda de comprobación 2 3 9" xfId="1076"/>
    <cellStyle name="Celda de comprobación 2 3 9 2" xfId="3590"/>
    <cellStyle name="Celda de comprobación 2 3_AVANCE PROTECCIÓN" xfId="1077"/>
    <cellStyle name="Celda de comprobación 2 4" xfId="3577"/>
    <cellStyle name="Celda de comprobación 2_Listado_web" xfId="1078"/>
    <cellStyle name="Celda de comprobación 3" xfId="1079"/>
    <cellStyle name="Celda de comprobación 3 2" xfId="3591"/>
    <cellStyle name="Celda de comprobación 4" xfId="1080"/>
    <cellStyle name="Celda de comprobación 4 2" xfId="3592"/>
    <cellStyle name="Celda de comprobación 5" xfId="1081"/>
    <cellStyle name="Celda de comprobación 5 2" xfId="3593"/>
    <cellStyle name="Celda de comprobación 6" xfId="1082"/>
    <cellStyle name="Celda de comprobación 6 2" xfId="3594"/>
    <cellStyle name="Celda de comprobación 7" xfId="1083"/>
    <cellStyle name="Celda de comprobación 7 2" xfId="3595"/>
    <cellStyle name="Celda de comprobación 8" xfId="1084"/>
    <cellStyle name="Celda de comprobación 8 2" xfId="3596"/>
    <cellStyle name="Celda de comprobación 9" xfId="1085"/>
    <cellStyle name="Celda de comprobación 9 2" xfId="3597"/>
    <cellStyle name="Celda vinculada" xfId="1086" builtinId="24" customBuiltin="1"/>
    <cellStyle name="Celda vinculada 10" xfId="1087"/>
    <cellStyle name="Celda vinculada 10 2" xfId="3599"/>
    <cellStyle name="Celda vinculada 11" xfId="1088"/>
    <cellStyle name="Celda vinculada 11 2" xfId="3600"/>
    <cellStyle name="Celda vinculada 12" xfId="3598"/>
    <cellStyle name="Celda vinculada 2" xfId="1089"/>
    <cellStyle name="Celda vinculada 2 2" xfId="1090"/>
    <cellStyle name="Celda vinculada 2 2 2" xfId="3602"/>
    <cellStyle name="Celda vinculada 2 3" xfId="1091"/>
    <cellStyle name="Celda vinculada 2 3 10" xfId="3603"/>
    <cellStyle name="Celda vinculada 2 3 2" xfId="1092"/>
    <cellStyle name="Celda vinculada 2 3 3" xfId="1093"/>
    <cellStyle name="Celda vinculada 2 3 4" xfId="1094"/>
    <cellStyle name="Celda vinculada 2 3 5" xfId="1095"/>
    <cellStyle name="Celda vinculada 2 3 5 2" xfId="1096"/>
    <cellStyle name="Celda vinculada 2 3 5 2 2" xfId="3605"/>
    <cellStyle name="Celda vinculada 2 3 5 2 3" xfId="4899"/>
    <cellStyle name="Celda vinculada 2 3 5 3" xfId="1097"/>
    <cellStyle name="Celda vinculada 2 3 5 4" xfId="1098"/>
    <cellStyle name="Celda vinculada 2 3 5 4 2" xfId="3606"/>
    <cellStyle name="Celda vinculada 2 3 5 4 3" xfId="4900"/>
    <cellStyle name="Celda vinculada 2 3 5 5" xfId="1099"/>
    <cellStyle name="Celda vinculada 2 3 5 5 2" xfId="3607"/>
    <cellStyle name="Celda vinculada 2 3 5 6" xfId="3604"/>
    <cellStyle name="Celda vinculada 2 3 5_INST $" xfId="1100"/>
    <cellStyle name="Celda vinculada 2 3 6" xfId="1101"/>
    <cellStyle name="Celda vinculada 2 3 6 2" xfId="1102"/>
    <cellStyle name="Celda vinculada 2 3 6 2 2" xfId="3609"/>
    <cellStyle name="Celda vinculada 2 3 6 2 3" xfId="4901"/>
    <cellStyle name="Celda vinculada 2 3 6 3" xfId="1103"/>
    <cellStyle name="Celda vinculada 2 3 6 4" xfId="1104"/>
    <cellStyle name="Celda vinculada 2 3 6 4 2" xfId="3610"/>
    <cellStyle name="Celda vinculada 2 3 6 4 3" xfId="4902"/>
    <cellStyle name="Celda vinculada 2 3 6 5" xfId="1105"/>
    <cellStyle name="Celda vinculada 2 3 6 5 2" xfId="3611"/>
    <cellStyle name="Celda vinculada 2 3 6 6" xfId="3608"/>
    <cellStyle name="Celda vinculada 2 3 6_INST $" xfId="1106"/>
    <cellStyle name="Celda vinculada 2 3 7" xfId="1107"/>
    <cellStyle name="Celda vinculada 2 3 7 2" xfId="3612"/>
    <cellStyle name="Celda vinculada 2 3 7 3" xfId="4903"/>
    <cellStyle name="Celda vinculada 2 3 8" xfId="1108"/>
    <cellStyle name="Celda vinculada 2 3 8 2" xfId="3613"/>
    <cellStyle name="Celda vinculada 2 3 8 3" xfId="4904"/>
    <cellStyle name="Celda vinculada 2 3 9" xfId="1109"/>
    <cellStyle name="Celda vinculada 2 3 9 2" xfId="3614"/>
    <cellStyle name="Celda vinculada 2 3_AVANCE PROTECCIÓN" xfId="1110"/>
    <cellStyle name="Celda vinculada 2 4" xfId="3601"/>
    <cellStyle name="Celda vinculada 2_Listado_web" xfId="1111"/>
    <cellStyle name="Celda vinculada 3" xfId="1112"/>
    <cellStyle name="Celda vinculada 3 2" xfId="3615"/>
    <cellStyle name="Celda vinculada 4" xfId="1113"/>
    <cellStyle name="Celda vinculada 4 2" xfId="3616"/>
    <cellStyle name="Celda vinculada 5" xfId="1114"/>
    <cellStyle name="Celda vinculada 5 2" xfId="3617"/>
    <cellStyle name="Celda vinculada 6" xfId="1115"/>
    <cellStyle name="Celda vinculada 6 2" xfId="3618"/>
    <cellStyle name="Celda vinculada 7" xfId="1116"/>
    <cellStyle name="Celda vinculada 7 2" xfId="3619"/>
    <cellStyle name="Celda vinculada 8" xfId="1117"/>
    <cellStyle name="Celda vinculada 8 2" xfId="3620"/>
    <cellStyle name="Celda vinculada 9" xfId="1118"/>
    <cellStyle name="Celda vinculada 9 2" xfId="3621"/>
    <cellStyle name="Diseño" xfId="1119"/>
    <cellStyle name="Diseño 2" xfId="4906"/>
    <cellStyle name="Encabezado 1" xfId="3013" builtinId="16" customBuiltin="1"/>
    <cellStyle name="Encabezado 1 2" xfId="5794"/>
    <cellStyle name="Encabezado 4" xfId="1120" builtinId="19" customBuiltin="1"/>
    <cellStyle name="Encabezado 4 10" xfId="1121"/>
    <cellStyle name="Encabezado 4 10 2" xfId="3623"/>
    <cellStyle name="Encabezado 4 11" xfId="1122"/>
    <cellStyle name="Encabezado 4 11 2" xfId="3624"/>
    <cellStyle name="Encabezado 4 12" xfId="3622"/>
    <cellStyle name="Encabezado 4 2" xfId="1123"/>
    <cellStyle name="Encabezado 4 2 2" xfId="1124"/>
    <cellStyle name="Encabezado 4 2 2 2" xfId="3626"/>
    <cellStyle name="Encabezado 4 2 3" xfId="1125"/>
    <cellStyle name="Encabezado 4 2 3 10" xfId="3627"/>
    <cellStyle name="Encabezado 4 2 3 2" xfId="1126"/>
    <cellStyle name="Encabezado 4 2 3 3" xfId="1127"/>
    <cellStyle name="Encabezado 4 2 3 4" xfId="1128"/>
    <cellStyle name="Encabezado 4 2 3 5" xfId="1129"/>
    <cellStyle name="Encabezado 4 2 3 5 2" xfId="1130"/>
    <cellStyle name="Encabezado 4 2 3 5 2 2" xfId="3629"/>
    <cellStyle name="Encabezado 4 2 3 5 2 3" xfId="4907"/>
    <cellStyle name="Encabezado 4 2 3 5 3" xfId="1131"/>
    <cellStyle name="Encabezado 4 2 3 5 4" xfId="1132"/>
    <cellStyle name="Encabezado 4 2 3 5 4 2" xfId="3630"/>
    <cellStyle name="Encabezado 4 2 3 5 4 3" xfId="4908"/>
    <cellStyle name="Encabezado 4 2 3 5 5" xfId="1133"/>
    <cellStyle name="Encabezado 4 2 3 5 5 2" xfId="3631"/>
    <cellStyle name="Encabezado 4 2 3 5 6" xfId="3628"/>
    <cellStyle name="Encabezado 4 2 3 5_INST $" xfId="1134"/>
    <cellStyle name="Encabezado 4 2 3 6" xfId="1135"/>
    <cellStyle name="Encabezado 4 2 3 6 2" xfId="1136"/>
    <cellStyle name="Encabezado 4 2 3 6 2 2" xfId="3633"/>
    <cellStyle name="Encabezado 4 2 3 6 2 3" xfId="4909"/>
    <cellStyle name="Encabezado 4 2 3 6 3" xfId="1137"/>
    <cellStyle name="Encabezado 4 2 3 6 4" xfId="1138"/>
    <cellStyle name="Encabezado 4 2 3 6 4 2" xfId="3634"/>
    <cellStyle name="Encabezado 4 2 3 6 4 3" xfId="4910"/>
    <cellStyle name="Encabezado 4 2 3 6 5" xfId="1139"/>
    <cellStyle name="Encabezado 4 2 3 6 5 2" xfId="3635"/>
    <cellStyle name="Encabezado 4 2 3 6 6" xfId="3632"/>
    <cellStyle name="Encabezado 4 2 3 6_INST $" xfId="1140"/>
    <cellStyle name="Encabezado 4 2 3 7" xfId="1141"/>
    <cellStyle name="Encabezado 4 2 3 7 2" xfId="3636"/>
    <cellStyle name="Encabezado 4 2 3 7 3" xfId="4911"/>
    <cellStyle name="Encabezado 4 2 3 8" xfId="1142"/>
    <cellStyle name="Encabezado 4 2 3 8 2" xfId="3637"/>
    <cellStyle name="Encabezado 4 2 3 8 3" xfId="4912"/>
    <cellStyle name="Encabezado 4 2 3 9" xfId="1143"/>
    <cellStyle name="Encabezado 4 2 3 9 2" xfId="3638"/>
    <cellStyle name="Encabezado 4 2 3_AVANCE PROTECCIÓN" xfId="1144"/>
    <cellStyle name="Encabezado 4 2 4" xfId="3625"/>
    <cellStyle name="Encabezado 4 2_Listado_web" xfId="1145"/>
    <cellStyle name="Encabezado 4 3" xfId="1146"/>
    <cellStyle name="Encabezado 4 3 2" xfId="3639"/>
    <cellStyle name="Encabezado 4 4" xfId="1147"/>
    <cellStyle name="Encabezado 4 4 2" xfId="3640"/>
    <cellStyle name="Encabezado 4 5" xfId="1148"/>
    <cellStyle name="Encabezado 4 5 2" xfId="3641"/>
    <cellStyle name="Encabezado 4 6" xfId="1149"/>
    <cellStyle name="Encabezado 4 6 2" xfId="3642"/>
    <cellStyle name="Encabezado 4 7" xfId="1150"/>
    <cellStyle name="Encabezado 4 7 2" xfId="3643"/>
    <cellStyle name="Encabezado 4 8" xfId="1151"/>
    <cellStyle name="Encabezado 4 8 2" xfId="3644"/>
    <cellStyle name="Encabezado 4 9" xfId="1152"/>
    <cellStyle name="Encabezado 4 9 2" xfId="3645"/>
    <cellStyle name="Énfasis1" xfId="1153" builtinId="29" customBuiltin="1"/>
    <cellStyle name="Énfasis1 10" xfId="1154"/>
    <cellStyle name="Énfasis1 10 2" xfId="3647"/>
    <cellStyle name="Énfasis1 11" xfId="1155"/>
    <cellStyle name="Énfasis1 11 2" xfId="3648"/>
    <cellStyle name="Énfasis1 12" xfId="3646"/>
    <cellStyle name="Énfasis1 2" xfId="1156"/>
    <cellStyle name="Énfasis1 2 2" xfId="1157"/>
    <cellStyle name="Énfasis1 2 2 2" xfId="3650"/>
    <cellStyle name="Énfasis1 2 3" xfId="1158"/>
    <cellStyle name="Énfasis1 2 3 10" xfId="3651"/>
    <cellStyle name="Énfasis1 2 3 2" xfId="1159"/>
    <cellStyle name="Énfasis1 2 3 3" xfId="1160"/>
    <cellStyle name="Énfasis1 2 3 4" xfId="1161"/>
    <cellStyle name="Énfasis1 2 3 5" xfId="1162"/>
    <cellStyle name="Énfasis1 2 3 5 2" xfId="1163"/>
    <cellStyle name="Énfasis1 2 3 5 2 2" xfId="3653"/>
    <cellStyle name="Énfasis1 2 3 5 2 3" xfId="4913"/>
    <cellStyle name="Énfasis1 2 3 5 3" xfId="1164"/>
    <cellStyle name="Énfasis1 2 3 5 4" xfId="1165"/>
    <cellStyle name="Énfasis1 2 3 5 4 2" xfId="3654"/>
    <cellStyle name="Énfasis1 2 3 5 4 3" xfId="4914"/>
    <cellStyle name="Énfasis1 2 3 5 5" xfId="1166"/>
    <cellStyle name="Énfasis1 2 3 5 5 2" xfId="3655"/>
    <cellStyle name="Énfasis1 2 3 5 6" xfId="3652"/>
    <cellStyle name="Énfasis1 2 3 5_INST $" xfId="1167"/>
    <cellStyle name="Énfasis1 2 3 6" xfId="1168"/>
    <cellStyle name="Énfasis1 2 3 6 2" xfId="1169"/>
    <cellStyle name="Énfasis1 2 3 6 2 2" xfId="3657"/>
    <cellStyle name="Énfasis1 2 3 6 2 3" xfId="4915"/>
    <cellStyle name="Énfasis1 2 3 6 3" xfId="1170"/>
    <cellStyle name="Énfasis1 2 3 6 4" xfId="1171"/>
    <cellStyle name="Énfasis1 2 3 6 4 2" xfId="3658"/>
    <cellStyle name="Énfasis1 2 3 6 4 3" xfId="4916"/>
    <cellStyle name="Énfasis1 2 3 6 5" xfId="1172"/>
    <cellStyle name="Énfasis1 2 3 6 5 2" xfId="3659"/>
    <cellStyle name="Énfasis1 2 3 6 6" xfId="3656"/>
    <cellStyle name="Énfasis1 2 3 6_INST $" xfId="1173"/>
    <cellStyle name="Énfasis1 2 3 7" xfId="1174"/>
    <cellStyle name="Énfasis1 2 3 7 2" xfId="3660"/>
    <cellStyle name="Énfasis1 2 3 7 3" xfId="4917"/>
    <cellStyle name="Énfasis1 2 3 8" xfId="1175"/>
    <cellStyle name="Énfasis1 2 3 8 2" xfId="3661"/>
    <cellStyle name="Énfasis1 2 3 8 3" xfId="4918"/>
    <cellStyle name="Énfasis1 2 3 9" xfId="1176"/>
    <cellStyle name="Énfasis1 2 3 9 2" xfId="3662"/>
    <cellStyle name="Énfasis1 2 3_AVANCE PROTECCIÓN" xfId="1177"/>
    <cellStyle name="Énfasis1 2 4" xfId="3649"/>
    <cellStyle name="Énfasis1 2_Listado_web" xfId="1178"/>
    <cellStyle name="Énfasis1 3" xfId="1179"/>
    <cellStyle name="Énfasis1 3 2" xfId="3663"/>
    <cellStyle name="Énfasis1 4" xfId="1180"/>
    <cellStyle name="Énfasis1 4 2" xfId="3664"/>
    <cellStyle name="Énfasis1 5" xfId="1181"/>
    <cellStyle name="Énfasis1 5 2" xfId="3665"/>
    <cellStyle name="Énfasis1 6" xfId="1182"/>
    <cellStyle name="Énfasis1 6 2" xfId="3666"/>
    <cellStyle name="Énfasis1 7" xfId="1183"/>
    <cellStyle name="Énfasis1 7 2" xfId="3667"/>
    <cellStyle name="Énfasis1 8" xfId="1184"/>
    <cellStyle name="Énfasis1 8 2" xfId="3668"/>
    <cellStyle name="Énfasis1 9" xfId="1185"/>
    <cellStyle name="Énfasis1 9 2" xfId="3669"/>
    <cellStyle name="Énfasis2" xfId="1186" builtinId="33" customBuiltin="1"/>
    <cellStyle name="Énfasis2 10" xfId="1187"/>
    <cellStyle name="Énfasis2 10 2" xfId="3671"/>
    <cellStyle name="Énfasis2 11" xfId="1188"/>
    <cellStyle name="Énfasis2 11 2" xfId="3672"/>
    <cellStyle name="Énfasis2 12" xfId="3670"/>
    <cellStyle name="Énfasis2 2" xfId="1189"/>
    <cellStyle name="Énfasis2 2 2" xfId="1190"/>
    <cellStyle name="Énfasis2 2 2 2" xfId="3674"/>
    <cellStyle name="Énfasis2 2 3" xfId="1191"/>
    <cellStyle name="Énfasis2 2 3 10" xfId="3675"/>
    <cellStyle name="Énfasis2 2 3 2" xfId="1192"/>
    <cellStyle name="Énfasis2 2 3 3" xfId="1193"/>
    <cellStyle name="Énfasis2 2 3 4" xfId="1194"/>
    <cellStyle name="Énfasis2 2 3 5" xfId="1195"/>
    <cellStyle name="Énfasis2 2 3 5 2" xfId="1196"/>
    <cellStyle name="Énfasis2 2 3 5 2 2" xfId="3677"/>
    <cellStyle name="Énfasis2 2 3 5 2 3" xfId="4920"/>
    <cellStyle name="Énfasis2 2 3 5 3" xfId="1197"/>
    <cellStyle name="Énfasis2 2 3 5 4" xfId="1198"/>
    <cellStyle name="Énfasis2 2 3 5 4 2" xfId="3678"/>
    <cellStyle name="Énfasis2 2 3 5 4 3" xfId="4921"/>
    <cellStyle name="Énfasis2 2 3 5 5" xfId="1199"/>
    <cellStyle name="Énfasis2 2 3 5 5 2" xfId="3679"/>
    <cellStyle name="Énfasis2 2 3 5 6" xfId="3676"/>
    <cellStyle name="Énfasis2 2 3 5_INST $" xfId="1200"/>
    <cellStyle name="Énfasis2 2 3 6" xfId="1201"/>
    <cellStyle name="Énfasis2 2 3 6 2" xfId="1202"/>
    <cellStyle name="Énfasis2 2 3 6 2 2" xfId="3681"/>
    <cellStyle name="Énfasis2 2 3 6 2 3" xfId="4922"/>
    <cellStyle name="Énfasis2 2 3 6 3" xfId="1203"/>
    <cellStyle name="Énfasis2 2 3 6 4" xfId="1204"/>
    <cellStyle name="Énfasis2 2 3 6 4 2" xfId="3682"/>
    <cellStyle name="Énfasis2 2 3 6 4 3" xfId="4923"/>
    <cellStyle name="Énfasis2 2 3 6 5" xfId="1205"/>
    <cellStyle name="Énfasis2 2 3 6 5 2" xfId="3683"/>
    <cellStyle name="Énfasis2 2 3 6 6" xfId="3680"/>
    <cellStyle name="Énfasis2 2 3 6_INST $" xfId="1206"/>
    <cellStyle name="Énfasis2 2 3 7" xfId="1207"/>
    <cellStyle name="Énfasis2 2 3 7 2" xfId="3684"/>
    <cellStyle name="Énfasis2 2 3 7 3" xfId="4924"/>
    <cellStyle name="Énfasis2 2 3 8" xfId="1208"/>
    <cellStyle name="Énfasis2 2 3 8 2" xfId="3685"/>
    <cellStyle name="Énfasis2 2 3 8 3" xfId="4925"/>
    <cellStyle name="Énfasis2 2 3 9" xfId="1209"/>
    <cellStyle name="Énfasis2 2 3 9 2" xfId="3686"/>
    <cellStyle name="Énfasis2 2 3_AVANCE PROTECCIÓN" xfId="1210"/>
    <cellStyle name="Énfasis2 2 4" xfId="3673"/>
    <cellStyle name="Énfasis2 2_Listado_web" xfId="1211"/>
    <cellStyle name="Énfasis2 3" xfId="1212"/>
    <cellStyle name="Énfasis2 3 2" xfId="3687"/>
    <cellStyle name="Énfasis2 4" xfId="1213"/>
    <cellStyle name="Énfasis2 4 2" xfId="3688"/>
    <cellStyle name="Énfasis2 5" xfId="1214"/>
    <cellStyle name="Énfasis2 5 2" xfId="3689"/>
    <cellStyle name="Énfasis2 6" xfId="1215"/>
    <cellStyle name="Énfasis2 6 2" xfId="3690"/>
    <cellStyle name="Énfasis2 7" xfId="1216"/>
    <cellStyle name="Énfasis2 7 2" xfId="3691"/>
    <cellStyle name="Énfasis2 8" xfId="1217"/>
    <cellStyle name="Énfasis2 8 2" xfId="3692"/>
    <cellStyle name="Énfasis2 9" xfId="1218"/>
    <cellStyle name="Énfasis2 9 2" xfId="3693"/>
    <cellStyle name="Énfasis3" xfId="1219" builtinId="37" customBuiltin="1"/>
    <cellStyle name="Énfasis3 10" xfId="1220"/>
    <cellStyle name="Énfasis3 10 2" xfId="3695"/>
    <cellStyle name="Énfasis3 11" xfId="1221"/>
    <cellStyle name="Énfasis3 11 2" xfId="3696"/>
    <cellStyle name="Énfasis3 12" xfId="3694"/>
    <cellStyle name="Énfasis3 2" xfId="1222"/>
    <cellStyle name="Énfasis3 2 2" xfId="1223"/>
    <cellStyle name="Énfasis3 2 2 2" xfId="3698"/>
    <cellStyle name="Énfasis3 2 3" xfId="1224"/>
    <cellStyle name="Énfasis3 2 3 10" xfId="3699"/>
    <cellStyle name="Énfasis3 2 3 2" xfId="1225"/>
    <cellStyle name="Énfasis3 2 3 3" xfId="1226"/>
    <cellStyle name="Énfasis3 2 3 4" xfId="1227"/>
    <cellStyle name="Énfasis3 2 3 5" xfId="1228"/>
    <cellStyle name="Énfasis3 2 3 5 2" xfId="1229"/>
    <cellStyle name="Énfasis3 2 3 5 2 2" xfId="3701"/>
    <cellStyle name="Énfasis3 2 3 5 2 3" xfId="4926"/>
    <cellStyle name="Énfasis3 2 3 5 3" xfId="1230"/>
    <cellStyle name="Énfasis3 2 3 5 4" xfId="1231"/>
    <cellStyle name="Énfasis3 2 3 5 4 2" xfId="3702"/>
    <cellStyle name="Énfasis3 2 3 5 4 3" xfId="4927"/>
    <cellStyle name="Énfasis3 2 3 5 5" xfId="1232"/>
    <cellStyle name="Énfasis3 2 3 5 5 2" xfId="3703"/>
    <cellStyle name="Énfasis3 2 3 5 6" xfId="3700"/>
    <cellStyle name="Énfasis3 2 3 5_INST $" xfId="1233"/>
    <cellStyle name="Énfasis3 2 3 6" xfId="1234"/>
    <cellStyle name="Énfasis3 2 3 6 2" xfId="1235"/>
    <cellStyle name="Énfasis3 2 3 6 2 2" xfId="3705"/>
    <cellStyle name="Énfasis3 2 3 6 2 3" xfId="4928"/>
    <cellStyle name="Énfasis3 2 3 6 3" xfId="1236"/>
    <cellStyle name="Énfasis3 2 3 6 4" xfId="1237"/>
    <cellStyle name="Énfasis3 2 3 6 4 2" xfId="3706"/>
    <cellStyle name="Énfasis3 2 3 6 4 3" xfId="4929"/>
    <cellStyle name="Énfasis3 2 3 6 5" xfId="1238"/>
    <cellStyle name="Énfasis3 2 3 6 5 2" xfId="3707"/>
    <cellStyle name="Énfasis3 2 3 6 6" xfId="3704"/>
    <cellStyle name="Énfasis3 2 3 6_INST $" xfId="1239"/>
    <cellStyle name="Énfasis3 2 3 7" xfId="1240"/>
    <cellStyle name="Énfasis3 2 3 7 2" xfId="3708"/>
    <cellStyle name="Énfasis3 2 3 7 3" xfId="4930"/>
    <cellStyle name="Énfasis3 2 3 8" xfId="1241"/>
    <cellStyle name="Énfasis3 2 3 8 2" xfId="3709"/>
    <cellStyle name="Énfasis3 2 3 8 3" xfId="4931"/>
    <cellStyle name="Énfasis3 2 3 9" xfId="1242"/>
    <cellStyle name="Énfasis3 2 3 9 2" xfId="3710"/>
    <cellStyle name="Énfasis3 2 3_AVANCE PROTECCIÓN" xfId="1243"/>
    <cellStyle name="Énfasis3 2 4" xfId="3697"/>
    <cellStyle name="Énfasis3 2_Listado_web" xfId="1244"/>
    <cellStyle name="Énfasis3 3" xfId="1245"/>
    <cellStyle name="Énfasis3 3 2" xfId="3711"/>
    <cellStyle name="Énfasis3 4" xfId="1246"/>
    <cellStyle name="Énfasis3 4 2" xfId="3712"/>
    <cellStyle name="Énfasis3 5" xfId="1247"/>
    <cellStyle name="Énfasis3 5 2" xfId="3713"/>
    <cellStyle name="Énfasis3 6" xfId="1248"/>
    <cellStyle name="Énfasis3 6 2" xfId="3714"/>
    <cellStyle name="Énfasis3 7" xfId="1249"/>
    <cellStyle name="Énfasis3 7 2" xfId="3715"/>
    <cellStyle name="Énfasis3 8" xfId="1250"/>
    <cellStyle name="Énfasis3 8 2" xfId="3716"/>
    <cellStyle name="Énfasis3 9" xfId="1251"/>
    <cellStyle name="Énfasis3 9 2" xfId="3717"/>
    <cellStyle name="Énfasis4" xfId="1252" builtinId="41" customBuiltin="1"/>
    <cellStyle name="Énfasis4 10" xfId="1253"/>
    <cellStyle name="Énfasis4 10 2" xfId="3719"/>
    <cellStyle name="Énfasis4 11" xfId="1254"/>
    <cellStyle name="Énfasis4 11 2" xfId="3720"/>
    <cellStyle name="Énfasis4 12" xfId="3718"/>
    <cellStyle name="Énfasis4 2" xfId="1255"/>
    <cellStyle name="Énfasis4 2 2" xfId="1256"/>
    <cellStyle name="Énfasis4 2 2 2" xfId="3722"/>
    <cellStyle name="Énfasis4 2 3" xfId="1257"/>
    <cellStyle name="Énfasis4 2 3 10" xfId="3723"/>
    <cellStyle name="Énfasis4 2 3 2" xfId="1258"/>
    <cellStyle name="Énfasis4 2 3 3" xfId="1259"/>
    <cellStyle name="Énfasis4 2 3 4" xfId="1260"/>
    <cellStyle name="Énfasis4 2 3 5" xfId="1261"/>
    <cellStyle name="Énfasis4 2 3 5 2" xfId="1262"/>
    <cellStyle name="Énfasis4 2 3 5 2 2" xfId="3725"/>
    <cellStyle name="Énfasis4 2 3 5 2 3" xfId="4933"/>
    <cellStyle name="Énfasis4 2 3 5 3" xfId="1263"/>
    <cellStyle name="Énfasis4 2 3 5 4" xfId="1264"/>
    <cellStyle name="Énfasis4 2 3 5 4 2" xfId="3726"/>
    <cellStyle name="Énfasis4 2 3 5 4 3" xfId="4934"/>
    <cellStyle name="Énfasis4 2 3 5 5" xfId="1265"/>
    <cellStyle name="Énfasis4 2 3 5 5 2" xfId="3727"/>
    <cellStyle name="Énfasis4 2 3 5 6" xfId="3724"/>
    <cellStyle name="Énfasis4 2 3 5_INST $" xfId="1266"/>
    <cellStyle name="Énfasis4 2 3 6" xfId="1267"/>
    <cellStyle name="Énfasis4 2 3 6 2" xfId="1268"/>
    <cellStyle name="Énfasis4 2 3 6 2 2" xfId="3729"/>
    <cellStyle name="Énfasis4 2 3 6 2 3" xfId="4935"/>
    <cellStyle name="Énfasis4 2 3 6 3" xfId="1269"/>
    <cellStyle name="Énfasis4 2 3 6 4" xfId="1270"/>
    <cellStyle name="Énfasis4 2 3 6 4 2" xfId="3730"/>
    <cellStyle name="Énfasis4 2 3 6 4 3" xfId="4936"/>
    <cellStyle name="Énfasis4 2 3 6 5" xfId="1271"/>
    <cellStyle name="Énfasis4 2 3 6 5 2" xfId="3731"/>
    <cellStyle name="Énfasis4 2 3 6 6" xfId="3728"/>
    <cellStyle name="Énfasis4 2 3 6_INST $" xfId="1272"/>
    <cellStyle name="Énfasis4 2 3 7" xfId="1273"/>
    <cellStyle name="Énfasis4 2 3 7 2" xfId="3732"/>
    <cellStyle name="Énfasis4 2 3 7 3" xfId="4937"/>
    <cellStyle name="Énfasis4 2 3 8" xfId="1274"/>
    <cellStyle name="Énfasis4 2 3 8 2" xfId="3733"/>
    <cellStyle name="Énfasis4 2 3 8 3" xfId="4938"/>
    <cellStyle name="Énfasis4 2 3 9" xfId="1275"/>
    <cellStyle name="Énfasis4 2 3 9 2" xfId="3734"/>
    <cellStyle name="Énfasis4 2 3_AVANCE PROTECCIÓN" xfId="1276"/>
    <cellStyle name="Énfasis4 2 4" xfId="3721"/>
    <cellStyle name="Énfasis4 2_Listado_web" xfId="1277"/>
    <cellStyle name="Énfasis4 3" xfId="1278"/>
    <cellStyle name="Énfasis4 3 2" xfId="3735"/>
    <cellStyle name="Énfasis4 4" xfId="1279"/>
    <cellStyle name="Énfasis4 4 2" xfId="3736"/>
    <cellStyle name="Énfasis4 5" xfId="1280"/>
    <cellStyle name="Énfasis4 5 2" xfId="3737"/>
    <cellStyle name="Énfasis4 6" xfId="1281"/>
    <cellStyle name="Énfasis4 6 2" xfId="3738"/>
    <cellStyle name="Énfasis4 7" xfId="1282"/>
    <cellStyle name="Énfasis4 7 2" xfId="3739"/>
    <cellStyle name="Énfasis4 8" xfId="1283"/>
    <cellStyle name="Énfasis4 8 2" xfId="3740"/>
    <cellStyle name="Énfasis4 9" xfId="1284"/>
    <cellStyle name="Énfasis4 9 2" xfId="3741"/>
    <cellStyle name="Énfasis5" xfId="1285" builtinId="45" customBuiltin="1"/>
    <cellStyle name="Énfasis5 10" xfId="1286"/>
    <cellStyle name="Énfasis5 10 2" xfId="3743"/>
    <cellStyle name="Énfasis5 11" xfId="1287"/>
    <cellStyle name="Énfasis5 11 2" xfId="3744"/>
    <cellStyle name="Énfasis5 12" xfId="3742"/>
    <cellStyle name="Énfasis5 2" xfId="1288"/>
    <cellStyle name="Énfasis5 2 2" xfId="1289"/>
    <cellStyle name="Énfasis5 2 2 2" xfId="3746"/>
    <cellStyle name="Énfasis5 2 3" xfId="1290"/>
    <cellStyle name="Énfasis5 2 3 10" xfId="3747"/>
    <cellStyle name="Énfasis5 2 3 2" xfId="1291"/>
    <cellStyle name="Énfasis5 2 3 3" xfId="1292"/>
    <cellStyle name="Énfasis5 2 3 4" xfId="1293"/>
    <cellStyle name="Énfasis5 2 3 5" xfId="1294"/>
    <cellStyle name="Énfasis5 2 3 5 2" xfId="1295"/>
    <cellStyle name="Énfasis5 2 3 5 2 2" xfId="3749"/>
    <cellStyle name="Énfasis5 2 3 5 2 3" xfId="4939"/>
    <cellStyle name="Énfasis5 2 3 5 3" xfId="1296"/>
    <cellStyle name="Énfasis5 2 3 5 4" xfId="1297"/>
    <cellStyle name="Énfasis5 2 3 5 4 2" xfId="3750"/>
    <cellStyle name="Énfasis5 2 3 5 4 3" xfId="4940"/>
    <cellStyle name="Énfasis5 2 3 5 5" xfId="1298"/>
    <cellStyle name="Énfasis5 2 3 5 5 2" xfId="3751"/>
    <cellStyle name="Énfasis5 2 3 5 6" xfId="3748"/>
    <cellStyle name="Énfasis5 2 3 5_INST $" xfId="1299"/>
    <cellStyle name="Énfasis5 2 3 6" xfId="1300"/>
    <cellStyle name="Énfasis5 2 3 6 2" xfId="1301"/>
    <cellStyle name="Énfasis5 2 3 6 2 2" xfId="3753"/>
    <cellStyle name="Énfasis5 2 3 6 2 3" xfId="4941"/>
    <cellStyle name="Énfasis5 2 3 6 3" xfId="1302"/>
    <cellStyle name="Énfasis5 2 3 6 4" xfId="1303"/>
    <cellStyle name="Énfasis5 2 3 6 4 2" xfId="3754"/>
    <cellStyle name="Énfasis5 2 3 6 4 3" xfId="4942"/>
    <cellStyle name="Énfasis5 2 3 6 5" xfId="1304"/>
    <cellStyle name="Énfasis5 2 3 6 5 2" xfId="3755"/>
    <cellStyle name="Énfasis5 2 3 6 6" xfId="3752"/>
    <cellStyle name="Énfasis5 2 3 6_INST $" xfId="1305"/>
    <cellStyle name="Énfasis5 2 3 7" xfId="1306"/>
    <cellStyle name="Énfasis5 2 3 7 2" xfId="3756"/>
    <cellStyle name="Énfasis5 2 3 7 3" xfId="4943"/>
    <cellStyle name="Énfasis5 2 3 8" xfId="1307"/>
    <cellStyle name="Énfasis5 2 3 8 2" xfId="3757"/>
    <cellStyle name="Énfasis5 2 3 8 3" xfId="4944"/>
    <cellStyle name="Énfasis5 2 3 9" xfId="1308"/>
    <cellStyle name="Énfasis5 2 3 9 2" xfId="3758"/>
    <cellStyle name="Énfasis5 2 3_AVANCE PROTECCIÓN" xfId="1309"/>
    <cellStyle name="Énfasis5 2 4" xfId="3745"/>
    <cellStyle name="Énfasis5 2_Listado_web" xfId="1310"/>
    <cellStyle name="Énfasis5 3" xfId="1311"/>
    <cellStyle name="Énfasis5 3 2" xfId="3759"/>
    <cellStyle name="Énfasis5 4" xfId="1312"/>
    <cellStyle name="Énfasis5 4 2" xfId="3760"/>
    <cellStyle name="Énfasis5 5" xfId="1313"/>
    <cellStyle name="Énfasis5 5 2" xfId="3761"/>
    <cellStyle name="Énfasis5 6" xfId="1314"/>
    <cellStyle name="Énfasis5 6 2" xfId="3762"/>
    <cellStyle name="Énfasis5 7" xfId="1315"/>
    <cellStyle name="Énfasis5 7 2" xfId="3763"/>
    <cellStyle name="Énfasis5 8" xfId="1316"/>
    <cellStyle name="Énfasis5 8 2" xfId="3764"/>
    <cellStyle name="Énfasis5 9" xfId="1317"/>
    <cellStyle name="Énfasis5 9 2" xfId="3765"/>
    <cellStyle name="Énfasis6" xfId="1318" builtinId="49" customBuiltin="1"/>
    <cellStyle name="Énfasis6 10" xfId="1319"/>
    <cellStyle name="Énfasis6 10 2" xfId="3767"/>
    <cellStyle name="Énfasis6 11" xfId="1320"/>
    <cellStyle name="Énfasis6 11 2" xfId="3768"/>
    <cellStyle name="Énfasis6 12" xfId="3766"/>
    <cellStyle name="Énfasis6 2" xfId="1321"/>
    <cellStyle name="Énfasis6 2 2" xfId="1322"/>
    <cellStyle name="Énfasis6 2 2 2" xfId="3770"/>
    <cellStyle name="Énfasis6 2 3" xfId="1323"/>
    <cellStyle name="Énfasis6 2 3 10" xfId="3771"/>
    <cellStyle name="Énfasis6 2 3 2" xfId="1324"/>
    <cellStyle name="Énfasis6 2 3 3" xfId="1325"/>
    <cellStyle name="Énfasis6 2 3 4" xfId="1326"/>
    <cellStyle name="Énfasis6 2 3 5" xfId="1327"/>
    <cellStyle name="Énfasis6 2 3 5 2" xfId="1328"/>
    <cellStyle name="Énfasis6 2 3 5 2 2" xfId="3773"/>
    <cellStyle name="Énfasis6 2 3 5 2 3" xfId="4946"/>
    <cellStyle name="Énfasis6 2 3 5 3" xfId="1329"/>
    <cellStyle name="Énfasis6 2 3 5 4" xfId="1330"/>
    <cellStyle name="Énfasis6 2 3 5 4 2" xfId="3774"/>
    <cellStyle name="Énfasis6 2 3 5 4 3" xfId="4947"/>
    <cellStyle name="Énfasis6 2 3 5 5" xfId="1331"/>
    <cellStyle name="Énfasis6 2 3 5 5 2" xfId="3775"/>
    <cellStyle name="Énfasis6 2 3 5 6" xfId="3772"/>
    <cellStyle name="Énfasis6 2 3 5_INST $" xfId="1332"/>
    <cellStyle name="Énfasis6 2 3 6" xfId="1333"/>
    <cellStyle name="Énfasis6 2 3 6 2" xfId="1334"/>
    <cellStyle name="Énfasis6 2 3 6 2 2" xfId="3777"/>
    <cellStyle name="Énfasis6 2 3 6 2 3" xfId="4948"/>
    <cellStyle name="Énfasis6 2 3 6 3" xfId="1335"/>
    <cellStyle name="Énfasis6 2 3 6 4" xfId="1336"/>
    <cellStyle name="Énfasis6 2 3 6 4 2" xfId="3778"/>
    <cellStyle name="Énfasis6 2 3 6 4 3" xfId="4949"/>
    <cellStyle name="Énfasis6 2 3 6 5" xfId="1337"/>
    <cellStyle name="Énfasis6 2 3 6 5 2" xfId="3779"/>
    <cellStyle name="Énfasis6 2 3 6 6" xfId="3776"/>
    <cellStyle name="Énfasis6 2 3 6_INST $" xfId="1338"/>
    <cellStyle name="Énfasis6 2 3 7" xfId="1339"/>
    <cellStyle name="Énfasis6 2 3 7 2" xfId="3780"/>
    <cellStyle name="Énfasis6 2 3 7 3" xfId="4950"/>
    <cellStyle name="Énfasis6 2 3 8" xfId="1340"/>
    <cellStyle name="Énfasis6 2 3 8 2" xfId="3781"/>
    <cellStyle name="Énfasis6 2 3 8 3" xfId="4951"/>
    <cellStyle name="Énfasis6 2 3 9" xfId="1341"/>
    <cellStyle name="Énfasis6 2 3 9 2" xfId="3782"/>
    <cellStyle name="Énfasis6 2 3_AVANCE PROTECCIÓN" xfId="1342"/>
    <cellStyle name="Énfasis6 2 4" xfId="3769"/>
    <cellStyle name="Énfasis6 2_Listado_web" xfId="1343"/>
    <cellStyle name="Énfasis6 3" xfId="1344"/>
    <cellStyle name="Énfasis6 3 2" xfId="3783"/>
    <cellStyle name="Énfasis6 4" xfId="1345"/>
    <cellStyle name="Énfasis6 4 2" xfId="3784"/>
    <cellStyle name="Énfasis6 5" xfId="1346"/>
    <cellStyle name="Énfasis6 5 2" xfId="3785"/>
    <cellStyle name="Énfasis6 6" xfId="1347"/>
    <cellStyle name="Énfasis6 6 2" xfId="3786"/>
    <cellStyle name="Énfasis6 7" xfId="1348"/>
    <cellStyle name="Énfasis6 7 2" xfId="3787"/>
    <cellStyle name="Énfasis6 8" xfId="1349"/>
    <cellStyle name="Énfasis6 8 2" xfId="3788"/>
    <cellStyle name="Énfasis6 9" xfId="1350"/>
    <cellStyle name="Énfasis6 9 2" xfId="3789"/>
    <cellStyle name="Entrada" xfId="1351" builtinId="20" customBuiltin="1"/>
    <cellStyle name="Entrada 10" xfId="1352"/>
    <cellStyle name="Entrada 10 2" xfId="3791"/>
    <cellStyle name="Entrada 11" xfId="1353"/>
    <cellStyle name="Entrada 11 2" xfId="3792"/>
    <cellStyle name="Entrada 12" xfId="3790"/>
    <cellStyle name="Entrada 2" xfId="1354"/>
    <cellStyle name="Entrada 2 2" xfId="1355"/>
    <cellStyle name="Entrada 2 2 2" xfId="3794"/>
    <cellStyle name="Entrada 2 3" xfId="1356"/>
    <cellStyle name="Entrada 2 3 10" xfId="3795"/>
    <cellStyle name="Entrada 2 3 2" xfId="1357"/>
    <cellStyle name="Entrada 2 3 3" xfId="1358"/>
    <cellStyle name="Entrada 2 3 4" xfId="1359"/>
    <cellStyle name="Entrada 2 3 5" xfId="1360"/>
    <cellStyle name="Entrada 2 3 5 2" xfId="1361"/>
    <cellStyle name="Entrada 2 3 5 2 2" xfId="3797"/>
    <cellStyle name="Entrada 2 3 5 2 3" xfId="4952"/>
    <cellStyle name="Entrada 2 3 5 3" xfId="1362"/>
    <cellStyle name="Entrada 2 3 5 4" xfId="1363"/>
    <cellStyle name="Entrada 2 3 5 4 2" xfId="3798"/>
    <cellStyle name="Entrada 2 3 5 4 3" xfId="4953"/>
    <cellStyle name="Entrada 2 3 5 5" xfId="1364"/>
    <cellStyle name="Entrada 2 3 5 5 2" xfId="3799"/>
    <cellStyle name="Entrada 2 3 5 6" xfId="3796"/>
    <cellStyle name="Entrada 2 3 5_INST $" xfId="1365"/>
    <cellStyle name="Entrada 2 3 6" xfId="1366"/>
    <cellStyle name="Entrada 2 3 6 2" xfId="1367"/>
    <cellStyle name="Entrada 2 3 6 2 2" xfId="3801"/>
    <cellStyle name="Entrada 2 3 6 2 3" xfId="4954"/>
    <cellStyle name="Entrada 2 3 6 3" xfId="1368"/>
    <cellStyle name="Entrada 2 3 6 4" xfId="1369"/>
    <cellStyle name="Entrada 2 3 6 4 2" xfId="3802"/>
    <cellStyle name="Entrada 2 3 6 4 3" xfId="4955"/>
    <cellStyle name="Entrada 2 3 6 5" xfId="1370"/>
    <cellStyle name="Entrada 2 3 6 5 2" xfId="3803"/>
    <cellStyle name="Entrada 2 3 6 6" xfId="3800"/>
    <cellStyle name="Entrada 2 3 6_INST $" xfId="1371"/>
    <cellStyle name="Entrada 2 3 7" xfId="1372"/>
    <cellStyle name="Entrada 2 3 7 2" xfId="3804"/>
    <cellStyle name="Entrada 2 3 7 3" xfId="4956"/>
    <cellStyle name="Entrada 2 3 8" xfId="1373"/>
    <cellStyle name="Entrada 2 3 8 2" xfId="3805"/>
    <cellStyle name="Entrada 2 3 8 3" xfId="4957"/>
    <cellStyle name="Entrada 2 3 9" xfId="1374"/>
    <cellStyle name="Entrada 2 3 9 2" xfId="3806"/>
    <cellStyle name="Entrada 2 3_AVANCE PROTECCIÓN" xfId="1375"/>
    <cellStyle name="Entrada 2 4" xfId="3793"/>
    <cellStyle name="Entrada 2_Listado_web" xfId="1376"/>
    <cellStyle name="Entrada 3" xfId="1377"/>
    <cellStyle name="Entrada 3 2" xfId="3807"/>
    <cellStyle name="Entrada 4" xfId="1378"/>
    <cellStyle name="Entrada 4 2" xfId="3808"/>
    <cellStyle name="Entrada 5" xfId="1379"/>
    <cellStyle name="Entrada 5 2" xfId="3809"/>
    <cellStyle name="Entrada 6" xfId="1380"/>
    <cellStyle name="Entrada 6 2" xfId="3810"/>
    <cellStyle name="Entrada 7" xfId="1381"/>
    <cellStyle name="Entrada 7 2" xfId="3811"/>
    <cellStyle name="Entrada 8" xfId="1382"/>
    <cellStyle name="Entrada 8 2" xfId="3812"/>
    <cellStyle name="Entrada 9" xfId="1383"/>
    <cellStyle name="Entrada 9 2" xfId="3813"/>
    <cellStyle name="Hipervínculo" xfId="6639" builtinId="8"/>
    <cellStyle name="Incorrecto" xfId="1384" builtinId="27" customBuiltin="1"/>
    <cellStyle name="Incorrecto 10" xfId="1385"/>
    <cellStyle name="Incorrecto 10 2" xfId="3815"/>
    <cellStyle name="Incorrecto 11" xfId="1386"/>
    <cellStyle name="Incorrecto 11 2" xfId="3816"/>
    <cellStyle name="Incorrecto 12" xfId="3814"/>
    <cellStyle name="Incorrecto 2" xfId="1387"/>
    <cellStyle name="Incorrecto 2 2" xfId="1388"/>
    <cellStyle name="Incorrecto 2 2 2" xfId="3818"/>
    <cellStyle name="Incorrecto 2 3" xfId="1389"/>
    <cellStyle name="Incorrecto 2 3 10" xfId="3819"/>
    <cellStyle name="Incorrecto 2 3 2" xfId="1390"/>
    <cellStyle name="Incorrecto 2 3 3" xfId="1391"/>
    <cellStyle name="Incorrecto 2 3 4" xfId="1392"/>
    <cellStyle name="Incorrecto 2 3 5" xfId="1393"/>
    <cellStyle name="Incorrecto 2 3 5 2" xfId="1394"/>
    <cellStyle name="Incorrecto 2 3 5 2 2" xfId="3821"/>
    <cellStyle name="Incorrecto 2 3 5 2 3" xfId="4958"/>
    <cellStyle name="Incorrecto 2 3 5 3" xfId="1395"/>
    <cellStyle name="Incorrecto 2 3 5 4" xfId="1396"/>
    <cellStyle name="Incorrecto 2 3 5 4 2" xfId="3822"/>
    <cellStyle name="Incorrecto 2 3 5 4 3" xfId="4959"/>
    <cellStyle name="Incorrecto 2 3 5 5" xfId="1397"/>
    <cellStyle name="Incorrecto 2 3 5 5 2" xfId="3823"/>
    <cellStyle name="Incorrecto 2 3 5 6" xfId="3820"/>
    <cellStyle name="Incorrecto 2 3 5_INST $" xfId="1398"/>
    <cellStyle name="Incorrecto 2 3 6" xfId="1399"/>
    <cellStyle name="Incorrecto 2 3 6 2" xfId="1400"/>
    <cellStyle name="Incorrecto 2 3 6 2 2" xfId="3825"/>
    <cellStyle name="Incorrecto 2 3 6 2 3" xfId="4960"/>
    <cellStyle name="Incorrecto 2 3 6 3" xfId="1401"/>
    <cellStyle name="Incorrecto 2 3 6 4" xfId="1402"/>
    <cellStyle name="Incorrecto 2 3 6 4 2" xfId="3826"/>
    <cellStyle name="Incorrecto 2 3 6 4 3" xfId="4961"/>
    <cellStyle name="Incorrecto 2 3 6 5" xfId="1403"/>
    <cellStyle name="Incorrecto 2 3 6 5 2" xfId="3827"/>
    <cellStyle name="Incorrecto 2 3 6 6" xfId="3824"/>
    <cellStyle name="Incorrecto 2 3 6_INST $" xfId="1404"/>
    <cellStyle name="Incorrecto 2 3 7" xfId="1405"/>
    <cellStyle name="Incorrecto 2 3 7 2" xfId="3828"/>
    <cellStyle name="Incorrecto 2 3 7 3" xfId="4962"/>
    <cellStyle name="Incorrecto 2 3 8" xfId="1406"/>
    <cellStyle name="Incorrecto 2 3 8 2" xfId="3829"/>
    <cellStyle name="Incorrecto 2 3 8 3" xfId="4963"/>
    <cellStyle name="Incorrecto 2 3 9" xfId="1407"/>
    <cellStyle name="Incorrecto 2 3 9 2" xfId="3830"/>
    <cellStyle name="Incorrecto 2 3_AVANCE PROTECCIÓN" xfId="1408"/>
    <cellStyle name="Incorrecto 2 4" xfId="3817"/>
    <cellStyle name="Incorrecto 2_Listado_web" xfId="1409"/>
    <cellStyle name="Incorrecto 3" xfId="1410"/>
    <cellStyle name="Incorrecto 3 2" xfId="3831"/>
    <cellStyle name="Incorrecto 4" xfId="1411"/>
    <cellStyle name="Incorrecto 4 2" xfId="3832"/>
    <cellStyle name="Incorrecto 5" xfId="1412"/>
    <cellStyle name="Incorrecto 5 2" xfId="3833"/>
    <cellStyle name="Incorrecto 6" xfId="1413"/>
    <cellStyle name="Incorrecto 6 2" xfId="3834"/>
    <cellStyle name="Incorrecto 7" xfId="1414"/>
    <cellStyle name="Incorrecto 7 2" xfId="3835"/>
    <cellStyle name="Incorrecto 8" xfId="1415"/>
    <cellStyle name="Incorrecto 8 2" xfId="3836"/>
    <cellStyle name="Incorrecto 9" xfId="1416"/>
    <cellStyle name="Incorrecto 9 2" xfId="3837"/>
    <cellStyle name="Millares" xfId="6641" builtinId="3"/>
    <cellStyle name="Millares [0]" xfId="6640" builtinId="6"/>
    <cellStyle name="Millares 10" xfId="1417"/>
    <cellStyle name="Millares 10 2" xfId="1418"/>
    <cellStyle name="Millares 10 2 2" xfId="1419"/>
    <cellStyle name="Millares 10 2 2 2" xfId="4966"/>
    <cellStyle name="Millares 10 2 3" xfId="4965"/>
    <cellStyle name="Millares 10 3" xfId="1420"/>
    <cellStyle name="Millares 10 3 2" xfId="1421"/>
    <cellStyle name="Millares 10 3 2 2" xfId="1422"/>
    <cellStyle name="Millares 10 3 2 2 2" xfId="4969"/>
    <cellStyle name="Millares 10 3 2 3" xfId="4968"/>
    <cellStyle name="Millares 10 3 3" xfId="1423"/>
    <cellStyle name="Millares 10 3 3 2" xfId="4970"/>
    <cellStyle name="Millares 10 3 4" xfId="4967"/>
    <cellStyle name="Millares 10 4" xfId="1424"/>
    <cellStyle name="Millares 10 4 2" xfId="4971"/>
    <cellStyle name="Millares 10 5" xfId="4964"/>
    <cellStyle name="Millares 11" xfId="1425"/>
    <cellStyle name="Millares 11 2" xfId="1426"/>
    <cellStyle name="Millares 11 2 2" xfId="4973"/>
    <cellStyle name="Millares 11 3" xfId="4972"/>
    <cellStyle name="Millares 12" xfId="1427"/>
    <cellStyle name="Millares 12 10" xfId="1428"/>
    <cellStyle name="Millares 12 10 2" xfId="4974"/>
    <cellStyle name="Millares 12 2" xfId="1429"/>
    <cellStyle name="Millares 12 2 2" xfId="1430"/>
    <cellStyle name="Millares 12 2 2 2" xfId="4976"/>
    <cellStyle name="Millares 12 2 3" xfId="4975"/>
    <cellStyle name="Millares 12 3" xfId="1431"/>
    <cellStyle name="Millares 12 3 2" xfId="1432"/>
    <cellStyle name="Millares 12 3 2 2" xfId="4978"/>
    <cellStyle name="Millares 12 3 3" xfId="4977"/>
    <cellStyle name="Millares 12 4" xfId="1433"/>
    <cellStyle name="Millares 12 4 2" xfId="4979"/>
    <cellStyle name="Millares 12 5" xfId="1434"/>
    <cellStyle name="Millares 12 5 2" xfId="4980"/>
    <cellStyle name="Millares 12 6" xfId="1435"/>
    <cellStyle name="Millares 12 6 2" xfId="4981"/>
    <cellStyle name="Millares 12 7" xfId="1436"/>
    <cellStyle name="Millares 12 7 2" xfId="1437"/>
    <cellStyle name="Millares 12 7 2 2" xfId="4983"/>
    <cellStyle name="Millares 12 7 3" xfId="4982"/>
    <cellStyle name="Millares 12 8" xfId="1438"/>
    <cellStyle name="Millares 12 8 2" xfId="1439"/>
    <cellStyle name="Millares 12 8 2 2" xfId="4985"/>
    <cellStyle name="Millares 12 8 3" xfId="1440"/>
    <cellStyle name="Millares 12 8 3 2" xfId="1441"/>
    <cellStyle name="Millares 12 8 3 2 2" xfId="4987"/>
    <cellStyle name="Millares 12 8 3 3" xfId="4986"/>
    <cellStyle name="Millares 12 8 4" xfId="1442"/>
    <cellStyle name="Millares 12 8 4 2" xfId="4988"/>
    <cellStyle name="Millares 12 8 5" xfId="4984"/>
    <cellStyle name="Millares 12 9" xfId="1443"/>
    <cellStyle name="Millares 12 9 2" xfId="4989"/>
    <cellStyle name="Millares 13" xfId="1444"/>
    <cellStyle name="Millares 13 2" xfId="1445"/>
    <cellStyle name="Millares 13 2 2" xfId="1446"/>
    <cellStyle name="Millares 13 2 2 2" xfId="4992"/>
    <cellStyle name="Millares 13 2 3" xfId="4991"/>
    <cellStyle name="Millares 13 3" xfId="1447"/>
    <cellStyle name="Millares 13 3 2" xfId="1448"/>
    <cellStyle name="Millares 13 3 2 2" xfId="4994"/>
    <cellStyle name="Millares 13 3 3" xfId="4993"/>
    <cellStyle name="Millares 13 4" xfId="1449"/>
    <cellStyle name="Millares 13 4 2" xfId="4995"/>
    <cellStyle name="Millares 13 5" xfId="4990"/>
    <cellStyle name="Millares 14" xfId="1450"/>
    <cellStyle name="Millares 14 10" xfId="1451"/>
    <cellStyle name="Millares 14 10 2" xfId="4996"/>
    <cellStyle name="Millares 14 2" xfId="1452"/>
    <cellStyle name="Millares 14 2 2" xfId="1453"/>
    <cellStyle name="Millares 14 2 2 2" xfId="4998"/>
    <cellStyle name="Millares 14 2 3" xfId="4997"/>
    <cellStyle name="Millares 14 3" xfId="1454"/>
    <cellStyle name="Millares 14 3 2" xfId="1455"/>
    <cellStyle name="Millares 14 3 2 2" xfId="5000"/>
    <cellStyle name="Millares 14 3 3" xfId="4999"/>
    <cellStyle name="Millares 14 4" xfId="1456"/>
    <cellStyle name="Millares 14 4 2" xfId="5001"/>
    <cellStyle name="Millares 14 5" xfId="1457"/>
    <cellStyle name="Millares 14 5 2" xfId="5002"/>
    <cellStyle name="Millares 14 6" xfId="1458"/>
    <cellStyle name="Millares 14 6 2" xfId="5003"/>
    <cellStyle name="Millares 14 7" xfId="1459"/>
    <cellStyle name="Millares 14 7 2" xfId="1460"/>
    <cellStyle name="Millares 14 7 2 2" xfId="5005"/>
    <cellStyle name="Millares 14 7 3" xfId="5004"/>
    <cellStyle name="Millares 14 8" xfId="1461"/>
    <cellStyle name="Millares 14 8 2" xfId="1462"/>
    <cellStyle name="Millares 14 8 2 2" xfId="5007"/>
    <cellStyle name="Millares 14 8 3" xfId="1463"/>
    <cellStyle name="Millares 14 8 3 2" xfId="1464"/>
    <cellStyle name="Millares 14 8 3 2 2" xfId="5009"/>
    <cellStyle name="Millares 14 8 3 3" xfId="5008"/>
    <cellStyle name="Millares 14 8 4" xfId="1465"/>
    <cellStyle name="Millares 14 8 4 2" xfId="5010"/>
    <cellStyle name="Millares 14 8 5" xfId="5006"/>
    <cellStyle name="Millares 14 9" xfId="1466"/>
    <cellStyle name="Millares 14 9 2" xfId="5011"/>
    <cellStyle name="Millares 15" xfId="1467"/>
    <cellStyle name="Millares 15 2" xfId="1468"/>
    <cellStyle name="Millares 15 2 2" xfId="5013"/>
    <cellStyle name="Millares 15 3" xfId="5012"/>
    <cellStyle name="Millares 16" xfId="1469"/>
    <cellStyle name="Millares 16 2" xfId="1470"/>
    <cellStyle name="Millares 16 2 2" xfId="5015"/>
    <cellStyle name="Millares 16 3" xfId="5014"/>
    <cellStyle name="Millares 17" xfId="1471"/>
    <cellStyle name="Millares 17 2" xfId="5016"/>
    <cellStyle name="Millares 18" xfId="1472"/>
    <cellStyle name="Millares 18 2" xfId="1473"/>
    <cellStyle name="Millares 18 2 2" xfId="5018"/>
    <cellStyle name="Millares 18 3" xfId="5017"/>
    <cellStyle name="Millares 19" xfId="1474"/>
    <cellStyle name="Millares 19 2" xfId="1475"/>
    <cellStyle name="Millares 19 2 2" xfId="1476"/>
    <cellStyle name="Millares 19 2 2 2" xfId="5021"/>
    <cellStyle name="Millares 19 2 3" xfId="1477"/>
    <cellStyle name="Millares 19 2 4" xfId="5020"/>
    <cellStyle name="Millares 19 3" xfId="1478"/>
    <cellStyle name="Millares 19 3 2" xfId="1479"/>
    <cellStyle name="Millares 19 4" xfId="1480"/>
    <cellStyle name="Millares 19 4 2" xfId="5023"/>
    <cellStyle name="Millares 19 5" xfId="5019"/>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6"/>
    <cellStyle name="Millares 2 5 2 3" xfId="5025"/>
    <cellStyle name="Millares 2 5 3" xfId="1502"/>
    <cellStyle name="Millares 2 5 3 2" xfId="1503"/>
    <cellStyle name="Millares 2 5 3 2 2" xfId="5028"/>
    <cellStyle name="Millares 2 5 3 3" xfId="5027"/>
    <cellStyle name="Millares 2 5 4" xfId="1504"/>
    <cellStyle name="Millares 2 5 4 2" xfId="5029"/>
    <cellStyle name="Millares 2 5 5" xfId="5024"/>
    <cellStyle name="Millares 2 6" xfId="1505"/>
    <cellStyle name="Millares 2 6 2" xfId="1506"/>
    <cellStyle name="Millares 2 7" xfId="1507"/>
    <cellStyle name="Millares 2 7 2" xfId="3838"/>
    <cellStyle name="Millares 2 8" xfId="1508"/>
    <cellStyle name="Millares 2 8 2" xfId="5030"/>
    <cellStyle name="Millares 2 9" xfId="1509"/>
    <cellStyle name="Millares 2_Hoja1" xfId="1510"/>
    <cellStyle name="Millares 20" xfId="1511"/>
    <cellStyle name="Millares 20 2" xfId="5031"/>
    <cellStyle name="Millares 21" xfId="1512"/>
    <cellStyle name="Millares 21 2" xfId="5032"/>
    <cellStyle name="Millares 22" xfId="1513"/>
    <cellStyle name="Millares 22 2" xfId="1514"/>
    <cellStyle name="Millares 22 2 2" xfId="5034"/>
    <cellStyle name="Millares 22 3" xfId="5033"/>
    <cellStyle name="Millares 23" xfId="1515"/>
    <cellStyle name="Millares 23 2" xfId="5035"/>
    <cellStyle name="Millares 24" xfId="1516"/>
    <cellStyle name="Millares 24 2" xfId="1517"/>
    <cellStyle name="Millares 24 2 2" xfId="5037"/>
    <cellStyle name="Millares 24 3" xfId="1518"/>
    <cellStyle name="Millares 24 3 2" xfId="1519"/>
    <cellStyle name="Millares 24 3 2 2" xfId="5039"/>
    <cellStyle name="Millares 24 3 3" xfId="5038"/>
    <cellStyle name="Millares 24 4" xfId="1520"/>
    <cellStyle name="Millares 24 4 2" xfId="5040"/>
    <cellStyle name="Millares 24 5" xfId="5036"/>
    <cellStyle name="Millares 25" xfId="1521"/>
    <cellStyle name="Millares 25 2" xfId="3839"/>
    <cellStyle name="Millares 26" xfId="1522"/>
    <cellStyle name="Millares 26 2" xfId="1523"/>
    <cellStyle name="Millares 26 2 2" xfId="3840"/>
    <cellStyle name="Millares 26 3" xfId="1524"/>
    <cellStyle name="Millares 26 3 2" xfId="5042"/>
    <cellStyle name="Millares 26 4" xfId="5041"/>
    <cellStyle name="Millares 27" xfId="1525"/>
    <cellStyle name="Millares 27 2" xfId="1526"/>
    <cellStyle name="Millares 27 2 2" xfId="3842"/>
    <cellStyle name="Millares 27 3" xfId="3841"/>
    <cellStyle name="Millares 28" xfId="1527"/>
    <cellStyle name="Millares 28 2" xfId="1528"/>
    <cellStyle name="Millares 28 2 2" xfId="3844"/>
    <cellStyle name="Millares 28 3" xfId="3843"/>
    <cellStyle name="Millares 29" xfId="1529"/>
    <cellStyle name="Millares 29 2" xfId="1530"/>
    <cellStyle name="Millares 29 2 2" xfId="3846"/>
    <cellStyle name="Millares 29 3" xfId="3845"/>
    <cellStyle name="Millares 3" xfId="1531"/>
    <cellStyle name="Millares 3 10" xfId="5043"/>
    <cellStyle name="Millares 3 2" xfId="1532"/>
    <cellStyle name="Millares 3 2 2" xfId="1533"/>
    <cellStyle name="Millares 3 2 2 2" xfId="5045"/>
    <cellStyle name="Millares 3 2 3" xfId="5044"/>
    <cellStyle name="Millares 3 3" xfId="1534"/>
    <cellStyle name="Millares 3 3 2" xfId="1535"/>
    <cellStyle name="Millares 3 3 2 2" xfId="1536"/>
    <cellStyle name="Millares 3 3 3" xfId="1537"/>
    <cellStyle name="Millares 3 4" xfId="1538"/>
    <cellStyle name="Millares 3 4 2" xfId="1539"/>
    <cellStyle name="Millares 3 4 2 2" xfId="5047"/>
    <cellStyle name="Millares 3 4 3" xfId="5046"/>
    <cellStyle name="Millares 3 5" xfId="1540"/>
    <cellStyle name="Millares 3 5 2" xfId="5048"/>
    <cellStyle name="Millares 3 6" xfId="1541"/>
    <cellStyle name="Millares 3 6 2" xfId="5049"/>
    <cellStyle name="Millares 3 7" xfId="1542"/>
    <cellStyle name="Millares 3 7 2" xfId="5050"/>
    <cellStyle name="Millares 3 8" xfId="1543"/>
    <cellStyle name="Millares 3 8 2" xfId="5051"/>
    <cellStyle name="Millares 3 9" xfId="1544"/>
    <cellStyle name="Millares 3 9 2" xfId="5052"/>
    <cellStyle name="Millares 3_Hoja1" xfId="1545"/>
    <cellStyle name="Millares 30" xfId="1546"/>
    <cellStyle name="Millares 30 2" xfId="5053"/>
    <cellStyle name="Millares 31" xfId="1547"/>
    <cellStyle name="Millares 31 2" xfId="5054"/>
    <cellStyle name="Millares 32" xfId="1548"/>
    <cellStyle name="Millares 32 2" xfId="1549"/>
    <cellStyle name="Millares 33" xfId="1550"/>
    <cellStyle name="Millares 33 2" xfId="3847"/>
    <cellStyle name="Millares 34" xfId="1551"/>
    <cellStyle name="Millares 34 2" xfId="1552"/>
    <cellStyle name="Millares 35" xfId="1553"/>
    <cellStyle name="Millares 35 2" xfId="1554"/>
    <cellStyle name="Millares 36" xfId="1555"/>
    <cellStyle name="Millares 36 2" xfId="5055"/>
    <cellStyle name="Millares 37" xfId="1556"/>
    <cellStyle name="Millares 37 2" xfId="1557"/>
    <cellStyle name="Millares 38" xfId="1558"/>
    <cellStyle name="Millares 38 2" xfId="5056"/>
    <cellStyle name="Millares 39" xfId="1559"/>
    <cellStyle name="Millares 4" xfId="1560"/>
    <cellStyle name="Millares 4 2" xfId="1561"/>
    <cellStyle name="Millares 4 2 2" xfId="1562"/>
    <cellStyle name="Millares 4 2 2 2" xfId="5059"/>
    <cellStyle name="Millares 4 2 3" xfId="5058"/>
    <cellStyle name="Millares 4 3" xfId="1563"/>
    <cellStyle name="Millares 4 3 2" xfId="5060"/>
    <cellStyle name="Millares 4 4" xfId="5057"/>
    <cellStyle name="Millares 40" xfId="1564"/>
    <cellStyle name="Millares 40 2" xfId="5061"/>
    <cellStyle name="Millares 5" xfId="1565"/>
    <cellStyle name="Millares 5 2" xfId="1566"/>
    <cellStyle name="Millares 5 2 2" xfId="5063"/>
    <cellStyle name="Millares 5 3" xfId="5062"/>
    <cellStyle name="Millares 6" xfId="1567"/>
    <cellStyle name="Millares 6 2" xfId="1568"/>
    <cellStyle name="Millares 6 2 2" xfId="1569"/>
    <cellStyle name="Millares 6 2 2 2" xfId="5066"/>
    <cellStyle name="Millares 6 2 3" xfId="5065"/>
    <cellStyle name="Millares 6 3" xfId="1570"/>
    <cellStyle name="Millares 6 3 2" xfId="1571"/>
    <cellStyle name="Millares 6 3 2 2" xfId="5068"/>
    <cellStyle name="Millares 6 3 3" xfId="5067"/>
    <cellStyle name="Millares 6 4" xfId="1572"/>
    <cellStyle name="Millares 6 4 2" xfId="1573"/>
    <cellStyle name="Millares 6 4 2 2" xfId="1574"/>
    <cellStyle name="Millares 6 4 2 2 2" xfId="5071"/>
    <cellStyle name="Millares 6 4 2 3" xfId="5070"/>
    <cellStyle name="Millares 6 4 3" xfId="1575"/>
    <cellStyle name="Millares 6 4 3 2" xfId="5072"/>
    <cellStyle name="Millares 6 4 4" xfId="5069"/>
    <cellStyle name="Millares 6 5" xfId="1576"/>
    <cellStyle name="Millares 6 5 2" xfId="5073"/>
    <cellStyle name="Millares 6 6" xfId="5064"/>
    <cellStyle name="Millares 7" xfId="1577"/>
    <cellStyle name="Millares 7 2" xfId="1578"/>
    <cellStyle name="Millares 7 2 2" xfId="1579"/>
    <cellStyle name="Millares 7 2 2 2" xfId="5076"/>
    <cellStyle name="Millares 7 2 3" xfId="5075"/>
    <cellStyle name="Millares 7 3" xfId="1580"/>
    <cellStyle name="Millares 7 3 2" xfId="1581"/>
    <cellStyle name="Millares 7 3 2 2" xfId="5078"/>
    <cellStyle name="Millares 7 3 3" xfId="5077"/>
    <cellStyle name="Millares 7 4" xfId="1582"/>
    <cellStyle name="Millares 7 4 2" xfId="1583"/>
    <cellStyle name="Millares 7 4 2 2" xfId="1584"/>
    <cellStyle name="Millares 7 4 2 2 2" xfId="5081"/>
    <cellStyle name="Millares 7 4 2 3" xfId="5080"/>
    <cellStyle name="Millares 7 4 3" xfId="1585"/>
    <cellStyle name="Millares 7 4 3 2" xfId="5082"/>
    <cellStyle name="Millares 7 4 4" xfId="5079"/>
    <cellStyle name="Millares 7 5" xfId="1586"/>
    <cellStyle name="Millares 7 5 2" xfId="5083"/>
    <cellStyle name="Millares 7 6" xfId="5074"/>
    <cellStyle name="Millares 8" xfId="1587"/>
    <cellStyle name="Millares 8 2" xfId="1588"/>
    <cellStyle name="Millares 8 2 2" xfId="1589"/>
    <cellStyle name="Millares 8 2 2 2" xfId="5086"/>
    <cellStyle name="Millares 8 2 3" xfId="5085"/>
    <cellStyle name="Millares 8 3" xfId="1590"/>
    <cellStyle name="Millares 8 3 2" xfId="1591"/>
    <cellStyle name="Millares 8 3 2 2" xfId="5088"/>
    <cellStyle name="Millares 8 3 3" xfId="5087"/>
    <cellStyle name="Millares 8 4" xfId="1592"/>
    <cellStyle name="Millares 8 4 2" xfId="1593"/>
    <cellStyle name="Millares 8 4 2 2" xfId="1594"/>
    <cellStyle name="Millares 8 4 2 2 2" xfId="5091"/>
    <cellStyle name="Millares 8 4 2 3" xfId="5090"/>
    <cellStyle name="Millares 8 4 3" xfId="1595"/>
    <cellStyle name="Millares 8 4 3 2" xfId="5092"/>
    <cellStyle name="Millares 8 4 4" xfId="5089"/>
    <cellStyle name="Millares 8 5" xfId="1596"/>
    <cellStyle name="Millares 8 5 2" xfId="5093"/>
    <cellStyle name="Millares 8 6" xfId="5084"/>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4"/>
    <cellStyle name="Moneda 11" xfId="1604"/>
    <cellStyle name="Moneda 11 2" xfId="1605"/>
    <cellStyle name="Moneda 11 2 2" xfId="5096"/>
    <cellStyle name="Moneda 11 3" xfId="1606"/>
    <cellStyle name="Moneda 11 3 2" xfId="1607"/>
    <cellStyle name="Moneda 11 3 2 2" xfId="3849"/>
    <cellStyle name="Moneda 11 3 3" xfId="3848"/>
    <cellStyle name="Moneda 11 4" xfId="1608"/>
    <cellStyle name="Moneda 11 4 2" xfId="5097"/>
    <cellStyle name="Moneda 11 5" xfId="5095"/>
    <cellStyle name="Moneda 12" xfId="1609"/>
    <cellStyle name="Moneda 12 2" xfId="5098"/>
    <cellStyle name="Moneda 13" xfId="1610"/>
    <cellStyle name="Moneda 13 2" xfId="5099"/>
    <cellStyle name="Moneda 14" xfId="1611"/>
    <cellStyle name="Moneda 14 2" xfId="5100"/>
    <cellStyle name="Moneda 15" xfId="1612"/>
    <cellStyle name="Moneda 15 2" xfId="1613"/>
    <cellStyle name="Moneda 15 2 2" xfId="5102"/>
    <cellStyle name="Moneda 15 3" xfId="5101"/>
    <cellStyle name="Moneda 16" xfId="1614"/>
    <cellStyle name="Moneda 16 2" xfId="5103"/>
    <cellStyle name="Moneda 17" xfId="1615"/>
    <cellStyle name="Moneda 17 2" xfId="1616"/>
    <cellStyle name="Moneda 17 2 2" xfId="5105"/>
    <cellStyle name="Moneda 17 3" xfId="1617"/>
    <cellStyle name="Moneda 17 3 2" xfId="1618"/>
    <cellStyle name="Moneda 17 3 2 2" xfId="5107"/>
    <cellStyle name="Moneda 17 3 3" xfId="5106"/>
    <cellStyle name="Moneda 17 4" xfId="1619"/>
    <cellStyle name="Moneda 17 4 2" xfId="5108"/>
    <cellStyle name="Moneda 17 5" xfId="5104"/>
    <cellStyle name="Moneda 18" xfId="1620"/>
    <cellStyle name="Moneda 18 2" xfId="1621"/>
    <cellStyle name="Moneda 18 2 2" xfId="3850"/>
    <cellStyle name="Moneda 18 3" xfId="1622"/>
    <cellStyle name="Moneda 18 3 2" xfId="5110"/>
    <cellStyle name="Moneda 18 4" xfId="5109"/>
    <cellStyle name="Moneda 19" xfId="1623"/>
    <cellStyle name="Moneda 19 2" xfId="5111"/>
    <cellStyle name="Moneda 2" xfId="1624"/>
    <cellStyle name="Moneda 2 10" xfId="1625"/>
    <cellStyle name="Moneda 2 10 2" xfId="1626"/>
    <cellStyle name="Moneda 2 11" xfId="1627"/>
    <cellStyle name="Moneda 2 11 2" xfId="1628"/>
    <cellStyle name="Moneda 2 11 2 2" xfId="5113"/>
    <cellStyle name="Moneda 2 11 3" xfId="5112"/>
    <cellStyle name="Moneda 2 12" xfId="1629"/>
    <cellStyle name="Moneda 2 12 2" xfId="5114"/>
    <cellStyle name="Moneda 2 13" xfId="1630"/>
    <cellStyle name="Moneda 2 13 2" xfId="5115"/>
    <cellStyle name="Moneda 2 14" xfId="1631"/>
    <cellStyle name="Moneda 2 14 2" xfId="5116"/>
    <cellStyle name="Moneda 2 15" xfId="1632"/>
    <cellStyle name="Moneda 2 15 2" xfId="5117"/>
    <cellStyle name="Moneda 2 16" xfId="1633"/>
    <cellStyle name="Moneda 2 16 2" xfId="1634"/>
    <cellStyle name="Moneda 2 16 2 2" xfId="5119"/>
    <cellStyle name="Moneda 2 16 3" xfId="5118"/>
    <cellStyle name="Moneda 2 17" xfId="1635"/>
    <cellStyle name="Moneda 2 17 2" xfId="1636"/>
    <cellStyle name="Moneda 2 17 2 2" xfId="5121"/>
    <cellStyle name="Moneda 2 17 3" xfId="1637"/>
    <cellStyle name="Moneda 2 17 3 2" xfId="1638"/>
    <cellStyle name="Moneda 2 17 3 2 2" xfId="5123"/>
    <cellStyle name="Moneda 2 17 3 3" xfId="5122"/>
    <cellStyle name="Moneda 2 17 4" xfId="1639"/>
    <cellStyle name="Moneda 2 17 4 2" xfId="5124"/>
    <cellStyle name="Moneda 2 17 5" xfId="5120"/>
    <cellStyle name="Moneda 2 18" xfId="1640"/>
    <cellStyle name="Moneda 2 18 2" xfId="5125"/>
    <cellStyle name="Moneda 2 19" xfId="1641"/>
    <cellStyle name="Moneda 2 19 2" xfId="3851"/>
    <cellStyle name="Moneda 2 19 2 2" xfId="5890"/>
    <cellStyle name="Moneda 2 2" xfId="1642"/>
    <cellStyle name="Moneda 2 2 2" xfId="1643"/>
    <cellStyle name="Moneda 2 2 2 2" xfId="1644"/>
    <cellStyle name="Moneda 2 2 2 2 2" xfId="5128"/>
    <cellStyle name="Moneda 2 2 2 3" xfId="5127"/>
    <cellStyle name="Moneda 2 2 3" xfId="1645"/>
    <cellStyle name="Moneda 2 2 3 2" xfId="5129"/>
    <cellStyle name="Moneda 2 2 4" xfId="5126"/>
    <cellStyle name="Moneda 2 3" xfId="1646"/>
    <cellStyle name="Moneda 2 3 2" xfId="1647"/>
    <cellStyle name="Moneda 2 3 2 2" xfId="5131"/>
    <cellStyle name="Moneda 2 3 3" xfId="5130"/>
    <cellStyle name="Moneda 2 4" xfId="1648"/>
    <cellStyle name="Moneda 2 4 2" xfId="1649"/>
    <cellStyle name="Moneda 2 4 2 2" xfId="1650"/>
    <cellStyle name="Moneda 2 4 2 2 2" xfId="5134"/>
    <cellStyle name="Moneda 2 4 2 3" xfId="5133"/>
    <cellStyle name="Moneda 2 4 3" xfId="1651"/>
    <cellStyle name="Moneda 2 4 3 2" xfId="5135"/>
    <cellStyle name="Moneda 2 4 4" xfId="5132"/>
    <cellStyle name="Moneda 2 5" xfId="1652"/>
    <cellStyle name="Moneda 2 5 2" xfId="1653"/>
    <cellStyle name="Moneda 2 5 2 2" xfId="1654"/>
    <cellStyle name="Moneda 2 5 2 2 2" xfId="5138"/>
    <cellStyle name="Moneda 2 5 2 3" xfId="5137"/>
    <cellStyle name="Moneda 2 5 3" xfId="1655"/>
    <cellStyle name="Moneda 2 5 3 2" xfId="1656"/>
    <cellStyle name="Moneda 2 5 3 2 2" xfId="5140"/>
    <cellStyle name="Moneda 2 5 3 3" xfId="5139"/>
    <cellStyle name="Moneda 2 5 4" xfId="1657"/>
    <cellStyle name="Moneda 2 5 4 2" xfId="5141"/>
    <cellStyle name="Moneda 2 5 5" xfId="5136"/>
    <cellStyle name="Moneda 2 6" xfId="1658"/>
    <cellStyle name="Moneda 2 6 2" xfId="1659"/>
    <cellStyle name="Moneda 2 6 2 2" xfId="5143"/>
    <cellStyle name="Moneda 2 6 3" xfId="5142"/>
    <cellStyle name="Moneda 2 7" xfId="1660"/>
    <cellStyle name="Moneda 2 7 2" xfId="1661"/>
    <cellStyle name="Moneda 2 7 2 2" xfId="1662"/>
    <cellStyle name="Moneda 2 7 3" xfId="1663"/>
    <cellStyle name="Moneda 2 8" xfId="1664"/>
    <cellStyle name="Moneda 2 8 2" xfId="1665"/>
    <cellStyle name="Moneda 2 8 2 2" xfId="5145"/>
    <cellStyle name="Moneda 2 8 3" xfId="5144"/>
    <cellStyle name="Moneda 2 9" xfId="1666"/>
    <cellStyle name="Moneda 2 9 2" xfId="5146"/>
    <cellStyle name="Moneda 2_Hoja1" xfId="1667"/>
    <cellStyle name="Moneda 20" xfId="1668"/>
    <cellStyle name="Moneda 20 2" xfId="5147"/>
    <cellStyle name="Moneda 21" xfId="1669"/>
    <cellStyle name="Moneda 21 2" xfId="3852"/>
    <cellStyle name="Moneda 21 2 2" xfId="5891"/>
    <cellStyle name="Moneda 22" xfId="1670"/>
    <cellStyle name="Moneda 22 2" xfId="5148"/>
    <cellStyle name="Moneda 23" xfId="1671"/>
    <cellStyle name="Moneda 24" xfId="1672"/>
    <cellStyle name="Moneda 24 2" xfId="5149"/>
    <cellStyle name="Moneda 3" xfId="1673"/>
    <cellStyle name="Moneda 3 2" xfId="1674"/>
    <cellStyle name="Moneda 3 2 2" xfId="5151"/>
    <cellStyle name="Moneda 3 3" xfId="1675"/>
    <cellStyle name="Moneda 3 3 2" xfId="5152"/>
    <cellStyle name="Moneda 3 4" xfId="1676"/>
    <cellStyle name="Moneda 3 5" xfId="5150"/>
    <cellStyle name="Moneda 4" xfId="1677"/>
    <cellStyle name="Moneda 4 2" xfId="1678"/>
    <cellStyle name="Moneda 4 2 2" xfId="1679"/>
    <cellStyle name="Moneda 4 2 2 2" xfId="5155"/>
    <cellStyle name="Moneda 4 2 3" xfId="5154"/>
    <cellStyle name="Moneda 4 3" xfId="1680"/>
    <cellStyle name="Moneda 4 3 2" xfId="1681"/>
    <cellStyle name="Moneda 4 3 2 2" xfId="5157"/>
    <cellStyle name="Moneda 4 3 3" xfId="5156"/>
    <cellStyle name="Moneda 4 4" xfId="1682"/>
    <cellStyle name="Moneda 4 4 2" xfId="1683"/>
    <cellStyle name="Moneda 4 4 2 2" xfId="1684"/>
    <cellStyle name="Moneda 4 4 2 2 2" xfId="5160"/>
    <cellStyle name="Moneda 4 4 2 3" xfId="5159"/>
    <cellStyle name="Moneda 4 4 3" xfId="1685"/>
    <cellStyle name="Moneda 4 4 3 2" xfId="5161"/>
    <cellStyle name="Moneda 4 4 4" xfId="5158"/>
    <cellStyle name="Moneda 4 5" xfId="1686"/>
    <cellStyle name="Moneda 4 5 2" xfId="5162"/>
    <cellStyle name="Moneda 4 6" xfId="5153"/>
    <cellStyle name="Moneda 5" xfId="1687"/>
    <cellStyle name="Moneda 5 10" xfId="1688"/>
    <cellStyle name="Moneda 5 10 2" xfId="5163"/>
    <cellStyle name="Moneda 5 2" xfId="1689"/>
    <cellStyle name="Moneda 5 2 2" xfId="1690"/>
    <cellStyle name="Moneda 5 2 2 2" xfId="5165"/>
    <cellStyle name="Moneda 5 2 3" xfId="5164"/>
    <cellStyle name="Moneda 5 3" xfId="1691"/>
    <cellStyle name="Moneda 5 3 2" xfId="1692"/>
    <cellStyle name="Moneda 5 3 2 2" xfId="5167"/>
    <cellStyle name="Moneda 5 3 3" xfId="5166"/>
    <cellStyle name="Moneda 5 4" xfId="1693"/>
    <cellStyle name="Moneda 5 4 2" xfId="5168"/>
    <cellStyle name="Moneda 5 5" xfId="1694"/>
    <cellStyle name="Moneda 5 5 2" xfId="5169"/>
    <cellStyle name="Moneda 5 6" xfId="1695"/>
    <cellStyle name="Moneda 5 6 2" xfId="5170"/>
    <cellStyle name="Moneda 5 7" xfId="1696"/>
    <cellStyle name="Moneda 5 7 2" xfId="1697"/>
    <cellStyle name="Moneda 5 7 2 2" xfId="5172"/>
    <cellStyle name="Moneda 5 7 3" xfId="5171"/>
    <cellStyle name="Moneda 5 8" xfId="1698"/>
    <cellStyle name="Moneda 5 8 2" xfId="1699"/>
    <cellStyle name="Moneda 5 8 2 2" xfId="5174"/>
    <cellStyle name="Moneda 5 8 3" xfId="1700"/>
    <cellStyle name="Moneda 5 8 3 2" xfId="1701"/>
    <cellStyle name="Moneda 5 8 3 2 2" xfId="5176"/>
    <cellStyle name="Moneda 5 8 3 3" xfId="5175"/>
    <cellStyle name="Moneda 5 8 4" xfId="1702"/>
    <cellStyle name="Moneda 5 8 4 2" xfId="5177"/>
    <cellStyle name="Moneda 5 8 5" xfId="5173"/>
    <cellStyle name="Moneda 5 9" xfId="1703"/>
    <cellStyle name="Moneda 5 9 2" xfId="5178"/>
    <cellStyle name="Moneda 6" xfId="1704"/>
    <cellStyle name="Moneda 6 2" xfId="1705"/>
    <cellStyle name="Moneda 6 2 2" xfId="1706"/>
    <cellStyle name="Moneda 6 2 2 2" xfId="5181"/>
    <cellStyle name="Moneda 6 2 3" xfId="5180"/>
    <cellStyle name="Moneda 6 3" xfId="1707"/>
    <cellStyle name="Moneda 6 3 2" xfId="1708"/>
    <cellStyle name="Moneda 6 3 2 2" xfId="5183"/>
    <cellStyle name="Moneda 6 3 3" xfId="5182"/>
    <cellStyle name="Moneda 6 4" xfId="1709"/>
    <cellStyle name="Moneda 6 4 2" xfId="5184"/>
    <cellStyle name="Moneda 6 5" xfId="5179"/>
    <cellStyle name="Moneda 7" xfId="1710"/>
    <cellStyle name="Moneda 7 10" xfId="1711"/>
    <cellStyle name="Moneda 7 10 2" xfId="5185"/>
    <cellStyle name="Moneda 7 2" xfId="1712"/>
    <cellStyle name="Moneda 7 2 2" xfId="1713"/>
    <cellStyle name="Moneda 7 2 2 2" xfId="5187"/>
    <cellStyle name="Moneda 7 2 3" xfId="5186"/>
    <cellStyle name="Moneda 7 3" xfId="1714"/>
    <cellStyle name="Moneda 7 3 2" xfId="1715"/>
    <cellStyle name="Moneda 7 3 2 2" xfId="5189"/>
    <cellStyle name="Moneda 7 3 3" xfId="5188"/>
    <cellStyle name="Moneda 7 4" xfId="1716"/>
    <cellStyle name="Moneda 7 4 2" xfId="5190"/>
    <cellStyle name="Moneda 7 5" xfId="1717"/>
    <cellStyle name="Moneda 7 5 2" xfId="5191"/>
    <cellStyle name="Moneda 7 6" xfId="1718"/>
    <cellStyle name="Moneda 7 6 2" xfId="5192"/>
    <cellStyle name="Moneda 7 7" xfId="1719"/>
    <cellStyle name="Moneda 7 7 2" xfId="1720"/>
    <cellStyle name="Moneda 7 7 2 2" xfId="5194"/>
    <cellStyle name="Moneda 7 7 3" xfId="5193"/>
    <cellStyle name="Moneda 7 8" xfId="1721"/>
    <cellStyle name="Moneda 7 8 2" xfId="1722"/>
    <cellStyle name="Moneda 7 8 2 2" xfId="5196"/>
    <cellStyle name="Moneda 7 8 3" xfId="1723"/>
    <cellStyle name="Moneda 7 8 3 2" xfId="1724"/>
    <cellStyle name="Moneda 7 8 3 2 2" xfId="5198"/>
    <cellStyle name="Moneda 7 8 3 3" xfId="5197"/>
    <cellStyle name="Moneda 7 8 4" xfId="1725"/>
    <cellStyle name="Moneda 7 8 4 2" xfId="5199"/>
    <cellStyle name="Moneda 7 8 5" xfId="5195"/>
    <cellStyle name="Moneda 7 9" xfId="1726"/>
    <cellStyle name="Moneda 7 9 2" xfId="5200"/>
    <cellStyle name="Moneda 8" xfId="1727"/>
    <cellStyle name="Moneda 8 2" xfId="1728"/>
    <cellStyle name="Moneda 8 2 2" xfId="5202"/>
    <cellStyle name="Moneda 8 3" xfId="5201"/>
    <cellStyle name="Moneda 9" xfId="1729"/>
    <cellStyle name="Moneda 9 2" xfId="1730"/>
    <cellStyle name="Moneda 9 2 2" xfId="5204"/>
    <cellStyle name="Moneda 9 3" xfId="5203"/>
    <cellStyle name="Neutral" xfId="1731" builtinId="28" customBuiltin="1"/>
    <cellStyle name="Neutral 10" xfId="1732"/>
    <cellStyle name="Neutral 10 2" xfId="3854"/>
    <cellStyle name="Neutral 11" xfId="1733"/>
    <cellStyle name="Neutral 11 2" xfId="3855"/>
    <cellStyle name="Neutral 12" xfId="3853"/>
    <cellStyle name="Neutral 2" xfId="1734"/>
    <cellStyle name="Neutral 2 2" xfId="1735"/>
    <cellStyle name="Neutral 2 2 2" xfId="3857"/>
    <cellStyle name="Neutral 2 3" xfId="1736"/>
    <cellStyle name="Neutral 2 3 10" xfId="3858"/>
    <cellStyle name="Neutral 2 3 2" xfId="1737"/>
    <cellStyle name="Neutral 2 3 3" xfId="1738"/>
    <cellStyle name="Neutral 2 3 4" xfId="1739"/>
    <cellStyle name="Neutral 2 3 5" xfId="1740"/>
    <cellStyle name="Neutral 2 3 5 2" xfId="1741"/>
    <cellStyle name="Neutral 2 3 5 2 2" xfId="3860"/>
    <cellStyle name="Neutral 2 3 5 2 3" xfId="5205"/>
    <cellStyle name="Neutral 2 3 5 3" xfId="1742"/>
    <cellStyle name="Neutral 2 3 5 4" xfId="1743"/>
    <cellStyle name="Neutral 2 3 5 4 2" xfId="3861"/>
    <cellStyle name="Neutral 2 3 5 4 3" xfId="5206"/>
    <cellStyle name="Neutral 2 3 5 5" xfId="1744"/>
    <cellStyle name="Neutral 2 3 5 5 2" xfId="3862"/>
    <cellStyle name="Neutral 2 3 5 6" xfId="3859"/>
    <cellStyle name="Neutral 2 3 5_INST $" xfId="1745"/>
    <cellStyle name="Neutral 2 3 6" xfId="1746"/>
    <cellStyle name="Neutral 2 3 6 2" xfId="1747"/>
    <cellStyle name="Neutral 2 3 6 2 2" xfId="3864"/>
    <cellStyle name="Neutral 2 3 6 2 3" xfId="5207"/>
    <cellStyle name="Neutral 2 3 6 3" xfId="1748"/>
    <cellStyle name="Neutral 2 3 6 4" xfId="1749"/>
    <cellStyle name="Neutral 2 3 6 4 2" xfId="3865"/>
    <cellStyle name="Neutral 2 3 6 4 3" xfId="5208"/>
    <cellStyle name="Neutral 2 3 6 5" xfId="1750"/>
    <cellStyle name="Neutral 2 3 6 5 2" xfId="3866"/>
    <cellStyle name="Neutral 2 3 6 6" xfId="3863"/>
    <cellStyle name="Neutral 2 3 6_INST $" xfId="1751"/>
    <cellStyle name="Neutral 2 3 7" xfId="1752"/>
    <cellStyle name="Neutral 2 3 7 2" xfId="3867"/>
    <cellStyle name="Neutral 2 3 7 3" xfId="5209"/>
    <cellStyle name="Neutral 2 3 8" xfId="1753"/>
    <cellStyle name="Neutral 2 3 8 2" xfId="3868"/>
    <cellStyle name="Neutral 2 3 8 3" xfId="5210"/>
    <cellStyle name="Neutral 2 3 9" xfId="1754"/>
    <cellStyle name="Neutral 2 3 9 2" xfId="3869"/>
    <cellStyle name="Neutral 2 3_AVANCE PROTECCIÓN" xfId="1755"/>
    <cellStyle name="Neutral 2 4" xfId="3856"/>
    <cellStyle name="Neutral 2_Listado_web" xfId="1756"/>
    <cellStyle name="Neutral 3" xfId="1757"/>
    <cellStyle name="Neutral 3 2" xfId="3870"/>
    <cellStyle name="Neutral 4" xfId="1758"/>
    <cellStyle name="Neutral 4 2" xfId="3871"/>
    <cellStyle name="Neutral 5" xfId="1759"/>
    <cellStyle name="Neutral 5 2" xfId="3872"/>
    <cellStyle name="Neutral 6" xfId="1760"/>
    <cellStyle name="Neutral 6 2" xfId="3873"/>
    <cellStyle name="Neutral 7" xfId="1761"/>
    <cellStyle name="Neutral 7 2" xfId="3874"/>
    <cellStyle name="Neutral 8" xfId="1762"/>
    <cellStyle name="Neutral 8 2" xfId="3875"/>
    <cellStyle name="Neutral 9" xfId="1763"/>
    <cellStyle name="Neutral 9 2" xfId="3876"/>
    <cellStyle name="Normal" xfId="0" builtinId="0"/>
    <cellStyle name="Normal 10" xfId="1764"/>
    <cellStyle name="Normal 10 10" xfId="6250"/>
    <cellStyle name="Normal 10 2" xfId="1765"/>
    <cellStyle name="Normal 10 2 10" xfId="5853"/>
    <cellStyle name="Normal 10 2 2" xfId="1766"/>
    <cellStyle name="Normal 10 2 2 2" xfId="1767"/>
    <cellStyle name="Normal 10 2 2 2 2" xfId="3878"/>
    <cellStyle name="Normal 10 2 2 2 2 2" xfId="5894"/>
    <cellStyle name="Normal 10 2 2 2 2 3" xfId="6320"/>
    <cellStyle name="Normal 10 2 2 3" xfId="1768"/>
    <cellStyle name="Normal 10 2 2 4" xfId="3877"/>
    <cellStyle name="Normal 10 2 2 4 2" xfId="5893"/>
    <cellStyle name="Normal 10 2 2 4 3" xfId="6319"/>
    <cellStyle name="Normal 10 2 2_INST $" xfId="1769"/>
    <cellStyle name="Normal 10 2 3" xfId="5212"/>
    <cellStyle name="Normal 10 2 4" xfId="5886"/>
    <cellStyle name="Normal 10 2 5" xfId="5883"/>
    <cellStyle name="Normal 10 2 6" xfId="6249"/>
    <cellStyle name="Normal 10 2 7" xfId="6251"/>
    <cellStyle name="Normal 10 2 8" xfId="6245"/>
    <cellStyle name="Normal 10 2 9" xfId="6253"/>
    <cellStyle name="Normal 10 3" xfId="1770"/>
    <cellStyle name="Normal 10 3 2" xfId="5213"/>
    <cellStyle name="Normal 10 4" xfId="5211"/>
    <cellStyle name="Normal 10 5" xfId="4905"/>
    <cellStyle name="Normal 10 6" xfId="4861"/>
    <cellStyle name="Normal 10 7" xfId="5885"/>
    <cellStyle name="Normal 10 8" xfId="5658"/>
    <cellStyle name="Normal 10 9" xfId="5022"/>
    <cellStyle name="Normal 100" xfId="1771"/>
    <cellStyle name="Normal 100 2" xfId="1772"/>
    <cellStyle name="Normal 100 2 2" xfId="3880"/>
    <cellStyle name="Normal 100 2 2 2" xfId="5896"/>
    <cellStyle name="Normal 100 2 2 3" xfId="6322"/>
    <cellStyle name="Normal 100 2 3" xfId="5214"/>
    <cellStyle name="Normal 100 3" xfId="1773"/>
    <cellStyle name="Normal 100 3 2" xfId="3881"/>
    <cellStyle name="Normal 100 4" xfId="1774"/>
    <cellStyle name="Normal 100 4 2" xfId="3882"/>
    <cellStyle name="Normal 100 4 2 2" xfId="5897"/>
    <cellStyle name="Normal 100 4 2 3" xfId="6323"/>
    <cellStyle name="Normal 100 4 3" xfId="5215"/>
    <cellStyle name="Normal 100 5" xfId="1775"/>
    <cellStyle name="Normal 100 5 2" xfId="3883"/>
    <cellStyle name="Normal 100 5 2 2" xfId="5898"/>
    <cellStyle name="Normal 100 5 2 3" xfId="6324"/>
    <cellStyle name="Normal 100 6" xfId="3879"/>
    <cellStyle name="Normal 100 6 2" xfId="5895"/>
    <cellStyle name="Normal 100 6 3" xfId="6321"/>
    <cellStyle name="Normal 100_INST $" xfId="1776"/>
    <cellStyle name="Normal 101" xfId="1777"/>
    <cellStyle name="Normal 101 2" xfId="1778"/>
    <cellStyle name="Normal 101 2 2" xfId="5217"/>
    <cellStyle name="Normal 101 3" xfId="5216"/>
    <cellStyle name="Normal 101_INST $" xfId="1779"/>
    <cellStyle name="Normal 102" xfId="1780"/>
    <cellStyle name="Normal 102 2" xfId="5218"/>
    <cellStyle name="Normal 103" xfId="1781"/>
    <cellStyle name="Normal 103 2" xfId="5219"/>
    <cellStyle name="Normal 104" xfId="1782"/>
    <cellStyle name="Normal 104 2" xfId="1783"/>
    <cellStyle name="Normal 104 2 2" xfId="3884"/>
    <cellStyle name="Normal 104 3" xfId="5220"/>
    <cellStyle name="Normal 105" xfId="1784"/>
    <cellStyle name="Normal 105 2" xfId="3885"/>
    <cellStyle name="Normal 105 2 2" xfId="5899"/>
    <cellStyle name="Normal 106" xfId="1785"/>
    <cellStyle name="Normal 106 2" xfId="3886"/>
    <cellStyle name="Normal 106 2 2" xfId="5900"/>
    <cellStyle name="Normal 106 3" xfId="5221"/>
    <cellStyle name="Normal 107" xfId="1786"/>
    <cellStyle name="Normal 107 2" xfId="3887"/>
    <cellStyle name="Normal 107 2 2" xfId="5901"/>
    <cellStyle name="Normal 107 3" xfId="5222"/>
    <cellStyle name="Normal 108" xfId="1787"/>
    <cellStyle name="Normal 108 2" xfId="5223"/>
    <cellStyle name="Normal 109" xfId="1788"/>
    <cellStyle name="Normal 109 2" xfId="5224"/>
    <cellStyle name="Normal 11" xfId="1789"/>
    <cellStyle name="Normal 11 2" xfId="1790"/>
    <cellStyle name="Normal 11 2 10" xfId="1791"/>
    <cellStyle name="Normal 11 2 10 2" xfId="1792"/>
    <cellStyle name="Normal 11 2 10 2 2" xfId="5226"/>
    <cellStyle name="Normal 11 2 10 3" xfId="5225"/>
    <cellStyle name="Normal 11 2 10_AVANCE TOTAL" xfId="1793"/>
    <cellStyle name="Normal 11 2 11" xfId="1794"/>
    <cellStyle name="Normal 11 2 11 2" xfId="5227"/>
    <cellStyle name="Normal 11 2 12" xfId="1795"/>
    <cellStyle name="Normal 11 2 12 2" xfId="5228"/>
    <cellStyle name="Normal 11 2 13" xfId="1796"/>
    <cellStyle name="Normal 11 2 13 2" xfId="5229"/>
    <cellStyle name="Normal 11 2 14" xfId="1797"/>
    <cellStyle name="Normal 11 2 14 2" xfId="1798"/>
    <cellStyle name="Normal 11 2 14 2 2" xfId="5231"/>
    <cellStyle name="Normal 11 2 14 3" xfId="5230"/>
    <cellStyle name="Normal 11 2 14_AVANCE TOTAL" xfId="1799"/>
    <cellStyle name="Normal 11 2 15" xfId="1800"/>
    <cellStyle name="Normal 11 2 15 2" xfId="1801"/>
    <cellStyle name="Normal 11 2 15 2 2" xfId="5233"/>
    <cellStyle name="Normal 11 2 15 3" xfId="1802"/>
    <cellStyle name="Normal 11 2 15 3 2" xfId="1803"/>
    <cellStyle name="Normal 11 2 15 3 2 2" xfId="5235"/>
    <cellStyle name="Normal 11 2 15 3 3" xfId="5234"/>
    <cellStyle name="Normal 11 2 15 3_INST $" xfId="1804"/>
    <cellStyle name="Normal 11 2 15 4" xfId="1805"/>
    <cellStyle name="Normal 11 2 15 4 2" xfId="5236"/>
    <cellStyle name="Normal 11 2 15 5" xfId="5232"/>
    <cellStyle name="Normal 11 2 15_INST $" xfId="1806"/>
    <cellStyle name="Normal 11 2 16" xfId="1807"/>
    <cellStyle name="Normal 11 2 16 2" xfId="1808"/>
    <cellStyle name="Normal 11 2 16 2 2" xfId="5238"/>
    <cellStyle name="Normal 11 2 16 3" xfId="5237"/>
    <cellStyle name="Normal 11 2 16_INST $" xfId="1809"/>
    <cellStyle name="Normal 11 2 17" xfId="1810"/>
    <cellStyle name="Normal 11 2 17 2" xfId="5239"/>
    <cellStyle name="Normal 11 2 18" xfId="1811"/>
    <cellStyle name="Normal 11 2 18 2" xfId="5240"/>
    <cellStyle name="Normal 11 2 19" xfId="1812"/>
    <cellStyle name="Normal 11 2 19 2" xfId="5241"/>
    <cellStyle name="Normal 11 2 2" xfId="1813"/>
    <cellStyle name="Normal 11 2 2 2" xfId="1814"/>
    <cellStyle name="Normal 11 2 2 2 2" xfId="5243"/>
    <cellStyle name="Normal 11 2 2 3" xfId="1815"/>
    <cellStyle name="Normal 11 2 2 3 2" xfId="3888"/>
    <cellStyle name="Normal 11 2 2 3 2 2" xfId="5902"/>
    <cellStyle name="Normal 11 2 2 3 2 3" xfId="6325"/>
    <cellStyle name="Normal 11 2 2 3 3" xfId="5244"/>
    <cellStyle name="Normal 11 2 2 4" xfId="1816"/>
    <cellStyle name="Normal 11 2 2 4 2" xfId="5245"/>
    <cellStyle name="Normal 11 2 2 5" xfId="1817"/>
    <cellStyle name="Normal 11 2 2 5 2" xfId="5246"/>
    <cellStyle name="Normal 11 2 2 6" xfId="1818"/>
    <cellStyle name="Normal 11 2 2 7" xfId="5242"/>
    <cellStyle name="Normal 11 2 3" xfId="1819"/>
    <cellStyle name="Normal 11 2 3 2" xfId="1820"/>
    <cellStyle name="Normal 11 2 3 2 2" xfId="1821"/>
    <cellStyle name="Normal 11 2 3 2 2 2" xfId="5249"/>
    <cellStyle name="Normal 11 2 3 2 3" xfId="5248"/>
    <cellStyle name="Normal 11 2 3 3" xfId="1822"/>
    <cellStyle name="Normal 11 2 3 3 2" xfId="5250"/>
    <cellStyle name="Normal 11 2 3 4" xfId="5247"/>
    <cellStyle name="Normal 11 2 3_AVANCE PROTECCIÓN" xfId="1823"/>
    <cellStyle name="Normal 11 2 4" xfId="1824"/>
    <cellStyle name="Normal 11 2 4 2" xfId="1825"/>
    <cellStyle name="Normal 11 2 4 2 2" xfId="1826"/>
    <cellStyle name="Normal 11 2 4 2 2 2" xfId="5253"/>
    <cellStyle name="Normal 11 2 4 2 3" xfId="5252"/>
    <cellStyle name="Normal 11 2 4 3" xfId="1827"/>
    <cellStyle name="Normal 11 2 4 3 2" xfId="1828"/>
    <cellStyle name="Normal 11 2 4 3 2 2" xfId="5255"/>
    <cellStyle name="Normal 11 2 4 3 3" xfId="5254"/>
    <cellStyle name="Normal 11 2 4 4" xfId="1829"/>
    <cellStyle name="Normal 11 2 4 4 2" xfId="5256"/>
    <cellStyle name="Normal 11 2 4 5" xfId="5251"/>
    <cellStyle name="Normal 11 2 4_AVANCE TOTAL" xfId="1830"/>
    <cellStyle name="Normal 11 2 5" xfId="1831"/>
    <cellStyle name="Normal 11 2 5 2" xfId="1832"/>
    <cellStyle name="Normal 11 2 5 2 2" xfId="5258"/>
    <cellStyle name="Normal 11 2 5 3" xfId="5257"/>
    <cellStyle name="Normal 11 2 6" xfId="1833"/>
    <cellStyle name="Normal 11 2 6 2" xfId="1834"/>
    <cellStyle name="Normal 11 2 6 2 2" xfId="5260"/>
    <cellStyle name="Normal 11 2 6 3" xfId="5259"/>
    <cellStyle name="Normal 11 2 7" xfId="1835"/>
    <cellStyle name="Normal 11 2 7 2" xfId="1836"/>
    <cellStyle name="Normal 11 2 7 2 2" xfId="5262"/>
    <cellStyle name="Normal 11 2 7 3" xfId="5261"/>
    <cellStyle name="Normal 11 2 8" xfId="1837"/>
    <cellStyle name="Normal 11 2 8 2" xfId="1838"/>
    <cellStyle name="Normal 11 2 8 2 2" xfId="5264"/>
    <cellStyle name="Normal 11 2 8 3" xfId="5263"/>
    <cellStyle name="Normal 11 2 9" xfId="1839"/>
    <cellStyle name="Normal 11 2 9 2" xfId="5265"/>
    <cellStyle name="Normal 11 2_AVANCE PROTECCIÓN" xfId="1840"/>
    <cellStyle name="Normal 11_cuadratura" xfId="1841"/>
    <cellStyle name="Normal 110" xfId="1842"/>
    <cellStyle name="Normal 110 2" xfId="5266"/>
    <cellStyle name="Normal 111" xfId="3152"/>
    <cellStyle name="Normal 116 2" xfId="6642"/>
    <cellStyle name="Normal 12" xfId="1843"/>
    <cellStyle name="Normal 12 10" xfId="1844"/>
    <cellStyle name="Normal 12 2" xfId="1845"/>
    <cellStyle name="Normal 12 2 2" xfId="1846"/>
    <cellStyle name="Normal 12 2 2 2" xfId="5268"/>
    <cellStyle name="Normal 12 2 3" xfId="1847"/>
    <cellStyle name="Normal 12 2 3 2" xfId="3889"/>
    <cellStyle name="Normal 12 2 3 2 2" xfId="5903"/>
    <cellStyle name="Normal 12 2 3 2 3" xfId="6326"/>
    <cellStyle name="Normal 12 2 3 3" xfId="5269"/>
    <cellStyle name="Normal 12 2 4" xfId="1848"/>
    <cellStyle name="Normal 12 2 4 2" xfId="5270"/>
    <cellStyle name="Normal 12 2 5" xfId="1849"/>
    <cellStyle name="Normal 12 2 5 2" xfId="5271"/>
    <cellStyle name="Normal 12 2 6" xfId="1850"/>
    <cellStyle name="Normal 12 2 7" xfId="5267"/>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90"/>
    <cellStyle name="Normal 12 8" xfId="1870"/>
    <cellStyle name="Normal 12 8 2" xfId="3891"/>
    <cellStyle name="Normal 12 9" xfId="1871"/>
    <cellStyle name="Normal 12_AVANCE JUSTICIA JUVENIL" xfId="1872"/>
    <cellStyle name="Normal 13" xfId="1873"/>
    <cellStyle name="Normal 13 10" xfId="1874"/>
    <cellStyle name="Normal 13 10 2" xfId="5272"/>
    <cellStyle name="Normal 13 11" xfId="1875"/>
    <cellStyle name="Normal 13 11 2" xfId="3892"/>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3"/>
    <cellStyle name="Normal 13 2 4" xfId="1883"/>
    <cellStyle name="Normal 13 2 4 2" xfId="3894"/>
    <cellStyle name="Normal 13 2 4 2 2" xfId="5904"/>
    <cellStyle name="Normal 13 2 4 2 3" xfId="6327"/>
    <cellStyle name="Normal 13 2 4 3" xfId="5273"/>
    <cellStyle name="Normal 13 2 5" xfId="1884"/>
    <cellStyle name="Normal 13 2 6" xfId="1885"/>
    <cellStyle name="Normal 13 2_Hoja2" xfId="1886"/>
    <cellStyle name="Normal 13 3" xfId="1887"/>
    <cellStyle name="Normal 13 3 2" xfId="1888"/>
    <cellStyle name="Normal 13 3 2 2" xfId="5275"/>
    <cellStyle name="Normal 13 3 3" xfId="5274"/>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5"/>
    <cellStyle name="Normal 13 7" xfId="1896"/>
    <cellStyle name="Normal 13 7 2" xfId="5276"/>
    <cellStyle name="Normal 13 8" xfId="1897"/>
    <cellStyle name="Normal 13 8 2" xfId="5277"/>
    <cellStyle name="Normal 13 9" xfId="1898"/>
    <cellStyle name="Normal 13 9 2" xfId="5278"/>
    <cellStyle name="Normal 13_AVANCE TOTAL" xfId="1899"/>
    <cellStyle name="Normal 14" xfId="1900"/>
    <cellStyle name="Normal 14 2" xfId="1901"/>
    <cellStyle name="Normal 14 2 2" xfId="1902"/>
    <cellStyle name="Normal 14 2 2 2" xfId="5281"/>
    <cellStyle name="Normal 14 2 3" xfId="5280"/>
    <cellStyle name="Normal 14 3" xfId="1903"/>
    <cellStyle name="Normal 14 3 2" xfId="1904"/>
    <cellStyle name="Normal 14 3 2 2" xfId="5283"/>
    <cellStyle name="Normal 14 3 3" xfId="5282"/>
    <cellStyle name="Normal 14 4" xfId="1905"/>
    <cellStyle name="Normal 14 4 2" xfId="1906"/>
    <cellStyle name="Normal 14 4 2 2" xfId="1907"/>
    <cellStyle name="Normal 14 4 2 2 2" xfId="5286"/>
    <cellStyle name="Normal 14 4 2 3" xfId="5285"/>
    <cellStyle name="Normal 14 4 3" xfId="1908"/>
    <cellStyle name="Normal 14 4 3 2" xfId="5287"/>
    <cellStyle name="Normal 14 4 4" xfId="5284"/>
    <cellStyle name="Normal 14 4_AVANCE PROTECCIÓN" xfId="1909"/>
    <cellStyle name="Normal 14 5" xfId="1910"/>
    <cellStyle name="Normal 14 5 2" xfId="5288"/>
    <cellStyle name="Normal 14 6" xfId="5279"/>
    <cellStyle name="Normal 14_DET I REG" xfId="1911"/>
    <cellStyle name="Normal 15" xfId="1912"/>
    <cellStyle name="Normal 15 10" xfId="1913"/>
    <cellStyle name="Normal 15 10 2" xfId="5290"/>
    <cellStyle name="Normal 15 11" xfId="1914"/>
    <cellStyle name="Normal 15 11 2" xfId="5291"/>
    <cellStyle name="Normal 15 12" xfId="5289"/>
    <cellStyle name="Normal 15 2" xfId="1915"/>
    <cellStyle name="Normal 15 2 2" xfId="1916"/>
    <cellStyle name="Normal 15 2 2 2" xfId="5293"/>
    <cellStyle name="Normal 15 2 3" xfId="5292"/>
    <cellStyle name="Normal 15 3" xfId="1917"/>
    <cellStyle name="Normal 15 3 2" xfId="1918"/>
    <cellStyle name="Normal 15 3 2 2" xfId="5295"/>
    <cellStyle name="Normal 15 3 3" xfId="5294"/>
    <cellStyle name="Normal 15 4" xfId="1919"/>
    <cellStyle name="Normal 15 4 2" xfId="1920"/>
    <cellStyle name="Normal 15 4 2 2" xfId="1921"/>
    <cellStyle name="Normal 15 4 2 2 2" xfId="5298"/>
    <cellStyle name="Normal 15 4 2 3" xfId="5297"/>
    <cellStyle name="Normal 15 4 3" xfId="1922"/>
    <cellStyle name="Normal 15 4 3 2" xfId="5299"/>
    <cellStyle name="Normal 15 4 4" xfId="5296"/>
    <cellStyle name="Normal 15 4_AVANCE PROTECCIÓN" xfId="1923"/>
    <cellStyle name="Normal 15 5" xfId="1924"/>
    <cellStyle name="Normal 15 5 2" xfId="5300"/>
    <cellStyle name="Normal 15 6" xfId="1925"/>
    <cellStyle name="Normal 15 6 2" xfId="5301"/>
    <cellStyle name="Normal 15 7" xfId="1926"/>
    <cellStyle name="Normal 15 7 2" xfId="5302"/>
    <cellStyle name="Normal 15 8" xfId="1927"/>
    <cellStyle name="Normal 15 8 2" xfId="5303"/>
    <cellStyle name="Normal 15 9" xfId="1928"/>
    <cellStyle name="Normal 15 9 2" xfId="5304"/>
    <cellStyle name="Normal 15_DET I REG" xfId="1929"/>
    <cellStyle name="Normal 16" xfId="1930"/>
    <cellStyle name="Normal 16 10" xfId="1931"/>
    <cellStyle name="Normal 16 10 2" xfId="5306"/>
    <cellStyle name="Normal 16 11" xfId="1932"/>
    <cellStyle name="Normal 16 11 2" xfId="5307"/>
    <cellStyle name="Normal 16 12" xfId="1933"/>
    <cellStyle name="Normal 16 12 2" xfId="5308"/>
    <cellStyle name="Normal 16 13" xfId="1934"/>
    <cellStyle name="Normal 16 14" xfId="5305"/>
    <cellStyle name="Normal 16 2" xfId="1935"/>
    <cellStyle name="Normal 16 2 2" xfId="1936"/>
    <cellStyle name="Normal 16 2 2 2" xfId="5310"/>
    <cellStyle name="Normal 16 2 3" xfId="5309"/>
    <cellStyle name="Normal 16 3" xfId="1937"/>
    <cellStyle name="Normal 16 3 2" xfId="1938"/>
    <cellStyle name="Normal 16 3 2 2" xfId="5312"/>
    <cellStyle name="Normal 16 3 3" xfId="5311"/>
    <cellStyle name="Normal 16 4" xfId="1939"/>
    <cellStyle name="Normal 16 4 2" xfId="1940"/>
    <cellStyle name="Normal 16 4 2 2" xfId="1941"/>
    <cellStyle name="Normal 16 4 2 2 2" xfId="5315"/>
    <cellStyle name="Normal 16 4 2 3" xfId="5314"/>
    <cellStyle name="Normal 16 4 3" xfId="1942"/>
    <cellStyle name="Normal 16 4 3 2" xfId="5316"/>
    <cellStyle name="Normal 16 4 4" xfId="5313"/>
    <cellStyle name="Normal 16 4_AVANCE PROTECCIÓN" xfId="1943"/>
    <cellStyle name="Normal 16 5" xfId="1944"/>
    <cellStyle name="Normal 16 5 2" xfId="5317"/>
    <cellStyle name="Normal 16 6" xfId="1945"/>
    <cellStyle name="Normal 16 6 2" xfId="5318"/>
    <cellStyle name="Normal 16 7" xfId="1946"/>
    <cellStyle name="Normal 16 7 2" xfId="5319"/>
    <cellStyle name="Normal 16 8" xfId="1947"/>
    <cellStyle name="Normal 16 8 2" xfId="3896"/>
    <cellStyle name="Normal 16 8 2 2" xfId="5905"/>
    <cellStyle name="Normal 16 8 2 3" xfId="6328"/>
    <cellStyle name="Normal 16 8 3" xfId="5320"/>
    <cellStyle name="Normal 16 9" xfId="1948"/>
    <cellStyle name="Normal 16 9 2" xfId="3897"/>
    <cellStyle name="Normal 16 9 2 2" xfId="5906"/>
    <cellStyle name="Normal 16 9 2 3" xfId="6329"/>
    <cellStyle name="Normal 16 9 3" xfId="5321"/>
    <cellStyle name="Normal 16_DET I REG" xfId="1949"/>
    <cellStyle name="Normal 17" xfId="1950"/>
    <cellStyle name="Normal 17 10" xfId="5322"/>
    <cellStyle name="Normal 17 2" xfId="1951"/>
    <cellStyle name="Normal 17 2 2" xfId="1952"/>
    <cellStyle name="Normal 17 2 2 2" xfId="5324"/>
    <cellStyle name="Normal 17 2 3" xfId="5323"/>
    <cellStyle name="Normal 17 3" xfId="1953"/>
    <cellStyle name="Normal 17 3 2" xfId="1954"/>
    <cellStyle name="Normal 17 3 2 2" xfId="1955"/>
    <cellStyle name="Normal 17 3 2 2 2" xfId="5327"/>
    <cellStyle name="Normal 17 3 2 3" xfId="5326"/>
    <cellStyle name="Normal 17 3 3" xfId="1956"/>
    <cellStyle name="Normal 17 3 3 2" xfId="5328"/>
    <cellStyle name="Normal 17 3 4" xfId="5325"/>
    <cellStyle name="Normal 17 3_AVANCE PROTECCIÓN" xfId="1957"/>
    <cellStyle name="Normal 17 4" xfId="1958"/>
    <cellStyle name="Normal 17 4 2" xfId="5329"/>
    <cellStyle name="Normal 17 5" xfId="1959"/>
    <cellStyle name="Normal 17 5 2" xfId="3898"/>
    <cellStyle name="Normal 17 5 2 2" xfId="5907"/>
    <cellStyle name="Normal 17 5 2 3" xfId="6330"/>
    <cellStyle name="Normal 17 5 3" xfId="5330"/>
    <cellStyle name="Normal 17 6" xfId="1960"/>
    <cellStyle name="Normal 17 6 2" xfId="3899"/>
    <cellStyle name="Normal 17 6 2 2" xfId="5908"/>
    <cellStyle name="Normal 17 6 2 3" xfId="6331"/>
    <cellStyle name="Normal 17 6 3" xfId="5331"/>
    <cellStyle name="Normal 17 7" xfId="1961"/>
    <cellStyle name="Normal 17 7 2" xfId="5332"/>
    <cellStyle name="Normal 17 8" xfId="1962"/>
    <cellStyle name="Normal 17 8 2" xfId="5333"/>
    <cellStyle name="Normal 17 9" xfId="1963"/>
    <cellStyle name="Normal 17_DET I REG" xfId="1964"/>
    <cellStyle name="Normal 18" xfId="1965"/>
    <cellStyle name="Normal 18 2" xfId="1966"/>
    <cellStyle name="Normal 18 2 2" xfId="1967"/>
    <cellStyle name="Normal 18 2 2 2" xfId="1968"/>
    <cellStyle name="Normal 18 2 2 2 2" xfId="5337"/>
    <cellStyle name="Normal 18 2 2 3" xfId="5336"/>
    <cellStyle name="Normal 18 2 3" xfId="1969"/>
    <cellStyle name="Normal 18 2 3 2" xfId="5338"/>
    <cellStyle name="Normal 18 2 4" xfId="5335"/>
    <cellStyle name="Normal 18 2_AVANCE PROTECCIÓN" xfId="1970"/>
    <cellStyle name="Normal 18 3" xfId="1971"/>
    <cellStyle name="Normal 18 3 2" xfId="5339"/>
    <cellStyle name="Normal 18 4" xfId="1972"/>
    <cellStyle name="Normal 18 4 2" xfId="3900"/>
    <cellStyle name="Normal 18 4 2 2" xfId="5909"/>
    <cellStyle name="Normal 18 4 2 3" xfId="6332"/>
    <cellStyle name="Normal 18 4 3" xfId="5340"/>
    <cellStyle name="Normal 18 5" xfId="1973"/>
    <cellStyle name="Normal 18 5 2" xfId="3901"/>
    <cellStyle name="Normal 18 5 2 2" xfId="5910"/>
    <cellStyle name="Normal 18 5 2 3" xfId="6333"/>
    <cellStyle name="Normal 18 5 3" xfId="5341"/>
    <cellStyle name="Normal 18 6" xfId="1974"/>
    <cellStyle name="Normal 18 6 2" xfId="5342"/>
    <cellStyle name="Normal 18 7" xfId="1975"/>
    <cellStyle name="Normal 18 7 2" xfId="5343"/>
    <cellStyle name="Normal 18 8" xfId="1976"/>
    <cellStyle name="Normal 18 9" xfId="5334"/>
    <cellStyle name="Normal 18_DET I REG" xfId="1977"/>
    <cellStyle name="Normal 19" xfId="1978"/>
    <cellStyle name="Normal 19 10" xfId="1979"/>
    <cellStyle name="Normal 19 10 2" xfId="3903"/>
    <cellStyle name="Normal 19 10 2 2" xfId="5912"/>
    <cellStyle name="Normal 19 10 2 3" xfId="6335"/>
    <cellStyle name="Normal 19 11" xfId="3902"/>
    <cellStyle name="Normal 19 11 2" xfId="5911"/>
    <cellStyle name="Normal 19 11 3" xfId="6334"/>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5"/>
    <cellStyle name="Normal 19 5 2 2 2" xfId="5914"/>
    <cellStyle name="Normal 19 5 2 2 3" xfId="6337"/>
    <cellStyle name="Normal 19 5 2 3" xfId="5344"/>
    <cellStyle name="Normal 19 5 3" xfId="1994"/>
    <cellStyle name="Normal 19 5 3 2" xfId="3906"/>
    <cellStyle name="Normal 19 5 4" xfId="1995"/>
    <cellStyle name="Normal 19 5 4 2" xfId="3907"/>
    <cellStyle name="Normal 19 5 4 2 2" xfId="5915"/>
    <cellStyle name="Normal 19 5 4 2 3" xfId="6338"/>
    <cellStyle name="Normal 19 5 4 3" xfId="5345"/>
    <cellStyle name="Normal 19 5 5" xfId="1996"/>
    <cellStyle name="Normal 19 5 5 2" xfId="3908"/>
    <cellStyle name="Normal 19 5 5 2 2" xfId="5916"/>
    <cellStyle name="Normal 19 5 5 2 3" xfId="6339"/>
    <cellStyle name="Normal 19 5 6" xfId="3904"/>
    <cellStyle name="Normal 19 5 6 2" xfId="5913"/>
    <cellStyle name="Normal 19 5 6 3" xfId="6336"/>
    <cellStyle name="Normal 19 5_INST $" xfId="1997"/>
    <cellStyle name="Normal 19 6" xfId="1998"/>
    <cellStyle name="Normal 19 6 2" xfId="1999"/>
    <cellStyle name="Normal 19 6 2 2" xfId="3910"/>
    <cellStyle name="Normal 19 6 2 2 2" xfId="5918"/>
    <cellStyle name="Normal 19 6 2 2 3" xfId="6341"/>
    <cellStyle name="Normal 19 6 2 3" xfId="5346"/>
    <cellStyle name="Normal 19 6 3" xfId="2000"/>
    <cellStyle name="Normal 19 6 3 2" xfId="3911"/>
    <cellStyle name="Normal 19 6 4" xfId="2001"/>
    <cellStyle name="Normal 19 6 4 2" xfId="3912"/>
    <cellStyle name="Normal 19 6 4 2 2" xfId="5919"/>
    <cellStyle name="Normal 19 6 4 2 3" xfId="6342"/>
    <cellStyle name="Normal 19 6 4 3" xfId="5347"/>
    <cellStyle name="Normal 19 6 5" xfId="2002"/>
    <cellStyle name="Normal 19 6 5 2" xfId="3913"/>
    <cellStyle name="Normal 19 6 5 2 2" xfId="5920"/>
    <cellStyle name="Normal 19 6 5 2 3" xfId="6343"/>
    <cellStyle name="Normal 19 6 6" xfId="3909"/>
    <cellStyle name="Normal 19 6 6 2" xfId="5917"/>
    <cellStyle name="Normal 19 6 6 3" xfId="6340"/>
    <cellStyle name="Normal 19 6_INST $" xfId="2003"/>
    <cellStyle name="Normal 19 7" xfId="2004"/>
    <cellStyle name="Normal 19 7 2" xfId="3914"/>
    <cellStyle name="Normal 19 7 2 2" xfId="5921"/>
    <cellStyle name="Normal 19 7 2 3" xfId="6344"/>
    <cellStyle name="Normal 19 7 3" xfId="5348"/>
    <cellStyle name="Normal 19 8" xfId="2005"/>
    <cellStyle name="Normal 19 8 2" xfId="3915"/>
    <cellStyle name="Normal 19 8 2 2" xfId="5922"/>
    <cellStyle name="Normal 19 8 2 3" xfId="6345"/>
    <cellStyle name="Normal 19 8 3" xfId="5349"/>
    <cellStyle name="Normal 19 9" xfId="2006"/>
    <cellStyle name="Normal 19 9 2" xfId="3916"/>
    <cellStyle name="Normal 19 9 2 2" xfId="5923"/>
    <cellStyle name="Normal 19 9 2 3" xfId="6346"/>
    <cellStyle name="Normal 19_AVANCE PROTECCIÓN" xfId="2007"/>
    <cellStyle name="Normal 2" xfId="2008"/>
    <cellStyle name="Normal 2 10" xfId="2009"/>
    <cellStyle name="Normal 2 10 2" xfId="5351"/>
    <cellStyle name="Normal 2 11" xfId="5884"/>
    <cellStyle name="Normal 2 15" xfId="2010"/>
    <cellStyle name="Normal 2 15 2" xfId="5352"/>
    <cellStyle name="Normal 2 16" xfId="2011"/>
    <cellStyle name="Normal 2 16 2" xfId="5353"/>
    <cellStyle name="Normal 2 18" xfId="2012"/>
    <cellStyle name="Normal 2 18 2" xfId="5354"/>
    <cellStyle name="Normal 2 2" xfId="2013"/>
    <cellStyle name="Normal 2 2 2" xfId="2014"/>
    <cellStyle name="Normal 2 2 2 2" xfId="5356"/>
    <cellStyle name="Normal 2 2 3" xfId="2015"/>
    <cellStyle name="Normal 2 2 3 2" xfId="5357"/>
    <cellStyle name="Normal 2 2 4" xfId="5355"/>
    <cellStyle name="Normal 2 2_Hoja2" xfId="2016"/>
    <cellStyle name="Normal 2 3" xfId="2017"/>
    <cellStyle name="Normal 2 3 2" xfId="2018"/>
    <cellStyle name="Normal 2 3 2 2" xfId="5359"/>
    <cellStyle name="Normal 2 3 3" xfId="5358"/>
    <cellStyle name="Normal 2 4" xfId="2019"/>
    <cellStyle name="Normal 2 4 10" xfId="3917"/>
    <cellStyle name="Normal 2 4 2" xfId="2020"/>
    <cellStyle name="Normal 2 4 3" xfId="2021"/>
    <cellStyle name="Normal 2 4 4" xfId="2022"/>
    <cellStyle name="Normal 2 4 5" xfId="2023"/>
    <cellStyle name="Normal 2 4 5 2" xfId="2024"/>
    <cellStyle name="Normal 2 4 5 2 2" xfId="3919"/>
    <cellStyle name="Normal 2 4 5 2 3" xfId="5360"/>
    <cellStyle name="Normal 2 4 5 3" xfId="2025"/>
    <cellStyle name="Normal 2 4 5 4" xfId="2026"/>
    <cellStyle name="Normal 2 4 5 4 2" xfId="3920"/>
    <cellStyle name="Normal 2 4 5 4 3" xfId="5361"/>
    <cellStyle name="Normal 2 4 5 5" xfId="2027"/>
    <cellStyle name="Normal 2 4 5 5 2" xfId="3921"/>
    <cellStyle name="Normal 2 4 5 6" xfId="3918"/>
    <cellStyle name="Normal 2 4 5_INST $" xfId="2028"/>
    <cellStyle name="Normal 2 4 6" xfId="2029"/>
    <cellStyle name="Normal 2 4 6 2" xfId="2030"/>
    <cellStyle name="Normal 2 4 6 2 2" xfId="3923"/>
    <cellStyle name="Normal 2 4 6 2 3" xfId="5362"/>
    <cellStyle name="Normal 2 4 6 3" xfId="2031"/>
    <cellStyle name="Normal 2 4 6 4" xfId="2032"/>
    <cellStyle name="Normal 2 4 6 4 2" xfId="3924"/>
    <cellStyle name="Normal 2 4 6 4 3" xfId="5363"/>
    <cellStyle name="Normal 2 4 6 5" xfId="2033"/>
    <cellStyle name="Normal 2 4 6 5 2" xfId="3925"/>
    <cellStyle name="Normal 2 4 6 6" xfId="3922"/>
    <cellStyle name="Normal 2 4 6_INST $" xfId="2034"/>
    <cellStyle name="Normal 2 4 7" xfId="2035"/>
    <cellStyle name="Normal 2 4 7 2" xfId="3926"/>
    <cellStyle name="Normal 2 4 7 3" xfId="5364"/>
    <cellStyle name="Normal 2 4 8" xfId="2036"/>
    <cellStyle name="Normal 2 4 8 2" xfId="3927"/>
    <cellStyle name="Normal 2 4 8 3" xfId="5365"/>
    <cellStyle name="Normal 2 4 9" xfId="2037"/>
    <cellStyle name="Normal 2 4 9 2" xfId="3928"/>
    <cellStyle name="Normal 2 4_AVANCE PROTECCIÓN" xfId="2038"/>
    <cellStyle name="Normal 2 5" xfId="2039"/>
    <cellStyle name="Normal 2 5 2" xfId="2040"/>
    <cellStyle name="Normal 2 5 2 2" xfId="2041"/>
    <cellStyle name="Normal 2 5 2 2 2" xfId="5368"/>
    <cellStyle name="Normal 2 5 2 3" xfId="5367"/>
    <cellStyle name="Normal 2 5 3" xfId="2042"/>
    <cellStyle name="Normal 2 5 3 2" xfId="2043"/>
    <cellStyle name="Normal 2 5 3 2 2" xfId="5370"/>
    <cellStyle name="Normal 2 5 3 3" xfId="5369"/>
    <cellStyle name="Normal 2 5 4" xfId="2044"/>
    <cellStyle name="Normal 2 5 4 2" xfId="5371"/>
    <cellStyle name="Normal 2 5 5" xfId="5366"/>
    <cellStyle name="Normal 2 5_AVANCE TOTAL" xfId="2045"/>
    <cellStyle name="Normal 2 6" xfId="2046"/>
    <cellStyle name="Normal 2 6 2" xfId="5372"/>
    <cellStyle name="Normal 2 7" xfId="2047"/>
    <cellStyle name="Normal 2 7 2" xfId="5373"/>
    <cellStyle name="Normal 2 8" xfId="2048"/>
    <cellStyle name="Normal 2 8 2" xfId="3929"/>
    <cellStyle name="Normal 2 8 3" xfId="5374"/>
    <cellStyle name="Normal 2 9" xfId="5350"/>
    <cellStyle name="Normal 2_AVANCE TOTAL" xfId="2049"/>
    <cellStyle name="Normal 20" xfId="2050"/>
    <cellStyle name="Normal 20 10" xfId="3930"/>
    <cellStyle name="Normal 20 10 2" xfId="5924"/>
    <cellStyle name="Normal 20 10 3" xfId="6347"/>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2"/>
    <cellStyle name="Normal 20 5 2 2 2" xfId="5926"/>
    <cellStyle name="Normal 20 5 2 2 3" xfId="6349"/>
    <cellStyle name="Normal 20 5 2 3" xfId="5375"/>
    <cellStyle name="Normal 20 5 3" xfId="2065"/>
    <cellStyle name="Normal 20 5 3 2" xfId="3933"/>
    <cellStyle name="Normal 20 5 4" xfId="2066"/>
    <cellStyle name="Normal 20 5 4 2" xfId="3934"/>
    <cellStyle name="Normal 20 5 4 2 2" xfId="5927"/>
    <cellStyle name="Normal 20 5 4 2 3" xfId="6351"/>
    <cellStyle name="Normal 20 5 4 3" xfId="5376"/>
    <cellStyle name="Normal 20 5 5" xfId="2067"/>
    <cellStyle name="Normal 20 5 5 2" xfId="3935"/>
    <cellStyle name="Normal 20 5 5 2 2" xfId="5928"/>
    <cellStyle name="Normal 20 5 5 2 3" xfId="6352"/>
    <cellStyle name="Normal 20 5 6" xfId="3931"/>
    <cellStyle name="Normal 20 5 6 2" xfId="5925"/>
    <cellStyle name="Normal 20 5 6 3" xfId="6348"/>
    <cellStyle name="Normal 20 5_INST $" xfId="2068"/>
    <cellStyle name="Normal 20 6" xfId="2069"/>
    <cellStyle name="Normal 20 6 2" xfId="2070"/>
    <cellStyle name="Normal 20 6 2 2" xfId="3937"/>
    <cellStyle name="Normal 20 6 2 2 2" xfId="5930"/>
    <cellStyle name="Normal 20 6 2 2 3" xfId="6354"/>
    <cellStyle name="Normal 20 6 2 3" xfId="5377"/>
    <cellStyle name="Normal 20 6 3" xfId="2071"/>
    <cellStyle name="Normal 20 6 3 2" xfId="3938"/>
    <cellStyle name="Normal 20 6 4" xfId="2072"/>
    <cellStyle name="Normal 20 6 4 2" xfId="3939"/>
    <cellStyle name="Normal 20 6 4 2 2" xfId="5931"/>
    <cellStyle name="Normal 20 6 4 2 3" xfId="6355"/>
    <cellStyle name="Normal 20 6 4 3" xfId="5378"/>
    <cellStyle name="Normal 20 6 5" xfId="2073"/>
    <cellStyle name="Normal 20 6 5 2" xfId="3940"/>
    <cellStyle name="Normal 20 6 5 2 2" xfId="5932"/>
    <cellStyle name="Normal 20 6 5 2 3" xfId="6356"/>
    <cellStyle name="Normal 20 6 6" xfId="3936"/>
    <cellStyle name="Normal 20 6 6 2" xfId="5929"/>
    <cellStyle name="Normal 20 6 6 3" xfId="6353"/>
    <cellStyle name="Normal 20 6_INST $" xfId="2074"/>
    <cellStyle name="Normal 20 7" xfId="2075"/>
    <cellStyle name="Normal 20 7 2" xfId="3941"/>
    <cellStyle name="Normal 20 7 2 2" xfId="5933"/>
    <cellStyle name="Normal 20 7 2 3" xfId="6357"/>
    <cellStyle name="Normal 20 7 3" xfId="5379"/>
    <cellStyle name="Normal 20 8" xfId="2076"/>
    <cellStyle name="Normal 20 8 2" xfId="3942"/>
    <cellStyle name="Normal 20 8 2 2" xfId="5934"/>
    <cellStyle name="Normal 20 8 2 3" xfId="6358"/>
    <cellStyle name="Normal 20 8 3" xfId="5380"/>
    <cellStyle name="Normal 20 9" xfId="2077"/>
    <cellStyle name="Normal 20 9 2" xfId="3943"/>
    <cellStyle name="Normal 20 9 2 2" xfId="5935"/>
    <cellStyle name="Normal 20 9 2 3" xfId="6359"/>
    <cellStyle name="Normal 20_AVANCE PROTECCIÓN" xfId="2078"/>
    <cellStyle name="Normal 21" xfId="2079"/>
    <cellStyle name="Normal 21 10" xfId="2080"/>
    <cellStyle name="Normal 21 10 2" xfId="3945"/>
    <cellStyle name="Normal 21 10 2 2" xfId="5937"/>
    <cellStyle name="Normal 21 10 2 3" xfId="6361"/>
    <cellStyle name="Normal 21 10 3" xfId="5381"/>
    <cellStyle name="Normal 21 11" xfId="2081"/>
    <cellStyle name="Normal 21 11 2" xfId="3946"/>
    <cellStyle name="Normal 21 11 2 2" xfId="5938"/>
    <cellStyle name="Normal 21 11 2 3" xfId="6362"/>
    <cellStyle name="Normal 21 12" xfId="2082"/>
    <cellStyle name="Normal 21 12 2" xfId="3947"/>
    <cellStyle name="Normal 21 12 2 2" xfId="5939"/>
    <cellStyle name="Normal 21 12 2 3" xfId="6363"/>
    <cellStyle name="Normal 21 13" xfId="3944"/>
    <cellStyle name="Normal 21 13 2" xfId="5936"/>
    <cellStyle name="Normal 21 13 3" xfId="6360"/>
    <cellStyle name="Normal 21 2" xfId="2083"/>
    <cellStyle name="Normal 21 2 10" xfId="3948"/>
    <cellStyle name="Normal 21 2 10 2" xfId="5940"/>
    <cellStyle name="Normal 21 2 10 3" xfId="6364"/>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50"/>
    <cellStyle name="Normal 21 2 5 2 2 2" xfId="5942"/>
    <cellStyle name="Normal 21 2 5 2 2 3" xfId="6366"/>
    <cellStyle name="Normal 21 2 5 2 3" xfId="5382"/>
    <cellStyle name="Normal 21 2 5 3" xfId="2098"/>
    <cellStyle name="Normal 21 2 5 3 2" xfId="3951"/>
    <cellStyle name="Normal 21 2 5 4" xfId="2099"/>
    <cellStyle name="Normal 21 2 5 4 2" xfId="3952"/>
    <cellStyle name="Normal 21 2 5 4 2 2" xfId="5943"/>
    <cellStyle name="Normal 21 2 5 4 2 3" xfId="6367"/>
    <cellStyle name="Normal 21 2 5 4 3" xfId="5383"/>
    <cellStyle name="Normal 21 2 5 5" xfId="2100"/>
    <cellStyle name="Normal 21 2 5 5 2" xfId="3953"/>
    <cellStyle name="Normal 21 2 5 5 2 2" xfId="5944"/>
    <cellStyle name="Normal 21 2 5 5 2 3" xfId="6368"/>
    <cellStyle name="Normal 21 2 5 6" xfId="3949"/>
    <cellStyle name="Normal 21 2 5 6 2" xfId="5941"/>
    <cellStyle name="Normal 21 2 5 6 3" xfId="6365"/>
    <cellStyle name="Normal 21 2 5_INST $" xfId="2101"/>
    <cellStyle name="Normal 21 2 6" xfId="2102"/>
    <cellStyle name="Normal 21 2 6 2" xfId="2103"/>
    <cellStyle name="Normal 21 2 6 2 2" xfId="3955"/>
    <cellStyle name="Normal 21 2 6 2 2 2" xfId="5946"/>
    <cellStyle name="Normal 21 2 6 2 2 3" xfId="6370"/>
    <cellStyle name="Normal 21 2 6 2 3" xfId="5384"/>
    <cellStyle name="Normal 21 2 6 3" xfId="2104"/>
    <cellStyle name="Normal 21 2 6 3 2" xfId="3956"/>
    <cellStyle name="Normal 21 2 6 4" xfId="2105"/>
    <cellStyle name="Normal 21 2 6 4 2" xfId="3957"/>
    <cellStyle name="Normal 21 2 6 4 2 2" xfId="5947"/>
    <cellStyle name="Normal 21 2 6 4 2 3" xfId="6371"/>
    <cellStyle name="Normal 21 2 6 4 3" xfId="5385"/>
    <cellStyle name="Normal 21 2 6 5" xfId="2106"/>
    <cellStyle name="Normal 21 2 6 5 2" xfId="3958"/>
    <cellStyle name="Normal 21 2 6 5 2 2" xfId="5948"/>
    <cellStyle name="Normal 21 2 6 5 2 3" xfId="6372"/>
    <cellStyle name="Normal 21 2 6 6" xfId="3954"/>
    <cellStyle name="Normal 21 2 6 6 2" xfId="5945"/>
    <cellStyle name="Normal 21 2 6 6 3" xfId="6369"/>
    <cellStyle name="Normal 21 2 6_INST $" xfId="2107"/>
    <cellStyle name="Normal 21 2 7" xfId="2108"/>
    <cellStyle name="Normal 21 2 7 2" xfId="3959"/>
    <cellStyle name="Normal 21 2 7 2 2" xfId="5949"/>
    <cellStyle name="Normal 21 2 7 2 3" xfId="6373"/>
    <cellStyle name="Normal 21 2 7 3" xfId="5386"/>
    <cellStyle name="Normal 21 2 8" xfId="2109"/>
    <cellStyle name="Normal 21 2 8 2" xfId="3960"/>
    <cellStyle name="Normal 21 2 8 2 2" xfId="5950"/>
    <cellStyle name="Normal 21 2 8 2 3" xfId="6374"/>
    <cellStyle name="Normal 21 2 8 3" xfId="5387"/>
    <cellStyle name="Normal 21 2 9" xfId="2110"/>
    <cellStyle name="Normal 21 2 9 2" xfId="3961"/>
    <cellStyle name="Normal 21 2 9 2 2" xfId="5951"/>
    <cellStyle name="Normal 21 2 9 2 3" xfId="6375"/>
    <cellStyle name="Normal 21 2_AVANCE PROTECCIÓN" xfId="2111"/>
    <cellStyle name="Normal 21 3" xfId="2112"/>
    <cellStyle name="Normal 21 3 2" xfId="2113"/>
    <cellStyle name="Normal 21 3 2 2" xfId="5389"/>
    <cellStyle name="Normal 21 3 3" xfId="5388"/>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3"/>
    <cellStyle name="Normal 21 7 2 2 2" xfId="5953"/>
    <cellStyle name="Normal 21 7 2 2 3" xfId="6377"/>
    <cellStyle name="Normal 21 7 2 3" xfId="5390"/>
    <cellStyle name="Normal 21 7 3" xfId="2128"/>
    <cellStyle name="Normal 21 7 3 2" xfId="3964"/>
    <cellStyle name="Normal 21 7 4" xfId="2129"/>
    <cellStyle name="Normal 21 7 4 2" xfId="3965"/>
    <cellStyle name="Normal 21 7 4 2 2" xfId="5954"/>
    <cellStyle name="Normal 21 7 4 2 3" xfId="6378"/>
    <cellStyle name="Normal 21 7 4 3" xfId="5391"/>
    <cellStyle name="Normal 21 7 5" xfId="2130"/>
    <cellStyle name="Normal 21 7 5 2" xfId="3966"/>
    <cellStyle name="Normal 21 7 5 2 2" xfId="5955"/>
    <cellStyle name="Normal 21 7 5 2 3" xfId="6379"/>
    <cellStyle name="Normal 21 7 6" xfId="3962"/>
    <cellStyle name="Normal 21 7 6 2" xfId="5952"/>
    <cellStyle name="Normal 21 7 6 3" xfId="6376"/>
    <cellStyle name="Normal 21 7_INST $" xfId="2131"/>
    <cellStyle name="Normal 21 8" xfId="2132"/>
    <cellStyle name="Normal 21 8 2" xfId="2133"/>
    <cellStyle name="Normal 21 8 2 2" xfId="3968"/>
    <cellStyle name="Normal 21 8 2 2 2" xfId="5957"/>
    <cellStyle name="Normal 21 8 2 2 3" xfId="6381"/>
    <cellStyle name="Normal 21 8 2 3" xfId="5392"/>
    <cellStyle name="Normal 21 8 3" xfId="2134"/>
    <cellStyle name="Normal 21 8 3 2" xfId="3969"/>
    <cellStyle name="Normal 21 8 4" xfId="2135"/>
    <cellStyle name="Normal 21 8 4 2" xfId="3970"/>
    <cellStyle name="Normal 21 8 4 2 2" xfId="5958"/>
    <cellStyle name="Normal 21 8 4 2 3" xfId="6382"/>
    <cellStyle name="Normal 21 8 4 3" xfId="5393"/>
    <cellStyle name="Normal 21 8 5" xfId="2136"/>
    <cellStyle name="Normal 21 8 5 2" xfId="3971"/>
    <cellStyle name="Normal 21 8 5 2 2" xfId="5959"/>
    <cellStyle name="Normal 21 8 5 2 3" xfId="6383"/>
    <cellStyle name="Normal 21 8 6" xfId="3967"/>
    <cellStyle name="Normal 21 8 6 2" xfId="5956"/>
    <cellStyle name="Normal 21 8 6 3" xfId="6380"/>
    <cellStyle name="Normal 21 8_INST $" xfId="2137"/>
    <cellStyle name="Normal 21 9" xfId="2138"/>
    <cellStyle name="Normal 21 9 2" xfId="3972"/>
    <cellStyle name="Normal 21 9 2 2" xfId="5960"/>
    <cellStyle name="Normal 21 9 2 3" xfId="6384"/>
    <cellStyle name="Normal 21 9 3" xfId="5394"/>
    <cellStyle name="Normal 21_AVANCE JUSTICIA JUVENIL" xfId="2139"/>
    <cellStyle name="Normal 22" xfId="2140"/>
    <cellStyle name="Normal 22 10" xfId="2141"/>
    <cellStyle name="Normal 22 10 2" xfId="3974"/>
    <cellStyle name="Normal 22 10 2 2" xfId="5962"/>
    <cellStyle name="Normal 22 10 2 3" xfId="6386"/>
    <cellStyle name="Normal 22 11" xfId="3973"/>
    <cellStyle name="Normal 22 11 2" xfId="5961"/>
    <cellStyle name="Normal 22 11 3" xfId="6385"/>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6"/>
    <cellStyle name="Normal 22 5 2 2 2" xfId="5964"/>
    <cellStyle name="Normal 22 5 2 2 3" xfId="6388"/>
    <cellStyle name="Normal 22 5 2 3" xfId="5395"/>
    <cellStyle name="Normal 22 5 3" xfId="2156"/>
    <cellStyle name="Normal 22 5 3 2" xfId="3977"/>
    <cellStyle name="Normal 22 5 4" xfId="2157"/>
    <cellStyle name="Normal 22 5 4 2" xfId="3978"/>
    <cellStyle name="Normal 22 5 4 2 2" xfId="5965"/>
    <cellStyle name="Normal 22 5 4 2 3" xfId="6389"/>
    <cellStyle name="Normal 22 5 4 3" xfId="5396"/>
    <cellStyle name="Normal 22 5 5" xfId="2158"/>
    <cellStyle name="Normal 22 5 5 2" xfId="3979"/>
    <cellStyle name="Normal 22 5 5 2 2" xfId="5966"/>
    <cellStyle name="Normal 22 5 5 2 3" xfId="6390"/>
    <cellStyle name="Normal 22 5 6" xfId="3975"/>
    <cellStyle name="Normal 22 5 6 2" xfId="5963"/>
    <cellStyle name="Normal 22 5 6 3" xfId="6387"/>
    <cellStyle name="Normal 22 5_INST $" xfId="2159"/>
    <cellStyle name="Normal 22 6" xfId="2160"/>
    <cellStyle name="Normal 22 6 2" xfId="2161"/>
    <cellStyle name="Normal 22 6 2 2" xfId="3981"/>
    <cellStyle name="Normal 22 6 2 2 2" xfId="5968"/>
    <cellStyle name="Normal 22 6 2 2 3" xfId="6392"/>
    <cellStyle name="Normal 22 6 2 3" xfId="5397"/>
    <cellStyle name="Normal 22 6 3" xfId="2162"/>
    <cellStyle name="Normal 22 6 3 2" xfId="3982"/>
    <cellStyle name="Normal 22 6 4" xfId="2163"/>
    <cellStyle name="Normal 22 6 4 2" xfId="3983"/>
    <cellStyle name="Normal 22 6 4 2 2" xfId="5969"/>
    <cellStyle name="Normal 22 6 4 2 3" xfId="6393"/>
    <cellStyle name="Normal 22 6 4 3" xfId="5398"/>
    <cellStyle name="Normal 22 6 5" xfId="2164"/>
    <cellStyle name="Normal 22 6 5 2" xfId="3984"/>
    <cellStyle name="Normal 22 6 5 2 2" xfId="5970"/>
    <cellStyle name="Normal 22 6 5 2 3" xfId="6394"/>
    <cellStyle name="Normal 22 6 6" xfId="3980"/>
    <cellStyle name="Normal 22 6 6 2" xfId="5967"/>
    <cellStyle name="Normal 22 6 6 3" xfId="6391"/>
    <cellStyle name="Normal 22 6_INST $" xfId="2165"/>
    <cellStyle name="Normal 22 7" xfId="2166"/>
    <cellStyle name="Normal 22 7 2" xfId="3985"/>
    <cellStyle name="Normal 22 7 2 2" xfId="5971"/>
    <cellStyle name="Normal 22 7 2 3" xfId="6395"/>
    <cellStyle name="Normal 22 7 3" xfId="5399"/>
    <cellStyle name="Normal 22 8" xfId="2167"/>
    <cellStyle name="Normal 22 8 2" xfId="3986"/>
    <cellStyle name="Normal 22 8 2 2" xfId="5972"/>
    <cellStyle name="Normal 22 8 2 3" xfId="6396"/>
    <cellStyle name="Normal 22 8 3" xfId="5400"/>
    <cellStyle name="Normal 22 9" xfId="2168"/>
    <cellStyle name="Normal 22 9 2" xfId="3987"/>
    <cellStyle name="Normal 22 9 2 2" xfId="5973"/>
    <cellStyle name="Normal 22 9 2 3" xfId="6397"/>
    <cellStyle name="Normal 22_AVANCE PROTECCIÓN" xfId="2169"/>
    <cellStyle name="Normal 23" xfId="2170"/>
    <cellStyle name="Normal 23 10" xfId="2171"/>
    <cellStyle name="Normal 23 10 2" xfId="3989"/>
    <cellStyle name="Normal 23 10 2 2" xfId="5975"/>
    <cellStyle name="Normal 23 10 2 3" xfId="6399"/>
    <cellStyle name="Normal 23 11" xfId="3988"/>
    <cellStyle name="Normal 23 11 2" xfId="5974"/>
    <cellStyle name="Normal 23 11 3" xfId="6398"/>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1"/>
    <cellStyle name="Normal 23 5 2 2 2" xfId="5977"/>
    <cellStyle name="Normal 23 5 2 2 3" xfId="6401"/>
    <cellStyle name="Normal 23 5 2 3" xfId="5401"/>
    <cellStyle name="Normal 23 5 3" xfId="2186"/>
    <cellStyle name="Normal 23 5 3 2" xfId="3992"/>
    <cellStyle name="Normal 23 5 4" xfId="2187"/>
    <cellStyle name="Normal 23 5 4 2" xfId="3993"/>
    <cellStyle name="Normal 23 5 4 2 2" xfId="5978"/>
    <cellStyle name="Normal 23 5 4 2 3" xfId="6402"/>
    <cellStyle name="Normal 23 5 4 3" xfId="5402"/>
    <cellStyle name="Normal 23 5 5" xfId="2188"/>
    <cellStyle name="Normal 23 5 5 2" xfId="3994"/>
    <cellStyle name="Normal 23 5 5 2 2" xfId="5979"/>
    <cellStyle name="Normal 23 5 5 2 3" xfId="6403"/>
    <cellStyle name="Normal 23 5 6" xfId="3990"/>
    <cellStyle name="Normal 23 5 6 2" xfId="5976"/>
    <cellStyle name="Normal 23 5 6 3" xfId="6400"/>
    <cellStyle name="Normal 23 5_INST $" xfId="2189"/>
    <cellStyle name="Normal 23 6" xfId="2190"/>
    <cellStyle name="Normal 23 6 2" xfId="2191"/>
    <cellStyle name="Normal 23 6 2 2" xfId="3996"/>
    <cellStyle name="Normal 23 6 2 2 2" xfId="5981"/>
    <cellStyle name="Normal 23 6 2 2 3" xfId="6405"/>
    <cellStyle name="Normal 23 6 2 3" xfId="5403"/>
    <cellStyle name="Normal 23 6 3" xfId="2192"/>
    <cellStyle name="Normal 23 6 3 2" xfId="3997"/>
    <cellStyle name="Normal 23 6 4" xfId="2193"/>
    <cellStyle name="Normal 23 6 4 2" xfId="3998"/>
    <cellStyle name="Normal 23 6 4 2 2" xfId="5982"/>
    <cellStyle name="Normal 23 6 4 2 3" xfId="6406"/>
    <cellStyle name="Normal 23 6 4 3" xfId="5404"/>
    <cellStyle name="Normal 23 6 5" xfId="2194"/>
    <cellStyle name="Normal 23 6 5 2" xfId="3999"/>
    <cellStyle name="Normal 23 6 5 2 2" xfId="5983"/>
    <cellStyle name="Normal 23 6 5 2 3" xfId="6407"/>
    <cellStyle name="Normal 23 6 6" xfId="3995"/>
    <cellStyle name="Normal 23 6 6 2" xfId="5980"/>
    <cellStyle name="Normal 23 6 6 3" xfId="6404"/>
    <cellStyle name="Normal 23 6_INST $" xfId="2195"/>
    <cellStyle name="Normal 23 7" xfId="2196"/>
    <cellStyle name="Normal 23 7 2" xfId="4000"/>
    <cellStyle name="Normal 23 7 2 2" xfId="5984"/>
    <cellStyle name="Normal 23 7 2 3" xfId="6408"/>
    <cellStyle name="Normal 23 7 3" xfId="5405"/>
    <cellStyle name="Normal 23 8" xfId="2197"/>
    <cellStyle name="Normal 23 8 2" xfId="4001"/>
    <cellStyle name="Normal 23 8 2 2" xfId="5985"/>
    <cellStyle name="Normal 23 8 2 3" xfId="6409"/>
    <cellStyle name="Normal 23 8 3" xfId="5406"/>
    <cellStyle name="Normal 23 9" xfId="2198"/>
    <cellStyle name="Normal 23 9 2" xfId="4002"/>
    <cellStyle name="Normal 23 9 2 2" xfId="5986"/>
    <cellStyle name="Normal 23 9 2 3" xfId="6410"/>
    <cellStyle name="Normal 23_AVANCE PROTECCIÓN" xfId="2199"/>
    <cellStyle name="Normal 24" xfId="2200"/>
    <cellStyle name="Normal 24 2" xfId="2201"/>
    <cellStyle name="Normal 24 2 2" xfId="5408"/>
    <cellStyle name="Normal 24 3" xfId="2202"/>
    <cellStyle name="Normal 24 3 2" xfId="4003"/>
    <cellStyle name="Normal 24 3 2 2" xfId="5987"/>
    <cellStyle name="Normal 24 3 2 3" xfId="6411"/>
    <cellStyle name="Normal 24 3 3" xfId="5409"/>
    <cellStyle name="Normal 24 4" xfId="2203"/>
    <cellStyle name="Normal 24 4 2" xfId="5410"/>
    <cellStyle name="Normal 24 5" xfId="2204"/>
    <cellStyle name="Normal 24 5 2" xfId="5411"/>
    <cellStyle name="Normal 24 6" xfId="2205"/>
    <cellStyle name="Normal 24 7" xfId="5407"/>
    <cellStyle name="Normal 25" xfId="2206"/>
    <cellStyle name="Normal 25 10" xfId="4004"/>
    <cellStyle name="Normal 25 10 2" xfId="5988"/>
    <cellStyle name="Normal 25 10 3" xfId="6412"/>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6"/>
    <cellStyle name="Normal 25 5 2 2 2" xfId="5990"/>
    <cellStyle name="Normal 25 5 2 2 3" xfId="6414"/>
    <cellStyle name="Normal 25 5 2 3" xfId="5412"/>
    <cellStyle name="Normal 25 5 3" xfId="2221"/>
    <cellStyle name="Normal 25 5 3 2" xfId="4007"/>
    <cellStyle name="Normal 25 5 4" xfId="2222"/>
    <cellStyle name="Normal 25 5 4 2" xfId="4008"/>
    <cellStyle name="Normal 25 5 4 2 2" xfId="5991"/>
    <cellStyle name="Normal 25 5 4 2 3" xfId="6415"/>
    <cellStyle name="Normal 25 5 4 3" xfId="5413"/>
    <cellStyle name="Normal 25 5 5" xfId="2223"/>
    <cellStyle name="Normal 25 5 5 2" xfId="4009"/>
    <cellStyle name="Normal 25 5 5 2 2" xfId="5992"/>
    <cellStyle name="Normal 25 5 5 2 3" xfId="6416"/>
    <cellStyle name="Normal 25 5 6" xfId="4005"/>
    <cellStyle name="Normal 25 5 6 2" xfId="5989"/>
    <cellStyle name="Normal 25 5 6 3" xfId="6413"/>
    <cellStyle name="Normal 25 5_INST $" xfId="2224"/>
    <cellStyle name="Normal 25 6" xfId="2225"/>
    <cellStyle name="Normal 25 6 2" xfId="2226"/>
    <cellStyle name="Normal 25 6 2 2" xfId="4011"/>
    <cellStyle name="Normal 25 6 2 2 2" xfId="5994"/>
    <cellStyle name="Normal 25 6 2 2 3" xfId="6418"/>
    <cellStyle name="Normal 25 6 2 3" xfId="5414"/>
    <cellStyle name="Normal 25 6 3" xfId="2227"/>
    <cellStyle name="Normal 25 6 3 2" xfId="4012"/>
    <cellStyle name="Normal 25 6 4" xfId="2228"/>
    <cellStyle name="Normal 25 6 4 2" xfId="4013"/>
    <cellStyle name="Normal 25 6 4 2 2" xfId="5995"/>
    <cellStyle name="Normal 25 6 4 2 3" xfId="6419"/>
    <cellStyle name="Normal 25 6 4 3" xfId="5415"/>
    <cellStyle name="Normal 25 6 5" xfId="2229"/>
    <cellStyle name="Normal 25 6 5 2" xfId="4014"/>
    <cellStyle name="Normal 25 6 5 2 2" xfId="5996"/>
    <cellStyle name="Normal 25 6 5 2 3" xfId="6420"/>
    <cellStyle name="Normal 25 6 6" xfId="4010"/>
    <cellStyle name="Normal 25 6 6 2" xfId="5993"/>
    <cellStyle name="Normal 25 6 6 3" xfId="6417"/>
    <cellStyle name="Normal 25 6_INST $" xfId="2230"/>
    <cellStyle name="Normal 25 7" xfId="2231"/>
    <cellStyle name="Normal 25 7 2" xfId="4015"/>
    <cellStyle name="Normal 25 7 2 2" xfId="5997"/>
    <cellStyle name="Normal 25 7 2 3" xfId="6421"/>
    <cellStyle name="Normal 25 7 3" xfId="5416"/>
    <cellStyle name="Normal 25 8" xfId="2232"/>
    <cellStyle name="Normal 25 8 2" xfId="4016"/>
    <cellStyle name="Normal 25 8 2 2" xfId="5998"/>
    <cellStyle name="Normal 25 8 2 3" xfId="6422"/>
    <cellStyle name="Normal 25 8 3" xfId="5417"/>
    <cellStyle name="Normal 25 9" xfId="2233"/>
    <cellStyle name="Normal 25 9 2" xfId="4017"/>
    <cellStyle name="Normal 25 9 2 2" xfId="5999"/>
    <cellStyle name="Normal 25 9 2 3" xfId="6423"/>
    <cellStyle name="Normal 25_AVANCE PROTECCIÓN" xfId="2234"/>
    <cellStyle name="Normal 26" xfId="2235"/>
    <cellStyle name="Normal 26 10" xfId="2236"/>
    <cellStyle name="Normal 26 10 2" xfId="4019"/>
    <cellStyle name="Normal 26 10 2 2" xfId="6001"/>
    <cellStyle name="Normal 26 10 2 3" xfId="6425"/>
    <cellStyle name="Normal 26 11" xfId="4018"/>
    <cellStyle name="Normal 26 11 2" xfId="6000"/>
    <cellStyle name="Normal 26 11 3" xfId="6424"/>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1"/>
    <cellStyle name="Normal 26 5 2 2 2" xfId="6003"/>
    <cellStyle name="Normal 26 5 2 2 3" xfId="6427"/>
    <cellStyle name="Normal 26 5 2 3" xfId="5418"/>
    <cellStyle name="Normal 26 5 3" xfId="2251"/>
    <cellStyle name="Normal 26 5 3 2" xfId="4022"/>
    <cellStyle name="Normal 26 5 4" xfId="2252"/>
    <cellStyle name="Normal 26 5 4 2" xfId="4023"/>
    <cellStyle name="Normal 26 5 4 2 2" xfId="6004"/>
    <cellStyle name="Normal 26 5 4 2 3" xfId="6428"/>
    <cellStyle name="Normal 26 5 4 3" xfId="5419"/>
    <cellStyle name="Normal 26 5 5" xfId="2253"/>
    <cellStyle name="Normal 26 5 5 2" xfId="4024"/>
    <cellStyle name="Normal 26 5 5 2 2" xfId="6005"/>
    <cellStyle name="Normal 26 5 5 2 3" xfId="6429"/>
    <cellStyle name="Normal 26 5 6" xfId="4020"/>
    <cellStyle name="Normal 26 5 6 2" xfId="6002"/>
    <cellStyle name="Normal 26 5 6 3" xfId="6426"/>
    <cellStyle name="Normal 26 5_INST $" xfId="2254"/>
    <cellStyle name="Normal 26 6" xfId="2255"/>
    <cellStyle name="Normal 26 6 2" xfId="2256"/>
    <cellStyle name="Normal 26 6 2 2" xfId="4026"/>
    <cellStyle name="Normal 26 6 2 2 2" xfId="6007"/>
    <cellStyle name="Normal 26 6 2 2 3" xfId="6431"/>
    <cellStyle name="Normal 26 6 2 3" xfId="5420"/>
    <cellStyle name="Normal 26 6 3" xfId="2257"/>
    <cellStyle name="Normal 26 6 3 2" xfId="4027"/>
    <cellStyle name="Normal 26 6 4" xfId="2258"/>
    <cellStyle name="Normal 26 6 4 2" xfId="4028"/>
    <cellStyle name="Normal 26 6 4 2 2" xfId="6008"/>
    <cellStyle name="Normal 26 6 4 2 3" xfId="6432"/>
    <cellStyle name="Normal 26 6 4 3" xfId="5421"/>
    <cellStyle name="Normal 26 6 5" xfId="2259"/>
    <cellStyle name="Normal 26 6 5 2" xfId="4029"/>
    <cellStyle name="Normal 26 6 5 2 2" xfId="6009"/>
    <cellStyle name="Normal 26 6 5 2 3" xfId="6433"/>
    <cellStyle name="Normal 26 6 6" xfId="4025"/>
    <cellStyle name="Normal 26 6 6 2" xfId="6006"/>
    <cellStyle name="Normal 26 6 6 3" xfId="6430"/>
    <cellStyle name="Normal 26 6_INST $" xfId="2260"/>
    <cellStyle name="Normal 26 7" xfId="2261"/>
    <cellStyle name="Normal 26 7 2" xfId="4030"/>
    <cellStyle name="Normal 26 7 2 2" xfId="6010"/>
    <cellStyle name="Normal 26 7 2 3" xfId="6434"/>
    <cellStyle name="Normal 26 7 3" xfId="5422"/>
    <cellStyle name="Normal 26 8" xfId="2262"/>
    <cellStyle name="Normal 26 8 2" xfId="4031"/>
    <cellStyle name="Normal 26 8 2 2" xfId="6011"/>
    <cellStyle name="Normal 26 8 2 3" xfId="6435"/>
    <cellStyle name="Normal 26 8 3" xfId="5423"/>
    <cellStyle name="Normal 26 9" xfId="2263"/>
    <cellStyle name="Normal 26 9 2" xfId="4032"/>
    <cellStyle name="Normal 26 9 2 2" xfId="6012"/>
    <cellStyle name="Normal 26 9 2 3" xfId="6436"/>
    <cellStyle name="Normal 26_AVANCE PROTECCIÓN" xfId="2264"/>
    <cellStyle name="Normal 27" xfId="2265"/>
    <cellStyle name="Normal 27 10" xfId="2266"/>
    <cellStyle name="Normal 27 10 2" xfId="5424"/>
    <cellStyle name="Normal 27 11" xfId="2267"/>
    <cellStyle name="Normal 27 11 2" xfId="4033"/>
    <cellStyle name="Normal 27 11 2 2" xfId="6013"/>
    <cellStyle name="Normal 27 11 2 3" xfId="6437"/>
    <cellStyle name="Normal 27 11 3" xfId="5425"/>
    <cellStyle name="Normal 27 12" xfId="2268"/>
    <cellStyle name="Normal 27 12 2" xfId="5426"/>
    <cellStyle name="Normal 27 13" xfId="2269"/>
    <cellStyle name="Normal 27 13 2" xfId="5427"/>
    <cellStyle name="Normal 27 14" xfId="2270"/>
    <cellStyle name="Normal 27 14 2" xfId="5428"/>
    <cellStyle name="Normal 27 15" xfId="2271"/>
    <cellStyle name="Normal 27 2" xfId="2272"/>
    <cellStyle name="Normal 27 2 2" xfId="2273"/>
    <cellStyle name="Normal 27 2 2 2" xfId="5430"/>
    <cellStyle name="Normal 27 2 3" xfId="5429"/>
    <cellStyle name="Normal 27 3" xfId="2274"/>
    <cellStyle name="Normal 27 3 2" xfId="2275"/>
    <cellStyle name="Normal 27 3 2 2" xfId="5432"/>
    <cellStyle name="Normal 27 3 3" xfId="5431"/>
    <cellStyle name="Normal 27 3_AVANCE TOTAL" xfId="2276"/>
    <cellStyle name="Normal 27 4" xfId="2277"/>
    <cellStyle name="Normal 27 4 2" xfId="5433"/>
    <cellStyle name="Normal 27 5" xfId="2278"/>
    <cellStyle name="Normal 27 5 2" xfId="5434"/>
    <cellStyle name="Normal 27 6" xfId="2279"/>
    <cellStyle name="Normal 27 6 2" xfId="5435"/>
    <cellStyle name="Normal 27 7" xfId="2280"/>
    <cellStyle name="Normal 27 7 2" xfId="2281"/>
    <cellStyle name="Normal 27 7 2 2" xfId="5437"/>
    <cellStyle name="Normal 27 7 3" xfId="5436"/>
    <cellStyle name="Normal 27 7_AVANCE TOTAL" xfId="2282"/>
    <cellStyle name="Normal 27 8" xfId="2283"/>
    <cellStyle name="Normal 27 8 2" xfId="2284"/>
    <cellStyle name="Normal 27 8 2 2" xfId="5439"/>
    <cellStyle name="Normal 27 8 3" xfId="2285"/>
    <cellStyle name="Normal 27 8 3 2" xfId="2286"/>
    <cellStyle name="Normal 27 8 3 2 2" xfId="5441"/>
    <cellStyle name="Normal 27 8 3 3" xfId="5440"/>
    <cellStyle name="Normal 27 8 3_INST $" xfId="2287"/>
    <cellStyle name="Normal 27 8 4" xfId="2288"/>
    <cellStyle name="Normal 27 8 4 2" xfId="5442"/>
    <cellStyle name="Normal 27 8 5" xfId="5438"/>
    <cellStyle name="Normal 27 8_INST $" xfId="2289"/>
    <cellStyle name="Normal 27 9" xfId="2290"/>
    <cellStyle name="Normal 27 9 2" xfId="2291"/>
    <cellStyle name="Normal 27 9 2 2" xfId="5444"/>
    <cellStyle name="Normal 27 9 3" xfId="5443"/>
    <cellStyle name="Normal 27 9_INST $" xfId="2292"/>
    <cellStyle name="Normal 27_AVANCE PROTECCIÓN" xfId="2293"/>
    <cellStyle name="Normal 28" xfId="2294"/>
    <cellStyle name="Normal 28 2" xfId="2295"/>
    <cellStyle name="Normal 28 2 2" xfId="2296"/>
    <cellStyle name="Normal 28 2 2 2" xfId="5447"/>
    <cellStyle name="Normal 28 2 3" xfId="5446"/>
    <cellStyle name="Normal 28 3" xfId="2297"/>
    <cellStyle name="Normal 28 3 2" xfId="2298"/>
    <cellStyle name="Normal 28 3 2 2" xfId="5449"/>
    <cellStyle name="Normal 28 3 3" xfId="5448"/>
    <cellStyle name="Normal 28 4" xfId="2299"/>
    <cellStyle name="Normal 28 4 2" xfId="5450"/>
    <cellStyle name="Normal 28 5" xfId="2300"/>
    <cellStyle name="Normal 28 5 2" xfId="4034"/>
    <cellStyle name="Normal 28 5 2 2" xfId="6014"/>
    <cellStyle name="Normal 28 5 2 3" xfId="6438"/>
    <cellStyle name="Normal 28 5 3" xfId="5451"/>
    <cellStyle name="Normal 28 6" xfId="2301"/>
    <cellStyle name="Normal 28 6 2" xfId="5452"/>
    <cellStyle name="Normal 28 7" xfId="2302"/>
    <cellStyle name="Normal 28 7 2" xfId="5453"/>
    <cellStyle name="Normal 28 8" xfId="2303"/>
    <cellStyle name="Normal 28 9" xfId="5445"/>
    <cellStyle name="Normal 28_AVANCE TOTAL" xfId="2304"/>
    <cellStyle name="Normal 29" xfId="2305"/>
    <cellStyle name="Normal 29 2" xfId="2306"/>
    <cellStyle name="Normal 29 2 2" xfId="2307"/>
    <cellStyle name="Normal 29 2 2 2" xfId="5456"/>
    <cellStyle name="Normal 29 2 3" xfId="5455"/>
    <cellStyle name="Normal 29 3" xfId="2308"/>
    <cellStyle name="Normal 29 3 2" xfId="2309"/>
    <cellStyle name="Normal 29 3 2 2" xfId="5458"/>
    <cellStyle name="Normal 29 3 3" xfId="5457"/>
    <cellStyle name="Normal 29 4" xfId="2310"/>
    <cellStyle name="Normal 29 4 2" xfId="5459"/>
    <cellStyle name="Normal 29 5" xfId="2311"/>
    <cellStyle name="Normal 29 5 2" xfId="4035"/>
    <cellStyle name="Normal 29 5 2 2" xfId="6015"/>
    <cellStyle name="Normal 29 5 2 3" xfId="6439"/>
    <cellStyle name="Normal 29 5 3" xfId="5460"/>
    <cellStyle name="Normal 29 6" xfId="2312"/>
    <cellStyle name="Normal 29 6 2" xfId="5461"/>
    <cellStyle name="Normal 29 7" xfId="2313"/>
    <cellStyle name="Normal 29 7 2" xfId="5462"/>
    <cellStyle name="Normal 29 8" xfId="2314"/>
    <cellStyle name="Normal 29 9" xfId="5454"/>
    <cellStyle name="Normal 29_AVANCE TOTAL" xfId="2315"/>
    <cellStyle name="Normal 3" xfId="2316"/>
    <cellStyle name="Normal 3 10" xfId="2317"/>
    <cellStyle name="Normal 3 10 2" xfId="2318"/>
    <cellStyle name="Normal 3 10 2 2" xfId="5464"/>
    <cellStyle name="Normal 3 10 3" xfId="5463"/>
    <cellStyle name="Normal 3 10_AVANCE TOTAL" xfId="2319"/>
    <cellStyle name="Normal 3 11" xfId="2320"/>
    <cellStyle name="Normal 3 11 2" xfId="5465"/>
    <cellStyle name="Normal 3 12" xfId="2321"/>
    <cellStyle name="Normal 3 12 2" xfId="5466"/>
    <cellStyle name="Normal 3 13" xfId="2322"/>
    <cellStyle name="Normal 3 13 2" xfId="2323"/>
    <cellStyle name="Normal 3 13 2 2" xfId="5468"/>
    <cellStyle name="Normal 3 13 3" xfId="5467"/>
    <cellStyle name="Normal 3 13_AVANCE TOTAL" xfId="2324"/>
    <cellStyle name="Normal 3 14" xfId="2325"/>
    <cellStyle name="Normal 3 14 2" xfId="2326"/>
    <cellStyle name="Normal 3 14 2 2" xfId="5470"/>
    <cellStyle name="Normal 3 14 3" xfId="2327"/>
    <cellStyle name="Normal 3 14 3 2" xfId="2328"/>
    <cellStyle name="Normal 3 14 3 2 2" xfId="5472"/>
    <cellStyle name="Normal 3 14 3 3" xfId="5471"/>
    <cellStyle name="Normal 3 14 3_INST $" xfId="2329"/>
    <cellStyle name="Normal 3 14 4" xfId="2330"/>
    <cellStyle name="Normal 3 14 4 2" xfId="5473"/>
    <cellStyle name="Normal 3 14 5" xfId="5469"/>
    <cellStyle name="Normal 3 14_INST $" xfId="2331"/>
    <cellStyle name="Normal 3 15" xfId="2332"/>
    <cellStyle name="Normal 3 15 2" xfId="2333"/>
    <cellStyle name="Normal 3 15 2 2" xfId="5475"/>
    <cellStyle name="Normal 3 15 3" xfId="5474"/>
    <cellStyle name="Normal 3 15_INST $" xfId="2334"/>
    <cellStyle name="Normal 3 16" xfId="2335"/>
    <cellStyle name="Normal 3 16 2" xfId="5476"/>
    <cellStyle name="Normal 3 17" xfId="2336"/>
    <cellStyle name="Normal 3 17 2" xfId="5477"/>
    <cellStyle name="Normal 3 18" xfId="2337"/>
    <cellStyle name="Normal 3 18 2" xfId="5478"/>
    <cellStyle name="Normal 3 19" xfId="2338"/>
    <cellStyle name="Normal 3 19 2" xfId="5479"/>
    <cellStyle name="Normal 3 2" xfId="2339"/>
    <cellStyle name="Normal 3 2 2" xfId="2340"/>
    <cellStyle name="Normal 3 2 2 2" xfId="5481"/>
    <cellStyle name="Normal 3 2 3" xfId="5480"/>
    <cellStyle name="Normal 3 20" xfId="2341"/>
    <cellStyle name="Normal 3 20 2" xfId="5482"/>
    <cellStyle name="Normal 3 21" xfId="2342"/>
    <cellStyle name="Normal 3 21 2" xfId="5483"/>
    <cellStyle name="Normal 3 22" xfId="2343"/>
    <cellStyle name="Normal 3 22 2" xfId="5484"/>
    <cellStyle name="Normal 3 23" xfId="2344"/>
    <cellStyle name="Normal 3 23 2" xfId="5485"/>
    <cellStyle name="Normal 3 24" xfId="2345"/>
    <cellStyle name="Normal 3 24 2" xfId="5486"/>
    <cellStyle name="Normal 3 25" xfId="2346"/>
    <cellStyle name="Normal 3 25 2" xfId="5487"/>
    <cellStyle name="Normal 3 26" xfId="2347"/>
    <cellStyle name="Normal 3 26 2" xfId="5488"/>
    <cellStyle name="Normal 3 3" xfId="2348"/>
    <cellStyle name="Normal 3 3 2" xfId="2349"/>
    <cellStyle name="Normal 3 3 2 2" xfId="5490"/>
    <cellStyle name="Normal 3 3 3" xfId="5489"/>
    <cellStyle name="Normal 3 4" xfId="2350"/>
    <cellStyle name="Normal 3 4 10" xfId="2351"/>
    <cellStyle name="Normal 3 4 10 2" xfId="5491"/>
    <cellStyle name="Normal 3 4 11" xfId="2352"/>
    <cellStyle name="Normal 3 4 11 2" xfId="5492"/>
    <cellStyle name="Normal 3 4 12" xfId="2353"/>
    <cellStyle name="Normal 3 4 12 2" xfId="5493"/>
    <cellStyle name="Normal 3 4 13" xfId="2354"/>
    <cellStyle name="Normal 3 4 13 2" xfId="2355"/>
    <cellStyle name="Normal 3 4 13 2 2" xfId="5495"/>
    <cellStyle name="Normal 3 4 13 3" xfId="5494"/>
    <cellStyle name="Normal 3 4 13_AVANCE TOTAL" xfId="2356"/>
    <cellStyle name="Normal 3 4 14" xfId="2357"/>
    <cellStyle name="Normal 3 4 14 2" xfId="2358"/>
    <cellStyle name="Normal 3 4 14 2 2" xfId="5497"/>
    <cellStyle name="Normal 3 4 14 3" xfId="2359"/>
    <cellStyle name="Normal 3 4 14 3 2" xfId="2360"/>
    <cellStyle name="Normal 3 4 14 3 2 2" xfId="5499"/>
    <cellStyle name="Normal 3 4 14 3 3" xfId="5498"/>
    <cellStyle name="Normal 3 4 14 3_INST $" xfId="2361"/>
    <cellStyle name="Normal 3 4 14 4" xfId="2362"/>
    <cellStyle name="Normal 3 4 14 4 2" xfId="5500"/>
    <cellStyle name="Normal 3 4 14 5" xfId="5496"/>
    <cellStyle name="Normal 3 4 14_INST $" xfId="2363"/>
    <cellStyle name="Normal 3 4 15" xfId="2364"/>
    <cellStyle name="Normal 3 4 15 2" xfId="2365"/>
    <cellStyle name="Normal 3 4 15 2 2" xfId="5502"/>
    <cellStyle name="Normal 3 4 15 3" xfId="5501"/>
    <cellStyle name="Normal 3 4 15_INST $" xfId="2366"/>
    <cellStyle name="Normal 3 4 16" xfId="2367"/>
    <cellStyle name="Normal 3 4 16 2" xfId="5503"/>
    <cellStyle name="Normal 3 4 17" xfId="2368"/>
    <cellStyle name="Normal 3 4 17 2" xfId="5504"/>
    <cellStyle name="Normal 3 4 2" xfId="2369"/>
    <cellStyle name="Normal 3 4 2 2" xfId="2370"/>
    <cellStyle name="Normal 3 4 2 2 2" xfId="5506"/>
    <cellStyle name="Normal 3 4 2 3" xfId="5505"/>
    <cellStyle name="Normal 3 4 3" xfId="2371"/>
    <cellStyle name="Normal 3 4 3 2" xfId="2372"/>
    <cellStyle name="Normal 3 4 3 2 2" xfId="5508"/>
    <cellStyle name="Normal 3 4 3 3" xfId="5507"/>
    <cellStyle name="Normal 3 4 4" xfId="2373"/>
    <cellStyle name="Normal 3 4 4 2" xfId="2374"/>
    <cellStyle name="Normal 3 4 4 2 2" xfId="5510"/>
    <cellStyle name="Normal 3 4 4 3" xfId="5509"/>
    <cellStyle name="Normal 3 4 5" xfId="2375"/>
    <cellStyle name="Normal 3 4 5 2" xfId="2376"/>
    <cellStyle name="Normal 3 4 5 2 2" xfId="2377"/>
    <cellStyle name="Normal 3 4 5 2 2 2" xfId="5513"/>
    <cellStyle name="Normal 3 4 5 2 3" xfId="5512"/>
    <cellStyle name="Normal 3 4 5 3" xfId="2378"/>
    <cellStyle name="Normal 3 4 5 3 2" xfId="5514"/>
    <cellStyle name="Normal 3 4 5 4" xfId="5511"/>
    <cellStyle name="Normal 3 4 5_AVANCE PROTECCIÓN" xfId="2379"/>
    <cellStyle name="Normal 3 4 6" xfId="2380"/>
    <cellStyle name="Normal 3 4 6 2" xfId="2381"/>
    <cellStyle name="Normal 3 4 6 2 2" xfId="2382"/>
    <cellStyle name="Normal 3 4 6 2 2 2" xfId="5517"/>
    <cellStyle name="Normal 3 4 6 2 3" xfId="5516"/>
    <cellStyle name="Normal 3 4 6 3" xfId="2383"/>
    <cellStyle name="Normal 3 4 6 3 2" xfId="2384"/>
    <cellStyle name="Normal 3 4 6 3 2 2" xfId="5519"/>
    <cellStyle name="Normal 3 4 6 3 3" xfId="5518"/>
    <cellStyle name="Normal 3 4 6 4" xfId="2385"/>
    <cellStyle name="Normal 3 4 6 4 2" xfId="5520"/>
    <cellStyle name="Normal 3 4 6 5" xfId="5515"/>
    <cellStyle name="Normal 3 4 6_AVANCE TOTAL" xfId="2386"/>
    <cellStyle name="Normal 3 4 7" xfId="2387"/>
    <cellStyle name="Normal 3 4 7 2" xfId="2388"/>
    <cellStyle name="Normal 3 4 7 2 2" xfId="5522"/>
    <cellStyle name="Normal 3 4 7 3" xfId="5521"/>
    <cellStyle name="Normal 3 4 7_AVANCE TOTAL" xfId="2389"/>
    <cellStyle name="Normal 3 4 8" xfId="2390"/>
    <cellStyle name="Normal 3 4 8 2" xfId="5523"/>
    <cellStyle name="Normal 3 4 9" xfId="2391"/>
    <cellStyle name="Normal 3 4 9 2" xfId="5524"/>
    <cellStyle name="Normal 3 4_AVANCE PROTECCIÓN" xfId="2392"/>
    <cellStyle name="Normal 3 5" xfId="2393"/>
    <cellStyle name="Normal 3 5 2" xfId="2394"/>
    <cellStyle name="Normal 3 5 2 2" xfId="2395"/>
    <cellStyle name="Normal 3 5 2 2 2" xfId="5527"/>
    <cellStyle name="Normal 3 5 2 3" xfId="5526"/>
    <cellStyle name="Normal 3 5 3" xfId="2396"/>
    <cellStyle name="Normal 3 5 3 2" xfId="2397"/>
    <cellStyle name="Normal 3 5 3 2 2" xfId="5529"/>
    <cellStyle name="Normal 3 5 3 3" xfId="5528"/>
    <cellStyle name="Normal 3 5 4" xfId="2398"/>
    <cellStyle name="Normal 3 5 4 2" xfId="2399"/>
    <cellStyle name="Normal 3 5 4 2 2" xfId="2400"/>
    <cellStyle name="Normal 3 5 4 2 2 2" xfId="5532"/>
    <cellStyle name="Normal 3 5 4 2 3" xfId="5531"/>
    <cellStyle name="Normal 3 5 4 3" xfId="2401"/>
    <cellStyle name="Normal 3 5 4 3 2" xfId="5533"/>
    <cellStyle name="Normal 3 5 4 4" xfId="5530"/>
    <cellStyle name="Normal 3 5 4_AVANCE PROTECCIÓN" xfId="2402"/>
    <cellStyle name="Normal 3 5 5" xfId="2403"/>
    <cellStyle name="Normal 3 5 5 2" xfId="5534"/>
    <cellStyle name="Normal 3 5 6" xfId="5525"/>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8"/>
    <cellStyle name="Normal 3 6 4 2 2 2" xfId="6018"/>
    <cellStyle name="Normal 3 6 4 2 2 3" xfId="6442"/>
    <cellStyle name="Normal 3 6 4 2 3" xfId="5535"/>
    <cellStyle name="Normal 3 6 4 3" xfId="2414"/>
    <cellStyle name="Normal 3 6 4 3 2" xfId="4039"/>
    <cellStyle name="Normal 3 6 4 4" xfId="2415"/>
    <cellStyle name="Normal 3 6 4 4 2" xfId="4040"/>
    <cellStyle name="Normal 3 6 4 4 2 2" xfId="6019"/>
    <cellStyle name="Normal 3 6 4 4 2 3" xfId="6443"/>
    <cellStyle name="Normal 3 6 4 4 3" xfId="5536"/>
    <cellStyle name="Normal 3 6 4 5" xfId="2416"/>
    <cellStyle name="Normal 3 6 4 5 2" xfId="4041"/>
    <cellStyle name="Normal 3 6 4 5 2 2" xfId="6020"/>
    <cellStyle name="Normal 3 6 4 5 2 3" xfId="6444"/>
    <cellStyle name="Normal 3 6 4 6" xfId="4037"/>
    <cellStyle name="Normal 3 6 4 6 2" xfId="6017"/>
    <cellStyle name="Normal 3 6 4 6 3" xfId="6441"/>
    <cellStyle name="Normal 3 6 4_INST $" xfId="2417"/>
    <cellStyle name="Normal 3 6 5" xfId="2418"/>
    <cellStyle name="Normal 3 6 5 2" xfId="2419"/>
    <cellStyle name="Normal 3 6 5 2 2" xfId="4043"/>
    <cellStyle name="Normal 3 6 5 2 2 2" xfId="6022"/>
    <cellStyle name="Normal 3 6 5 2 2 3" xfId="6446"/>
    <cellStyle name="Normal 3 6 5 2 3" xfId="5537"/>
    <cellStyle name="Normal 3 6 5 3" xfId="2420"/>
    <cellStyle name="Normal 3 6 5 3 2" xfId="4044"/>
    <cellStyle name="Normal 3 6 5 4" xfId="2421"/>
    <cellStyle name="Normal 3 6 5 4 2" xfId="4045"/>
    <cellStyle name="Normal 3 6 5 4 2 2" xfId="6023"/>
    <cellStyle name="Normal 3 6 5 4 2 3" xfId="6447"/>
    <cellStyle name="Normal 3 6 5 4 3" xfId="5538"/>
    <cellStyle name="Normal 3 6 5 5" xfId="2422"/>
    <cellStyle name="Normal 3 6 5 5 2" xfId="4046"/>
    <cellStyle name="Normal 3 6 5 5 2 2" xfId="6024"/>
    <cellStyle name="Normal 3 6 5 5 2 3" xfId="6448"/>
    <cellStyle name="Normal 3 6 5 6" xfId="4042"/>
    <cellStyle name="Normal 3 6 5 6 2" xfId="6021"/>
    <cellStyle name="Normal 3 6 5 6 3" xfId="6445"/>
    <cellStyle name="Normal 3 6 5_INST $" xfId="2423"/>
    <cellStyle name="Normal 3 6 6" xfId="2424"/>
    <cellStyle name="Normal 3 6 6 2" xfId="4047"/>
    <cellStyle name="Normal 3 6 6 2 2" xfId="6025"/>
    <cellStyle name="Normal 3 6 6 2 3" xfId="6449"/>
    <cellStyle name="Normal 3 6 6 3" xfId="5539"/>
    <cellStyle name="Normal 3 6 7" xfId="2425"/>
    <cellStyle name="Normal 3 6 7 2" xfId="4048"/>
    <cellStyle name="Normal 3 6 7 2 2" xfId="6026"/>
    <cellStyle name="Normal 3 6 7 2 3" xfId="6450"/>
    <cellStyle name="Normal 3 6 7 3" xfId="5540"/>
    <cellStyle name="Normal 3 6 8" xfId="2426"/>
    <cellStyle name="Normal 3 6 8 2" xfId="4049"/>
    <cellStyle name="Normal 3 6 8 2 2" xfId="6027"/>
    <cellStyle name="Normal 3 6 8 2 3" xfId="6451"/>
    <cellStyle name="Normal 3 6 9" xfId="4036"/>
    <cellStyle name="Normal 3 6 9 2" xfId="6016"/>
    <cellStyle name="Normal 3 6 9 3" xfId="6440"/>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2"/>
    <cellStyle name="Normal 3 7 4 2 2 2" xfId="6030"/>
    <cellStyle name="Normal 3 7 4 2 2 3" xfId="6454"/>
    <cellStyle name="Normal 3 7 4 2 3" xfId="5541"/>
    <cellStyle name="Normal 3 7 4 3" xfId="2437"/>
    <cellStyle name="Normal 3 7 4 3 2" xfId="4053"/>
    <cellStyle name="Normal 3 7 4 4" xfId="2438"/>
    <cellStyle name="Normal 3 7 4 4 2" xfId="4054"/>
    <cellStyle name="Normal 3 7 4 4 2 2" xfId="6031"/>
    <cellStyle name="Normal 3 7 4 4 2 3" xfId="6455"/>
    <cellStyle name="Normal 3 7 4 4 3" xfId="5542"/>
    <cellStyle name="Normal 3 7 4 5" xfId="2439"/>
    <cellStyle name="Normal 3 7 4 5 2" xfId="4055"/>
    <cellStyle name="Normal 3 7 4 5 2 2" xfId="6032"/>
    <cellStyle name="Normal 3 7 4 5 2 3" xfId="6456"/>
    <cellStyle name="Normal 3 7 4 6" xfId="4051"/>
    <cellStyle name="Normal 3 7 4 6 2" xfId="6029"/>
    <cellStyle name="Normal 3 7 4 6 3" xfId="6453"/>
    <cellStyle name="Normal 3 7 4_INST $" xfId="2440"/>
    <cellStyle name="Normal 3 7 5" xfId="2441"/>
    <cellStyle name="Normal 3 7 5 2" xfId="2442"/>
    <cellStyle name="Normal 3 7 5 2 2" xfId="4057"/>
    <cellStyle name="Normal 3 7 5 2 2 2" xfId="6034"/>
    <cellStyle name="Normal 3 7 5 2 2 3" xfId="6458"/>
    <cellStyle name="Normal 3 7 5 2 3" xfId="5543"/>
    <cellStyle name="Normal 3 7 5 3" xfId="2443"/>
    <cellStyle name="Normal 3 7 5 3 2" xfId="4058"/>
    <cellStyle name="Normal 3 7 5 4" xfId="2444"/>
    <cellStyle name="Normal 3 7 5 4 2" xfId="4059"/>
    <cellStyle name="Normal 3 7 5 4 2 2" xfId="6035"/>
    <cellStyle name="Normal 3 7 5 4 2 3" xfId="6459"/>
    <cellStyle name="Normal 3 7 5 4 3" xfId="5544"/>
    <cellStyle name="Normal 3 7 5 5" xfId="2445"/>
    <cellStyle name="Normal 3 7 5 5 2" xfId="4060"/>
    <cellStyle name="Normal 3 7 5 5 2 2" xfId="6036"/>
    <cellStyle name="Normal 3 7 5 5 2 3" xfId="6460"/>
    <cellStyle name="Normal 3 7 5 6" xfId="4056"/>
    <cellStyle name="Normal 3 7 5 6 2" xfId="6033"/>
    <cellStyle name="Normal 3 7 5 6 3" xfId="6457"/>
    <cellStyle name="Normal 3 7 5_INST $" xfId="2446"/>
    <cellStyle name="Normal 3 7 6" xfId="2447"/>
    <cellStyle name="Normal 3 7 6 2" xfId="4061"/>
    <cellStyle name="Normal 3 7 6 2 2" xfId="6037"/>
    <cellStyle name="Normal 3 7 6 2 3" xfId="6461"/>
    <cellStyle name="Normal 3 7 6 3" xfId="5545"/>
    <cellStyle name="Normal 3 7 7" xfId="2448"/>
    <cellStyle name="Normal 3 7 7 2" xfId="4062"/>
    <cellStyle name="Normal 3 7 7 2 2" xfId="6038"/>
    <cellStyle name="Normal 3 7 7 2 3" xfId="6462"/>
    <cellStyle name="Normal 3 7 7 3" xfId="5546"/>
    <cellStyle name="Normal 3 7 8" xfId="2449"/>
    <cellStyle name="Normal 3 7 8 2" xfId="4063"/>
    <cellStyle name="Normal 3 7 8 2 2" xfId="6039"/>
    <cellStyle name="Normal 3 7 8 2 3" xfId="6463"/>
    <cellStyle name="Normal 3 7 9" xfId="4050"/>
    <cellStyle name="Normal 3 7 9 2" xfId="6028"/>
    <cellStyle name="Normal 3 7 9 3" xfId="6452"/>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6"/>
    <cellStyle name="Normal 3 8 4 2 2 2" xfId="6042"/>
    <cellStyle name="Normal 3 8 4 2 2 3" xfId="6466"/>
    <cellStyle name="Normal 3 8 4 2 3" xfId="5547"/>
    <cellStyle name="Normal 3 8 4 3" xfId="2460"/>
    <cellStyle name="Normal 3 8 4 3 2" xfId="4067"/>
    <cellStyle name="Normal 3 8 4 4" xfId="2461"/>
    <cellStyle name="Normal 3 8 4 4 2" xfId="4068"/>
    <cellStyle name="Normal 3 8 4 4 2 2" xfId="6043"/>
    <cellStyle name="Normal 3 8 4 4 2 3" xfId="6467"/>
    <cellStyle name="Normal 3 8 4 4 3" xfId="5548"/>
    <cellStyle name="Normal 3 8 4 5" xfId="2462"/>
    <cellStyle name="Normal 3 8 4 5 2" xfId="4069"/>
    <cellStyle name="Normal 3 8 4 5 2 2" xfId="6044"/>
    <cellStyle name="Normal 3 8 4 5 2 3" xfId="6468"/>
    <cellStyle name="Normal 3 8 4 6" xfId="4065"/>
    <cellStyle name="Normal 3 8 4 6 2" xfId="6041"/>
    <cellStyle name="Normal 3 8 4 6 3" xfId="6465"/>
    <cellStyle name="Normal 3 8 4_INST $" xfId="2463"/>
    <cellStyle name="Normal 3 8 5" xfId="2464"/>
    <cellStyle name="Normal 3 8 5 2" xfId="2465"/>
    <cellStyle name="Normal 3 8 5 2 2" xfId="4071"/>
    <cellStyle name="Normal 3 8 5 2 2 2" xfId="6046"/>
    <cellStyle name="Normal 3 8 5 2 2 3" xfId="6470"/>
    <cellStyle name="Normal 3 8 5 2 3" xfId="5549"/>
    <cellStyle name="Normal 3 8 5 3" xfId="2466"/>
    <cellStyle name="Normal 3 8 5 3 2" xfId="4072"/>
    <cellStyle name="Normal 3 8 5 4" xfId="2467"/>
    <cellStyle name="Normal 3 8 5 4 2" xfId="4073"/>
    <cellStyle name="Normal 3 8 5 4 2 2" xfId="6047"/>
    <cellStyle name="Normal 3 8 5 4 2 3" xfId="6471"/>
    <cellStyle name="Normal 3 8 5 4 3" xfId="5550"/>
    <cellStyle name="Normal 3 8 5 5" xfId="2468"/>
    <cellStyle name="Normal 3 8 5 5 2" xfId="4074"/>
    <cellStyle name="Normal 3 8 5 5 2 2" xfId="6048"/>
    <cellStyle name="Normal 3 8 5 5 2 3" xfId="6472"/>
    <cellStyle name="Normal 3 8 5 6" xfId="4070"/>
    <cellStyle name="Normal 3 8 5 6 2" xfId="6045"/>
    <cellStyle name="Normal 3 8 5 6 3" xfId="6469"/>
    <cellStyle name="Normal 3 8 5_INST $" xfId="2469"/>
    <cellStyle name="Normal 3 8 6" xfId="2470"/>
    <cellStyle name="Normal 3 8 6 2" xfId="4075"/>
    <cellStyle name="Normal 3 8 6 2 2" xfId="6049"/>
    <cellStyle name="Normal 3 8 6 2 3" xfId="6473"/>
    <cellStyle name="Normal 3 8 6 3" xfId="5551"/>
    <cellStyle name="Normal 3 8 7" xfId="2471"/>
    <cellStyle name="Normal 3 8 7 2" xfId="4076"/>
    <cellStyle name="Normal 3 8 7 2 2" xfId="6050"/>
    <cellStyle name="Normal 3 8 7 2 3" xfId="6474"/>
    <cellStyle name="Normal 3 8 7 3" xfId="5552"/>
    <cellStyle name="Normal 3 8 8" xfId="2472"/>
    <cellStyle name="Normal 3 8 8 2" xfId="4077"/>
    <cellStyle name="Normal 3 8 8 2 2" xfId="6051"/>
    <cellStyle name="Normal 3 8 8 2 3" xfId="6475"/>
    <cellStyle name="Normal 3 8 9" xfId="4064"/>
    <cellStyle name="Normal 3 8 9 2" xfId="6040"/>
    <cellStyle name="Normal 3 8 9 3" xfId="6464"/>
    <cellStyle name="Normal 3 8_AVANCE TOTAL" xfId="2473"/>
    <cellStyle name="Normal 3 9" xfId="2474"/>
    <cellStyle name="Normal 3 9 2" xfId="2475"/>
    <cellStyle name="Normal 3 9 2 2" xfId="5554"/>
    <cellStyle name="Normal 3 9 3" xfId="5553"/>
    <cellStyle name="Normal 3 9_AVANCE TOTAL" xfId="2476"/>
    <cellStyle name="Normal 3_AVANCE JUSTICIA JUVENIL" xfId="2477"/>
    <cellStyle name="Normal 30" xfId="2478"/>
    <cellStyle name="Normal 30 2" xfId="2479"/>
    <cellStyle name="Normal 30 2 2" xfId="2480"/>
    <cellStyle name="Normal 30 2 2 2" xfId="5557"/>
    <cellStyle name="Normal 30 2 3" xfId="5556"/>
    <cellStyle name="Normal 30 3" xfId="2481"/>
    <cellStyle name="Normal 30 3 2" xfId="2482"/>
    <cellStyle name="Normal 30 3 2 2" xfId="5559"/>
    <cellStyle name="Normal 30 3 3" xfId="5558"/>
    <cellStyle name="Normal 30 4" xfId="2483"/>
    <cellStyle name="Normal 30 4 2" xfId="5560"/>
    <cellStyle name="Normal 30 5" xfId="2484"/>
    <cellStyle name="Normal 30 5 2" xfId="4078"/>
    <cellStyle name="Normal 30 5 2 2" xfId="6052"/>
    <cellStyle name="Normal 30 5 2 3" xfId="6476"/>
    <cellStyle name="Normal 30 5 3" xfId="5561"/>
    <cellStyle name="Normal 30 6" xfId="2485"/>
    <cellStyle name="Normal 30 6 2" xfId="5562"/>
    <cellStyle name="Normal 30 7" xfId="2486"/>
    <cellStyle name="Normal 30 7 2" xfId="5563"/>
    <cellStyle name="Normal 30 8" xfId="2487"/>
    <cellStyle name="Normal 30 9" xfId="5555"/>
    <cellStyle name="Normal 30_AVANCE TOTAL" xfId="2488"/>
    <cellStyle name="Normal 31" xfId="2489"/>
    <cellStyle name="Normal 31 10" xfId="2490"/>
    <cellStyle name="Normal 31 10 2" xfId="2491"/>
    <cellStyle name="Normal 31 10 2 2" xfId="5565"/>
    <cellStyle name="Normal 31 10 3" xfId="5564"/>
    <cellStyle name="Normal 31 10_INST $" xfId="2492"/>
    <cellStyle name="Normal 31 11" xfId="2493"/>
    <cellStyle name="Normal 31 11 2" xfId="5566"/>
    <cellStyle name="Normal 31 12" xfId="2494"/>
    <cellStyle name="Normal 31 12 2" xfId="5567"/>
    <cellStyle name="Normal 31 2" xfId="2495"/>
    <cellStyle name="Normal 31 2 2" xfId="2496"/>
    <cellStyle name="Normal 31 2 2 2" xfId="5569"/>
    <cellStyle name="Normal 31 2 3" xfId="5568"/>
    <cellStyle name="Normal 31 3" xfId="2497"/>
    <cellStyle name="Normal 31 3 2" xfId="2498"/>
    <cellStyle name="Normal 31 3 2 2" xfId="5571"/>
    <cellStyle name="Normal 31 3 3" xfId="5570"/>
    <cellStyle name="Normal 31 4" xfId="2499"/>
    <cellStyle name="Normal 31 4 2" xfId="2500"/>
    <cellStyle name="Normal 31 4 2 2" xfId="5573"/>
    <cellStyle name="Normal 31 4 3" xfId="5572"/>
    <cellStyle name="Normal 31 4_AVANCE TOTAL" xfId="2501"/>
    <cellStyle name="Normal 31 5" xfId="2502"/>
    <cellStyle name="Normal 31 5 2" xfId="5574"/>
    <cellStyle name="Normal 31 6" xfId="2503"/>
    <cellStyle name="Normal 31 6 2" xfId="5575"/>
    <cellStyle name="Normal 31 7" xfId="2504"/>
    <cellStyle name="Normal 31 7 2" xfId="5576"/>
    <cellStyle name="Normal 31 8" xfId="2505"/>
    <cellStyle name="Normal 31 8 2" xfId="2506"/>
    <cellStyle name="Normal 31 8 2 2" xfId="5578"/>
    <cellStyle name="Normal 31 8 3" xfId="5577"/>
    <cellStyle name="Normal 31 8_AVANCE TOTAL" xfId="2507"/>
    <cellStyle name="Normal 31 9" xfId="2508"/>
    <cellStyle name="Normal 31 9 2" xfId="2509"/>
    <cellStyle name="Normal 31 9 2 2" xfId="5580"/>
    <cellStyle name="Normal 31 9 3" xfId="2510"/>
    <cellStyle name="Normal 31 9 3 2" xfId="2511"/>
    <cellStyle name="Normal 31 9 3 2 2" xfId="5582"/>
    <cellStyle name="Normal 31 9 3 3" xfId="5581"/>
    <cellStyle name="Normal 31 9 3_INST $" xfId="2512"/>
    <cellStyle name="Normal 31 9 4" xfId="2513"/>
    <cellStyle name="Normal 31 9 4 2" xfId="5583"/>
    <cellStyle name="Normal 31 9 5" xfId="5579"/>
    <cellStyle name="Normal 31 9_INST $" xfId="2514"/>
    <cellStyle name="Normal 31_AVANCE TOTAL" xfId="2515"/>
    <cellStyle name="Normal 32" xfId="2516"/>
    <cellStyle name="Normal 32 2" xfId="2517"/>
    <cellStyle name="Normal 32 2 2" xfId="5585"/>
    <cellStyle name="Normal 32 3" xfId="2518"/>
    <cellStyle name="Normal 32 3 2" xfId="4079"/>
    <cellStyle name="Normal 32 3 2 2" xfId="6053"/>
    <cellStyle name="Normal 32 3 2 3" xfId="6477"/>
    <cellStyle name="Normal 32 3 3" xfId="5586"/>
    <cellStyle name="Normal 32 4" xfId="2519"/>
    <cellStyle name="Normal 32 4 2" xfId="5587"/>
    <cellStyle name="Normal 32 5" xfId="2520"/>
    <cellStyle name="Normal 32 5 2" xfId="5588"/>
    <cellStyle name="Normal 32 6" xfId="2521"/>
    <cellStyle name="Normal 32 7" xfId="5584"/>
    <cellStyle name="Normal 33" xfId="2522"/>
    <cellStyle name="Normal 33 2" xfId="2523"/>
    <cellStyle name="Normal 33 2 2" xfId="5590"/>
    <cellStyle name="Normal 33 3" xfId="2524"/>
    <cellStyle name="Normal 33 3 2" xfId="4080"/>
    <cellStyle name="Normal 33 3 2 2" xfId="6054"/>
    <cellStyle name="Normal 33 3 2 3" xfId="6478"/>
    <cellStyle name="Normal 33 3 3" xfId="5591"/>
    <cellStyle name="Normal 33 4" xfId="2525"/>
    <cellStyle name="Normal 33 4 2" xfId="5592"/>
    <cellStyle name="Normal 33 5" xfId="2526"/>
    <cellStyle name="Normal 33 5 2" xfId="5593"/>
    <cellStyle name="Normal 33 6" xfId="2527"/>
    <cellStyle name="Normal 33 7" xfId="5589"/>
    <cellStyle name="Normal 34" xfId="2528"/>
    <cellStyle name="Normal 34 2" xfId="2529"/>
    <cellStyle name="Normal 34 2 2" xfId="5595"/>
    <cellStyle name="Normal 34 3" xfId="5594"/>
    <cellStyle name="Normal 35" xfId="2530"/>
    <cellStyle name="Normal 35 2" xfId="2531"/>
    <cellStyle name="Normal 35 2 2" xfId="2532"/>
    <cellStyle name="Normal 35 2_Listado_web" xfId="2533"/>
    <cellStyle name="Normal 35 3" xfId="2534"/>
    <cellStyle name="Normal 35 3 2" xfId="2535"/>
    <cellStyle name="Normal 35 3 2 2" xfId="4083"/>
    <cellStyle name="Normal 35 3 2 2 2" xfId="6057"/>
    <cellStyle name="Normal 35 3 2 2 3" xfId="6481"/>
    <cellStyle name="Normal 35 3 2 3" xfId="5596"/>
    <cellStyle name="Normal 35 3 3" xfId="2536"/>
    <cellStyle name="Normal 35 3 3 2" xfId="4084"/>
    <cellStyle name="Normal 35 3 4" xfId="2537"/>
    <cellStyle name="Normal 35 3 4 2" xfId="4085"/>
    <cellStyle name="Normal 35 3 4 2 2" xfId="6058"/>
    <cellStyle name="Normal 35 3 4 2 3" xfId="6482"/>
    <cellStyle name="Normal 35 3 4 3" xfId="5597"/>
    <cellStyle name="Normal 35 3 5" xfId="2538"/>
    <cellStyle name="Normal 35 3 5 2" xfId="4086"/>
    <cellStyle name="Normal 35 3 5 2 2" xfId="6059"/>
    <cellStyle name="Normal 35 3 5 2 3" xfId="6483"/>
    <cellStyle name="Normal 35 3 6" xfId="4082"/>
    <cellStyle name="Normal 35 3 6 2" xfId="6056"/>
    <cellStyle name="Normal 35 3 6 3" xfId="6480"/>
    <cellStyle name="Normal 35 3_INST $" xfId="2539"/>
    <cellStyle name="Normal 35 4" xfId="2540"/>
    <cellStyle name="Normal 35 4 2" xfId="2541"/>
    <cellStyle name="Normal 35 4 2 2" xfId="4088"/>
    <cellStyle name="Normal 35 4 2 2 2" xfId="6061"/>
    <cellStyle name="Normal 35 4 2 2 3" xfId="6485"/>
    <cellStyle name="Normal 35 4 2 3" xfId="5598"/>
    <cellStyle name="Normal 35 4 3" xfId="2542"/>
    <cellStyle name="Normal 35 4 3 2" xfId="4089"/>
    <cellStyle name="Normal 35 4 4" xfId="2543"/>
    <cellStyle name="Normal 35 4 4 2" xfId="4090"/>
    <cellStyle name="Normal 35 4 4 2 2" xfId="6062"/>
    <cellStyle name="Normal 35 4 4 2 3" xfId="6486"/>
    <cellStyle name="Normal 35 4 4 3" xfId="5599"/>
    <cellStyle name="Normal 35 4 5" xfId="4091"/>
    <cellStyle name="Normal 35 4 5 2" xfId="6063"/>
    <cellStyle name="Normal 35 4 5 3" xfId="6487"/>
    <cellStyle name="Normal 35 4 6" xfId="4087"/>
    <cellStyle name="Normal 35 4 6 2" xfId="6060"/>
    <cellStyle name="Normal 35 4 6 3" xfId="6484"/>
    <cellStyle name="Normal 35 4_INST $" xfId="4092"/>
    <cellStyle name="Normal 35 5" xfId="2544"/>
    <cellStyle name="Normal 35 5 2" xfId="4093"/>
    <cellStyle name="Normal 35 5 2 2" xfId="6064"/>
    <cellStyle name="Normal 35 5 2 3" xfId="6488"/>
    <cellStyle name="Normal 35 5 3" xfId="5600"/>
    <cellStyle name="Normal 35 6" xfId="2545"/>
    <cellStyle name="Normal 35 6 2" xfId="4094"/>
    <cellStyle name="Normal 35 6 2 2" xfId="6065"/>
    <cellStyle name="Normal 35 6 2 3" xfId="6489"/>
    <cellStyle name="Normal 35 6 3" xfId="5601"/>
    <cellStyle name="Normal 35 7" xfId="4095"/>
    <cellStyle name="Normal 35 7 2" xfId="6066"/>
    <cellStyle name="Normal 35 7 3" xfId="6490"/>
    <cellStyle name="Normal 35 8" xfId="4096"/>
    <cellStyle name="Normal 35 8 2" xfId="6067"/>
    <cellStyle name="Normal 35 8 3" xfId="6491"/>
    <cellStyle name="Normal 35 9" xfId="4081"/>
    <cellStyle name="Normal 35 9 2" xfId="6055"/>
    <cellStyle name="Normal 35 9 3" xfId="6479"/>
    <cellStyle name="Normal 35_AVANCE TOTAL" xfId="2546"/>
    <cellStyle name="Normal 36" xfId="2547"/>
    <cellStyle name="Normal 36 2" xfId="2548"/>
    <cellStyle name="Normal 36 2 2" xfId="4099"/>
    <cellStyle name="Normal 36 2 3" xfId="4098"/>
    <cellStyle name="Normal 36 3" xfId="2549"/>
    <cellStyle name="Normal 36 3 2" xfId="2550"/>
    <cellStyle name="Normal 36 3 2 2" xfId="4101"/>
    <cellStyle name="Normal 36 3 2 2 2" xfId="6070"/>
    <cellStyle name="Normal 36 3 2 2 3" xfId="6494"/>
    <cellStyle name="Normal 36 3 2 3" xfId="5602"/>
    <cellStyle name="Normal 36 3 3" xfId="2551"/>
    <cellStyle name="Normal 36 3 3 2" xfId="4102"/>
    <cellStyle name="Normal 36 3 4" xfId="2552"/>
    <cellStyle name="Normal 36 3 4 2" xfId="4103"/>
    <cellStyle name="Normal 36 3 4 2 2" xfId="6071"/>
    <cellStyle name="Normal 36 3 4 2 3" xfId="6495"/>
    <cellStyle name="Normal 36 3 4 3" xfId="5603"/>
    <cellStyle name="Normal 36 3 5" xfId="4104"/>
    <cellStyle name="Normal 36 3 5 2" xfId="6072"/>
    <cellStyle name="Normal 36 3 5 3" xfId="6496"/>
    <cellStyle name="Normal 36 3 6" xfId="4100"/>
    <cellStyle name="Normal 36 3 6 2" xfId="6069"/>
    <cellStyle name="Normal 36 3 6 3" xfId="6493"/>
    <cellStyle name="Normal 36 3_INST $" xfId="4105"/>
    <cellStyle name="Normal 36 4" xfId="2553"/>
    <cellStyle name="Normal 36 4 2" xfId="2554"/>
    <cellStyle name="Normal 36 4 2 2" xfId="4107"/>
    <cellStyle name="Normal 36 4 2 2 2" xfId="6074"/>
    <cellStyle name="Normal 36 4 2 2 3" xfId="6498"/>
    <cellStyle name="Normal 36 4 2 3" xfId="5604"/>
    <cellStyle name="Normal 36 4 3" xfId="2555"/>
    <cellStyle name="Normal 36 4 3 2" xfId="4108"/>
    <cellStyle name="Normal 36 4 4" xfId="2556"/>
    <cellStyle name="Normal 36 4 4 2" xfId="4109"/>
    <cellStyle name="Normal 36 4 4 2 2" xfId="6075"/>
    <cellStyle name="Normal 36 4 4 2 3" xfId="6499"/>
    <cellStyle name="Normal 36 4 4 3" xfId="5605"/>
    <cellStyle name="Normal 36 4 5" xfId="4110"/>
    <cellStyle name="Normal 36 4 5 2" xfId="6076"/>
    <cellStyle name="Normal 36 4 5 3" xfId="6500"/>
    <cellStyle name="Normal 36 4 6" xfId="4106"/>
    <cellStyle name="Normal 36 4 6 2" xfId="6073"/>
    <cellStyle name="Normal 36 4 6 3" xfId="6497"/>
    <cellStyle name="Normal 36 4_INST $" xfId="4111"/>
    <cellStyle name="Normal 36 5" xfId="2557"/>
    <cellStyle name="Normal 36 5 2" xfId="4112"/>
    <cellStyle name="Normal 36 5 2 2" xfId="6077"/>
    <cellStyle name="Normal 36 5 2 3" xfId="6501"/>
    <cellStyle name="Normal 36 5 3" xfId="5606"/>
    <cellStyle name="Normal 36 6" xfId="2558"/>
    <cellStyle name="Normal 36 6 2" xfId="4113"/>
    <cellStyle name="Normal 36 6 2 2" xfId="6078"/>
    <cellStyle name="Normal 36 6 2 3" xfId="6502"/>
    <cellStyle name="Normal 36 6 3" xfId="5607"/>
    <cellStyle name="Normal 36 7" xfId="4114"/>
    <cellStyle name="Normal 36 7 2" xfId="6079"/>
    <cellStyle name="Normal 36 7 3" xfId="6503"/>
    <cellStyle name="Normal 36 8" xfId="4115"/>
    <cellStyle name="Normal 36 8 2" xfId="6080"/>
    <cellStyle name="Normal 36 8 3" xfId="6504"/>
    <cellStyle name="Normal 36 9" xfId="4097"/>
    <cellStyle name="Normal 36 9 2" xfId="6068"/>
    <cellStyle name="Normal 36 9 3" xfId="6492"/>
    <cellStyle name="Normal 36_AVANCE TOTAL" xfId="2559"/>
    <cellStyle name="Normal 37" xfId="2560"/>
    <cellStyle name="Normal 37 2" xfId="2561"/>
    <cellStyle name="Normal 37 2 2" xfId="4116"/>
    <cellStyle name="Normal 37 2 2 2" xfId="6081"/>
    <cellStyle name="Normal 37 2 3" xfId="5609"/>
    <cellStyle name="Normal 37 3" xfId="4117"/>
    <cellStyle name="Normal 37 3 2" xfId="6082"/>
    <cellStyle name="Normal 37 4" xfId="5608"/>
    <cellStyle name="Normal 37_Hoja2" xfId="2562"/>
    <cellStyle name="Normal 38" xfId="2563"/>
    <cellStyle name="Normal 38 10" xfId="4119"/>
    <cellStyle name="Normal 38 10 2" xfId="6084"/>
    <cellStyle name="Normal 38 10 3" xfId="6506"/>
    <cellStyle name="Normal 38 11" xfId="4120"/>
    <cellStyle name="Normal 38 11 2" xfId="6085"/>
    <cellStyle name="Normal 38 12" xfId="4118"/>
    <cellStyle name="Normal 38 12 2" xfId="6083"/>
    <cellStyle name="Normal 38 12 3" xfId="6505"/>
    <cellStyle name="Normal 38 2" xfId="2564"/>
    <cellStyle name="Normal 38 2 2" xfId="4122"/>
    <cellStyle name="Normal 38 2 3" xfId="4121"/>
    <cellStyle name="Normal 38 3" xfId="2565"/>
    <cellStyle name="Normal 38 3 2" xfId="2566"/>
    <cellStyle name="Normal 38 3 2 2" xfId="4124"/>
    <cellStyle name="Normal 38 3 2 2 2" xfId="6087"/>
    <cellStyle name="Normal 38 3 2 2 3" xfId="6508"/>
    <cellStyle name="Normal 38 3 2 3" xfId="5610"/>
    <cellStyle name="Normal 38 3 3" xfId="2567"/>
    <cellStyle name="Normal 38 3 3 2" xfId="4125"/>
    <cellStyle name="Normal 38 3 4" xfId="2568"/>
    <cellStyle name="Normal 38 3 4 2" xfId="4126"/>
    <cellStyle name="Normal 38 3 4 2 2" xfId="6088"/>
    <cellStyle name="Normal 38 3 4 2 3" xfId="6509"/>
    <cellStyle name="Normal 38 3 4 3" xfId="5611"/>
    <cellStyle name="Normal 38 3 5" xfId="4127"/>
    <cellStyle name="Normal 38 3 5 2" xfId="6089"/>
    <cellStyle name="Normal 38 3 5 3" xfId="6510"/>
    <cellStyle name="Normal 38 3 6" xfId="4123"/>
    <cellStyle name="Normal 38 3 6 2" xfId="6086"/>
    <cellStyle name="Normal 38 3 6 3" xfId="6507"/>
    <cellStyle name="Normal 38 3_INST $" xfId="4128"/>
    <cellStyle name="Normal 38 4" xfId="2569"/>
    <cellStyle name="Normal 38 4 2" xfId="2570"/>
    <cellStyle name="Normal 38 4 2 2" xfId="4130"/>
    <cellStyle name="Normal 38 4 2 2 2" xfId="6091"/>
    <cellStyle name="Normal 38 4 2 2 3" xfId="6512"/>
    <cellStyle name="Normal 38 4 2 3" xfId="5612"/>
    <cellStyle name="Normal 38 4 3" xfId="2571"/>
    <cellStyle name="Normal 38 4 3 2" xfId="4131"/>
    <cellStyle name="Normal 38 4 4" xfId="2572"/>
    <cellStyle name="Normal 38 4 4 2" xfId="4132"/>
    <cellStyle name="Normal 38 4 4 2 2" xfId="6092"/>
    <cellStyle name="Normal 38 4 4 2 3" xfId="6513"/>
    <cellStyle name="Normal 38 4 4 3" xfId="5613"/>
    <cellStyle name="Normal 38 4 5" xfId="4133"/>
    <cellStyle name="Normal 38 4 5 2" xfId="6093"/>
    <cellStyle name="Normal 38 4 5 3" xfId="6514"/>
    <cellStyle name="Normal 38 4 6" xfId="4129"/>
    <cellStyle name="Normal 38 4 6 2" xfId="6090"/>
    <cellStyle name="Normal 38 4 6 3" xfId="6511"/>
    <cellStyle name="Normal 38 4_INST $" xfId="4134"/>
    <cellStyle name="Normal 38 5" xfId="2573"/>
    <cellStyle name="Normal 38 5 2" xfId="4135"/>
    <cellStyle name="Normal 38 5 2 2" xfId="6094"/>
    <cellStyle name="Normal 38 5 2 3" xfId="6515"/>
    <cellStyle name="Normal 38 5 3" xfId="5614"/>
    <cellStyle name="Normal 38 6" xfId="2574"/>
    <cellStyle name="Normal 38 6 2" xfId="4136"/>
    <cellStyle name="Normal 38 6 2 2" xfId="6095"/>
    <cellStyle name="Normal 38 6 2 3" xfId="6516"/>
    <cellStyle name="Normal 38 6 3" xfId="5615"/>
    <cellStyle name="Normal 38 7" xfId="2575"/>
    <cellStyle name="Normal 38 7 2" xfId="5616"/>
    <cellStyle name="Normal 38 8" xfId="2576"/>
    <cellStyle name="Normal 38 8 2" xfId="4137"/>
    <cellStyle name="Normal 38 8 2 2" xfId="6096"/>
    <cellStyle name="Normal 38 8 2 3" xfId="6517"/>
    <cellStyle name="Normal 38 8 3" xfId="5617"/>
    <cellStyle name="Normal 38 9" xfId="4138"/>
    <cellStyle name="Normal 38 9 2" xfId="6097"/>
    <cellStyle name="Normal 38 9 3" xfId="6518"/>
    <cellStyle name="Normal 38_AVANCE TOTAL" xfId="2577"/>
    <cellStyle name="Normal 39" xfId="2578"/>
    <cellStyle name="Normal 39 2" xfId="4139"/>
    <cellStyle name="Normal 39 2 2" xfId="6098"/>
    <cellStyle name="Normal 39 3" xfId="5618"/>
    <cellStyle name="Normal 4" xfId="2579"/>
    <cellStyle name="Normal 4 10" xfId="2580"/>
    <cellStyle name="Normal 4 10 2" xfId="4141"/>
    <cellStyle name="Normal 4 11" xfId="2581"/>
    <cellStyle name="Normal 4 11 2" xfId="4142"/>
    <cellStyle name="Normal 4 11 2 2" xfId="6099"/>
    <cellStyle name="Normal 4 11 2 3" xfId="6519"/>
    <cellStyle name="Normal 4 11 3" xfId="5619"/>
    <cellStyle name="Normal 4 12" xfId="4143"/>
    <cellStyle name="Normal 4 13" xfId="4140"/>
    <cellStyle name="Normal 4 2" xfId="2582"/>
    <cellStyle name="Normal 4 2 2" xfId="2583"/>
    <cellStyle name="Normal 4 2 2 2" xfId="4146"/>
    <cellStyle name="Normal 4 2 2 3" xfId="4145"/>
    <cellStyle name="Normal 4 2 3" xfId="2584"/>
    <cellStyle name="Normal 4 2 3 2" xfId="4147"/>
    <cellStyle name="Normal 4 2 4" xfId="2585"/>
    <cellStyle name="Normal 4 2 4 2" xfId="5620"/>
    <cellStyle name="Normal 4 2 5" xfId="2586"/>
    <cellStyle name="Normal 4 2 5 2" xfId="4148"/>
    <cellStyle name="Normal 4 2 6" xfId="2587"/>
    <cellStyle name="Normal 4 2 6 2" xfId="5621"/>
    <cellStyle name="Normal 4 2 7" xfId="4149"/>
    <cellStyle name="Normal 4 2 8" xfId="4144"/>
    <cellStyle name="Normal 4 2_Hoja1" xfId="2588"/>
    <cellStyle name="Normal 4 3" xfId="2589"/>
    <cellStyle name="Normal 4 3 2" xfId="2590"/>
    <cellStyle name="Normal 4 3 2 2" xfId="4152"/>
    <cellStyle name="Normal 4 3 2 3" xfId="4151"/>
    <cellStyle name="Normal 4 3 3" xfId="4153"/>
    <cellStyle name="Normal 4 3 4" xfId="4150"/>
    <cellStyle name="Normal 4 3_Hoja2" xfId="2591"/>
    <cellStyle name="Normal 4 4" xfId="2592"/>
    <cellStyle name="Normal 4 4 2" xfId="2593"/>
    <cellStyle name="Normal 4 4 2 2" xfId="4156"/>
    <cellStyle name="Normal 4 4 2 3" xfId="4155"/>
    <cellStyle name="Normal 4 4 3" xfId="4157"/>
    <cellStyle name="Normal 4 4 4" xfId="4154"/>
    <cellStyle name="Normal 4 4_Hoja2" xfId="2594"/>
    <cellStyle name="Normal 4 5" xfId="2595"/>
    <cellStyle name="Normal 4 5 10" xfId="4158"/>
    <cellStyle name="Normal 4 5 10 2" xfId="6100"/>
    <cellStyle name="Normal 4 5 10 3" xfId="6520"/>
    <cellStyle name="Normal 4 5 2" xfId="2596"/>
    <cellStyle name="Normal 4 5 2 2" xfId="2597"/>
    <cellStyle name="Normal 4 5 2 2 2" xfId="4161"/>
    <cellStyle name="Normal 4 5 2 2 3" xfId="4160"/>
    <cellStyle name="Normal 4 5 2 3" xfId="4162"/>
    <cellStyle name="Normal 4 5 2 4" xfId="4159"/>
    <cellStyle name="Normal 4 5 2_Hoja2" xfId="2598"/>
    <cellStyle name="Normal 4 5 3" xfId="2599"/>
    <cellStyle name="Normal 4 5 3 2" xfId="4164"/>
    <cellStyle name="Normal 4 5 3 3" xfId="4163"/>
    <cellStyle name="Normal 4 5 4" xfId="2600"/>
    <cellStyle name="Normal 4 5 4 2" xfId="4166"/>
    <cellStyle name="Normal 4 5 4 3" xfId="4165"/>
    <cellStyle name="Normal 4 5 5" xfId="2601"/>
    <cellStyle name="Normal 4 5 5 2" xfId="2602"/>
    <cellStyle name="Normal 4 5 5 2 2" xfId="4168"/>
    <cellStyle name="Normal 4 5 5 2 2 2" xfId="6102"/>
    <cellStyle name="Normal 4 5 5 2 2 3" xfId="6522"/>
    <cellStyle name="Normal 4 5 5 2 3" xfId="5622"/>
    <cellStyle name="Normal 4 5 5 3" xfId="2603"/>
    <cellStyle name="Normal 4 5 5 3 2" xfId="4169"/>
    <cellStyle name="Normal 4 5 5 4" xfId="2604"/>
    <cellStyle name="Normal 4 5 5 4 2" xfId="4170"/>
    <cellStyle name="Normal 4 5 5 4 2 2" xfId="6103"/>
    <cellStyle name="Normal 4 5 5 4 2 3" xfId="6523"/>
    <cellStyle name="Normal 4 5 5 4 3" xfId="5623"/>
    <cellStyle name="Normal 4 5 5 5" xfId="4171"/>
    <cellStyle name="Normal 4 5 5 5 2" xfId="6104"/>
    <cellStyle name="Normal 4 5 5 5 3" xfId="6524"/>
    <cellStyle name="Normal 4 5 5 6" xfId="4167"/>
    <cellStyle name="Normal 4 5 5 6 2" xfId="6101"/>
    <cellStyle name="Normal 4 5 5 6 3" xfId="6521"/>
    <cellStyle name="Normal 4 5 5_INST $" xfId="4172"/>
    <cellStyle name="Normal 4 5 6" xfId="2605"/>
    <cellStyle name="Normal 4 5 6 2" xfId="2606"/>
    <cellStyle name="Normal 4 5 6 2 2" xfId="4174"/>
    <cellStyle name="Normal 4 5 6 2 2 2" xfId="6106"/>
    <cellStyle name="Normal 4 5 6 2 2 3" xfId="6526"/>
    <cellStyle name="Normal 4 5 6 2 3" xfId="5624"/>
    <cellStyle name="Normal 4 5 6 3" xfId="2607"/>
    <cellStyle name="Normal 4 5 6 3 2" xfId="4175"/>
    <cellStyle name="Normal 4 5 6 4" xfId="2608"/>
    <cellStyle name="Normal 4 5 6 4 2" xfId="4176"/>
    <cellStyle name="Normal 4 5 6 4 2 2" xfId="6107"/>
    <cellStyle name="Normal 4 5 6 4 2 3" xfId="6527"/>
    <cellStyle name="Normal 4 5 6 4 3" xfId="5625"/>
    <cellStyle name="Normal 4 5 6 5" xfId="4177"/>
    <cellStyle name="Normal 4 5 6 5 2" xfId="6108"/>
    <cellStyle name="Normal 4 5 6 5 3" xfId="6528"/>
    <cellStyle name="Normal 4 5 6 6" xfId="4173"/>
    <cellStyle name="Normal 4 5 6 6 2" xfId="6105"/>
    <cellStyle name="Normal 4 5 6 6 3" xfId="6525"/>
    <cellStyle name="Normal 4 5 6_INST $" xfId="4178"/>
    <cellStyle name="Normal 4 5 7" xfId="2609"/>
    <cellStyle name="Normal 4 5 7 2" xfId="4179"/>
    <cellStyle name="Normal 4 5 7 2 2" xfId="6109"/>
    <cellStyle name="Normal 4 5 7 2 3" xfId="6529"/>
    <cellStyle name="Normal 4 5 7 3" xfId="5626"/>
    <cellStyle name="Normal 4 5 8" xfId="2610"/>
    <cellStyle name="Normal 4 5 8 2" xfId="4180"/>
    <cellStyle name="Normal 4 5 8 2 2" xfId="6110"/>
    <cellStyle name="Normal 4 5 8 2 3" xfId="6530"/>
    <cellStyle name="Normal 4 5 8 3" xfId="5627"/>
    <cellStyle name="Normal 4 5 9" xfId="4181"/>
    <cellStyle name="Normal 4 5 9 2" xfId="6111"/>
    <cellStyle name="Normal 4 5 9 3" xfId="6531"/>
    <cellStyle name="Normal 4 5_AVANCE PROTECCIÓN" xfId="2611"/>
    <cellStyle name="Normal 4 6" xfId="2612"/>
    <cellStyle name="Normal 4 6 2" xfId="4183"/>
    <cellStyle name="Normal 4 6 3" xfId="4182"/>
    <cellStyle name="Normal 4 7" xfId="2613"/>
    <cellStyle name="Normal 4 7 2" xfId="4185"/>
    <cellStyle name="Normal 4 7 3" xfId="4184"/>
    <cellStyle name="Normal 4 8" xfId="2614"/>
    <cellStyle name="Normal 4 8 2" xfId="4186"/>
    <cellStyle name="Normal 4 9" xfId="2615"/>
    <cellStyle name="Normal 4 9 2" xfId="5628"/>
    <cellStyle name="Normal 4_Hoja1" xfId="2616"/>
    <cellStyle name="Normal 40" xfId="2617"/>
    <cellStyle name="Normal 40 10" xfId="4188"/>
    <cellStyle name="Normal 40 10 2" xfId="6113"/>
    <cellStyle name="Normal 40 10 3" xfId="6533"/>
    <cellStyle name="Normal 40 11" xfId="4189"/>
    <cellStyle name="Normal 40 11 2" xfId="6114"/>
    <cellStyle name="Normal 40 12" xfId="4187"/>
    <cellStyle name="Normal 40 12 2" xfId="6112"/>
    <cellStyle name="Normal 40 12 3" xfId="6532"/>
    <cellStyle name="Normal 40 2" xfId="2618"/>
    <cellStyle name="Normal 40 2 2" xfId="2619"/>
    <cellStyle name="Normal 40 2 2 2" xfId="4191"/>
    <cellStyle name="Normal 40 2 2 2 2" xfId="6116"/>
    <cellStyle name="Normal 40 2 2 2 3" xfId="6535"/>
    <cellStyle name="Normal 40 2 2 3" xfId="5629"/>
    <cellStyle name="Normal 40 2 3" xfId="2620"/>
    <cellStyle name="Normal 40 2 3 2" xfId="4192"/>
    <cellStyle name="Normal 40 2 4" xfId="2621"/>
    <cellStyle name="Normal 40 2 4 2" xfId="4193"/>
    <cellStyle name="Normal 40 2 4 2 2" xfId="6117"/>
    <cellStyle name="Normal 40 2 4 2 3" xfId="6536"/>
    <cellStyle name="Normal 40 2 4 3" xfId="5630"/>
    <cellStyle name="Normal 40 2 5" xfId="4194"/>
    <cellStyle name="Normal 40 2 5 2" xfId="6118"/>
    <cellStyle name="Normal 40 2 5 3" xfId="6537"/>
    <cellStyle name="Normal 40 2 6" xfId="4190"/>
    <cellStyle name="Normal 40 2 6 2" xfId="6115"/>
    <cellStyle name="Normal 40 2 6 3" xfId="6534"/>
    <cellStyle name="Normal 40 2_INST $" xfId="4195"/>
    <cellStyle name="Normal 40 3" xfId="2622"/>
    <cellStyle name="Normal 40 3 2" xfId="4196"/>
    <cellStyle name="Normal 40 4" xfId="2623"/>
    <cellStyle name="Normal 40 4 2" xfId="2624"/>
    <cellStyle name="Normal 40 4 2 2" xfId="4198"/>
    <cellStyle name="Normal 40 4 2 2 2" xfId="6120"/>
    <cellStyle name="Normal 40 4 2 2 3" xfId="6539"/>
    <cellStyle name="Normal 40 4 2 3" xfId="5631"/>
    <cellStyle name="Normal 40 4 3" xfId="2625"/>
    <cellStyle name="Normal 40 4 3 2" xfId="4199"/>
    <cellStyle name="Normal 40 4 4" xfId="2626"/>
    <cellStyle name="Normal 40 4 4 2" xfId="4200"/>
    <cellStyle name="Normal 40 4 4 2 2" xfId="6121"/>
    <cellStyle name="Normal 40 4 4 2 3" xfId="6540"/>
    <cellStyle name="Normal 40 4 4 3" xfId="5632"/>
    <cellStyle name="Normal 40 4 5" xfId="4201"/>
    <cellStyle name="Normal 40 4 5 2" xfId="6122"/>
    <cellStyle name="Normal 40 4 5 3" xfId="6541"/>
    <cellStyle name="Normal 40 4 6" xfId="4197"/>
    <cellStyle name="Normal 40 4 6 2" xfId="6119"/>
    <cellStyle name="Normal 40 4 6 3" xfId="6538"/>
    <cellStyle name="Normal 40 4_INST $" xfId="4202"/>
    <cellStyle name="Normal 40 5" xfId="2627"/>
    <cellStyle name="Normal 40 5 2" xfId="4203"/>
    <cellStyle name="Normal 40 5 2 2" xfId="6123"/>
    <cellStyle name="Normal 40 5 2 3" xfId="6542"/>
    <cellStyle name="Normal 40 5 3" xfId="5633"/>
    <cellStyle name="Normal 40 6" xfId="2628"/>
    <cellStyle name="Normal 40 6 2" xfId="4204"/>
    <cellStyle name="Normal 40 6 2 2" xfId="6124"/>
    <cellStyle name="Normal 40 6 2 3" xfId="6543"/>
    <cellStyle name="Normal 40 6 3" xfId="5634"/>
    <cellStyle name="Normal 40 7" xfId="2629"/>
    <cellStyle name="Normal 40 7 2" xfId="5635"/>
    <cellStyle name="Normal 40 8" xfId="2630"/>
    <cellStyle name="Normal 40 8 2" xfId="4205"/>
    <cellStyle name="Normal 40 8 2 2" xfId="6125"/>
    <cellStyle name="Normal 40 8 2 3" xfId="6544"/>
    <cellStyle name="Normal 40 8 3" xfId="5636"/>
    <cellStyle name="Normal 40 9" xfId="4206"/>
    <cellStyle name="Normal 40 9 2" xfId="6126"/>
    <cellStyle name="Normal 40 9 3" xfId="6545"/>
    <cellStyle name="Normal 40_AVANCE TOTAL" xfId="2631"/>
    <cellStyle name="Normal 41" xfId="2632"/>
    <cellStyle name="Normal 41 2" xfId="2633"/>
    <cellStyle name="Normal 41 2 2" xfId="4208"/>
    <cellStyle name="Normal 41 3" xfId="2634"/>
    <cellStyle name="Normal 41 3 2" xfId="5637"/>
    <cellStyle name="Normal 41 4" xfId="4209"/>
    <cellStyle name="Normal 41 5" xfId="4210"/>
    <cellStyle name="Normal 41 6" xfId="4207"/>
    <cellStyle name="Normal 42" xfId="2635"/>
    <cellStyle name="Normal 42 2" xfId="2636"/>
    <cellStyle name="Normal 42 2 2" xfId="4212"/>
    <cellStyle name="Normal 42 3" xfId="2637"/>
    <cellStyle name="Normal 42 3 2" xfId="5638"/>
    <cellStyle name="Normal 42 4" xfId="4213"/>
    <cellStyle name="Normal 42 5" xfId="4214"/>
    <cellStyle name="Normal 42 6" xfId="4211"/>
    <cellStyle name="Normal 43" xfId="2638"/>
    <cellStyle name="Normal 43 2" xfId="2639"/>
    <cellStyle name="Normal 43 2 2" xfId="4216"/>
    <cellStyle name="Normal 43 3" xfId="2640"/>
    <cellStyle name="Normal 43 3 2" xfId="5639"/>
    <cellStyle name="Normal 43 4" xfId="4217"/>
    <cellStyle name="Normal 43 5" xfId="4218"/>
    <cellStyle name="Normal 43 6" xfId="4215"/>
    <cellStyle name="Normal 44" xfId="2641"/>
    <cellStyle name="Normal 44 2" xfId="2642"/>
    <cellStyle name="Normal 44 2 2" xfId="4220"/>
    <cellStyle name="Normal 44 3" xfId="2643"/>
    <cellStyle name="Normal 44 3 2" xfId="5640"/>
    <cellStyle name="Normal 44 4" xfId="4221"/>
    <cellStyle name="Normal 44 5" xfId="4222"/>
    <cellStyle name="Normal 44 6" xfId="4219"/>
    <cellStyle name="Normal 45" xfId="2644"/>
    <cellStyle name="Normal 45 2" xfId="2645"/>
    <cellStyle name="Normal 45 2 2" xfId="4224"/>
    <cellStyle name="Normal 45 3" xfId="2646"/>
    <cellStyle name="Normal 45 3 2" xfId="5641"/>
    <cellStyle name="Normal 45 4" xfId="4225"/>
    <cellStyle name="Normal 45 5" xfId="4226"/>
    <cellStyle name="Normal 45 6" xfId="4223"/>
    <cellStyle name="Normal 46" xfId="2647"/>
    <cellStyle name="Normal 46 2" xfId="4228"/>
    <cellStyle name="Normal 46 3" xfId="4227"/>
    <cellStyle name="Normal 47" xfId="2648"/>
    <cellStyle name="Normal 47 2" xfId="4230"/>
    <cellStyle name="Normal 47 3" xfId="4229"/>
    <cellStyle name="Normal 48" xfId="2649"/>
    <cellStyle name="Normal 48 2" xfId="4232"/>
    <cellStyle name="Normal 48 3" xfId="4231"/>
    <cellStyle name="Normal 49" xfId="2650"/>
    <cellStyle name="Normal 49 2" xfId="4234"/>
    <cellStyle name="Normal 49 3" xfId="4233"/>
    <cellStyle name="Normal 5" xfId="2651"/>
    <cellStyle name="Normal 5 2" xfId="4235"/>
    <cellStyle name="Normal 5 2 2" xfId="6127"/>
    <cellStyle name="Normal 5 3" xfId="5642"/>
    <cellStyle name="Normal 50" xfId="2652"/>
    <cellStyle name="Normal 50 2" xfId="4237"/>
    <cellStyle name="Normal 50 3" xfId="4236"/>
    <cellStyle name="Normal 51" xfId="2653"/>
    <cellStyle name="Normal 51 2" xfId="4239"/>
    <cellStyle name="Normal 51 3" xfId="4238"/>
    <cellStyle name="Normal 52" xfId="2654"/>
    <cellStyle name="Normal 52 2" xfId="4241"/>
    <cellStyle name="Normal 52 3" xfId="4240"/>
    <cellStyle name="Normal 53" xfId="2655"/>
    <cellStyle name="Normal 53 2" xfId="4243"/>
    <cellStyle name="Normal 53 3" xfId="4242"/>
    <cellStyle name="Normal 54" xfId="2656"/>
    <cellStyle name="Normal 54 2" xfId="5643"/>
    <cellStyle name="Normal 55" xfId="2657"/>
    <cellStyle name="Normal 55 2" xfId="5644"/>
    <cellStyle name="Normal 56" xfId="2658"/>
    <cellStyle name="Normal 56 2" xfId="5645"/>
    <cellStyle name="Normal 57" xfId="2659"/>
    <cellStyle name="Normal 57 2" xfId="2660"/>
    <cellStyle name="Normal 57 2 2" xfId="5647"/>
    <cellStyle name="Normal 57 3" xfId="5646"/>
    <cellStyle name="Normal 57_AVANCE TOTAL" xfId="2661"/>
    <cellStyle name="Normal 58" xfId="2662"/>
    <cellStyle name="Normal 58 2" xfId="5648"/>
    <cellStyle name="Normal 58 3" xfId="2663"/>
    <cellStyle name="Normal 58 3 2" xfId="5649"/>
    <cellStyle name="Normal 58_AVANCE TOTAL" xfId="2664"/>
    <cellStyle name="Normal 59" xfId="2665"/>
    <cellStyle name="Normal 59 2" xfId="2666"/>
    <cellStyle name="Normal 59 2 2" xfId="4245"/>
    <cellStyle name="Normal 59 2 2 2" xfId="6129"/>
    <cellStyle name="Normal 59 2 2 3" xfId="6547"/>
    <cellStyle name="Normal 59 2 3" xfId="5650"/>
    <cellStyle name="Normal 59 3" xfId="2667"/>
    <cellStyle name="Normal 59 3 2" xfId="4246"/>
    <cellStyle name="Normal 59 4" xfId="2668"/>
    <cellStyle name="Normal 59 4 2" xfId="4247"/>
    <cellStyle name="Normal 59 4 2 2" xfId="6130"/>
    <cellStyle name="Normal 59 4 2 3" xfId="6548"/>
    <cellStyle name="Normal 59 4 3" xfId="5651"/>
    <cellStyle name="Normal 59 5" xfId="4248"/>
    <cellStyle name="Normal 59 5 2" xfId="6131"/>
    <cellStyle name="Normal 59 5 3" xfId="6549"/>
    <cellStyle name="Normal 59 6" xfId="4244"/>
    <cellStyle name="Normal 59 6 2" xfId="6128"/>
    <cellStyle name="Normal 59 6 3" xfId="6546"/>
    <cellStyle name="Normal 59_AVANCE TOTAL" xfId="2669"/>
    <cellStyle name="Normal 6" xfId="2670"/>
    <cellStyle name="Normal 6 2" xfId="2671"/>
    <cellStyle name="Normal 6 2 2" xfId="2672"/>
    <cellStyle name="Normal 6 2 2 2" xfId="5654"/>
    <cellStyle name="Normal 6 2 3" xfId="2673"/>
    <cellStyle name="Normal 6 2 3 2" xfId="4249"/>
    <cellStyle name="Normal 6 2 3 2 2" xfId="6132"/>
    <cellStyle name="Normal 6 2 3 2 3" xfId="6550"/>
    <cellStyle name="Normal 6 2 3 3" xfId="5655"/>
    <cellStyle name="Normal 6 2 4" xfId="4250"/>
    <cellStyle name="Normal 6 2 4 2" xfId="6133"/>
    <cellStyle name="Normal 6 2 5" xfId="4251"/>
    <cellStyle name="Normal 6 2 5 2" xfId="6134"/>
    <cellStyle name="Normal 6 2 6" xfId="4252"/>
    <cellStyle name="Normal 6 2 7" xfId="5653"/>
    <cellStyle name="Normal 6 3" xfId="4253"/>
    <cellStyle name="Normal 6 3 2" xfId="6135"/>
    <cellStyle name="Normal 6 4" xfId="5652"/>
    <cellStyle name="Normal 6_Hoja2" xfId="2674"/>
    <cellStyle name="Normal 60" xfId="2675"/>
    <cellStyle name="Normal 60 2" xfId="2676"/>
    <cellStyle name="Normal 60 2 2" xfId="4255"/>
    <cellStyle name="Normal 60 2 2 2" xfId="6137"/>
    <cellStyle name="Normal 60 2 2 3" xfId="6552"/>
    <cellStyle name="Normal 60 2 3" xfId="5656"/>
    <cellStyle name="Normal 60 3" xfId="2677"/>
    <cellStyle name="Normal 60 3 2" xfId="4256"/>
    <cellStyle name="Normal 60 4" xfId="2678"/>
    <cellStyle name="Normal 60 4 2" xfId="4257"/>
    <cellStyle name="Normal 60 4 2 2" xfId="6138"/>
    <cellStyle name="Normal 60 4 2 3" xfId="6553"/>
    <cellStyle name="Normal 60 4 3" xfId="5657"/>
    <cellStyle name="Normal 60 5" xfId="4258"/>
    <cellStyle name="Normal 60 5 2" xfId="6139"/>
    <cellStyle name="Normal 60 5 3" xfId="6554"/>
    <cellStyle name="Normal 60 6" xfId="4254"/>
    <cellStyle name="Normal 60 6 2" xfId="6136"/>
    <cellStyle name="Normal 60 6 3" xfId="6551"/>
    <cellStyle name="Normal 60_INST $" xfId="4259"/>
    <cellStyle name="Normal 61" xfId="2679"/>
    <cellStyle name="Normal 61 2" xfId="2680"/>
    <cellStyle name="Normal 61 2 2" xfId="4261"/>
    <cellStyle name="Normal 61 2 2 2" xfId="6141"/>
    <cellStyle name="Normal 61 2 2 3" xfId="6556"/>
    <cellStyle name="Normal 61 2 3" xfId="5659"/>
    <cellStyle name="Normal 61 3" xfId="2681"/>
    <cellStyle name="Normal 61 3 2" xfId="4262"/>
    <cellStyle name="Normal 61 4" xfId="2682"/>
    <cellStyle name="Normal 61 4 2" xfId="4263"/>
    <cellStyle name="Normal 61 4 2 2" xfId="6142"/>
    <cellStyle name="Normal 61 4 2 3" xfId="6557"/>
    <cellStyle name="Normal 61 4 3" xfId="5660"/>
    <cellStyle name="Normal 61 5" xfId="4264"/>
    <cellStyle name="Normal 61 5 2" xfId="6143"/>
    <cellStyle name="Normal 61 5 3" xfId="6558"/>
    <cellStyle name="Normal 61 6" xfId="4260"/>
    <cellStyle name="Normal 61 6 2" xfId="6140"/>
    <cellStyle name="Normal 61 6 3" xfId="6555"/>
    <cellStyle name="Normal 61_INST $" xfId="4265"/>
    <cellStyle name="Normal 62" xfId="2683"/>
    <cellStyle name="Normal 62 2" xfId="5661"/>
    <cellStyle name="Normal 63" xfId="2684"/>
    <cellStyle name="Normal 63 2" xfId="4266"/>
    <cellStyle name="Normal 64" xfId="2685"/>
    <cellStyle name="Normal 64 2" xfId="4267"/>
    <cellStyle name="Normal 65" xfId="2686"/>
    <cellStyle name="Normal 65 2" xfId="4268"/>
    <cellStyle name="Normal 66" xfId="2687"/>
    <cellStyle name="Normal 66 2" xfId="4269"/>
    <cellStyle name="Normal 67" xfId="2688"/>
    <cellStyle name="Normal 67 2" xfId="4270"/>
    <cellStyle name="Normal 68" xfId="2689"/>
    <cellStyle name="Normal 68 2" xfId="4271"/>
    <cellStyle name="Normal 69" xfId="2690"/>
    <cellStyle name="Normal 69 2" xfId="4272"/>
    <cellStyle name="Normal 7" xfId="2691"/>
    <cellStyle name="Normal 7 10" xfId="6242"/>
    <cellStyle name="Normal 7 2" xfId="2692"/>
    <cellStyle name="Normal 7 2 10" xfId="4752"/>
    <cellStyle name="Normal 7 2 2" xfId="2693"/>
    <cellStyle name="Normal 7 2 2 2" xfId="4274"/>
    <cellStyle name="Normal 7 2 2 2 2" xfId="6145"/>
    <cellStyle name="Normal 7 2 2 2 3" xfId="6560"/>
    <cellStyle name="Normal 7 2 2 3" xfId="4275"/>
    <cellStyle name="Normal 7 2 2 4" xfId="4273"/>
    <cellStyle name="Normal 7 2 2 4 2" xfId="6144"/>
    <cellStyle name="Normal 7 2 2 4 3" xfId="6559"/>
    <cellStyle name="Normal 7 2 2_INST $" xfId="4725"/>
    <cellStyle name="Normal 7 2 3" xfId="4276"/>
    <cellStyle name="Normal 7 2 3 2" xfId="6146"/>
    <cellStyle name="Normal 7 2 4" xfId="5663"/>
    <cellStyle name="Normal 7 2 5" xfId="4793"/>
    <cellStyle name="Normal 7 2 6" xfId="5889"/>
    <cellStyle name="Normal 7 2 7" xfId="6243"/>
    <cellStyle name="Normal 7 2 8" xfId="4785"/>
    <cellStyle name="Normal 7 2 9" xfId="4848"/>
    <cellStyle name="Normal 7 3" xfId="4277"/>
    <cellStyle name="Normal 7 3 2" xfId="6147"/>
    <cellStyle name="Normal 7 4" xfId="5662"/>
    <cellStyle name="Normal 7 5" xfId="4794"/>
    <cellStyle name="Normal 7 6" xfId="6248"/>
    <cellStyle name="Normal 7 7" xfId="4827"/>
    <cellStyle name="Normal 7 8" xfId="5887"/>
    <cellStyle name="Normal 7 9" xfId="6252"/>
    <cellStyle name="Normal 7_cuadratura" xfId="2694"/>
    <cellStyle name="Normal 70" xfId="2695"/>
    <cellStyle name="Normal 70 2" xfId="4278"/>
    <cellStyle name="Normal 71" xfId="2696"/>
    <cellStyle name="Normal 71 2" xfId="4279"/>
    <cellStyle name="Normal 72" xfId="2697"/>
    <cellStyle name="Normal 72 2" xfId="4280"/>
    <cellStyle name="Normal 73" xfId="2698"/>
    <cellStyle name="Normal 73 2" xfId="2699"/>
    <cellStyle name="Normal 73 2 2" xfId="4282"/>
    <cellStyle name="Normal 73 2 2 2" xfId="6149"/>
    <cellStyle name="Normal 73 2 2 3" xfId="6563"/>
    <cellStyle name="Normal 73 2 3" xfId="5664"/>
    <cellStyle name="Normal 73 3" xfId="2700"/>
    <cellStyle name="Normal 73 3 2" xfId="4283"/>
    <cellStyle name="Normal 73 4" xfId="2701"/>
    <cellStyle name="Normal 73 4 2" xfId="4284"/>
    <cellStyle name="Normal 73 4 2 2" xfId="6150"/>
    <cellStyle name="Normal 73 4 2 3" xfId="6564"/>
    <cellStyle name="Normal 73 4 3" xfId="5665"/>
    <cellStyle name="Normal 73 5" xfId="4285"/>
    <cellStyle name="Normal 73 5 2" xfId="6151"/>
    <cellStyle name="Normal 73 5 3" xfId="6565"/>
    <cellStyle name="Normal 73 6" xfId="4281"/>
    <cellStyle name="Normal 73 6 2" xfId="6148"/>
    <cellStyle name="Normal 73 6 3" xfId="6562"/>
    <cellStyle name="Normal 73_INST $" xfId="4286"/>
    <cellStyle name="Normal 74" xfId="2702"/>
    <cellStyle name="Normal 74 2" xfId="5666"/>
    <cellStyle name="Normal 75" xfId="2703"/>
    <cellStyle name="Normal 75 2" xfId="2704"/>
    <cellStyle name="Normal 75 2 2" xfId="4288"/>
    <cellStyle name="Normal 75 2 2 2" xfId="6153"/>
    <cellStyle name="Normal 75 2 2 3" xfId="6567"/>
    <cellStyle name="Normal 75 2 3" xfId="5667"/>
    <cellStyle name="Normal 75 3" xfId="2705"/>
    <cellStyle name="Normal 75 3 2" xfId="4289"/>
    <cellStyle name="Normal 75 4" xfId="2706"/>
    <cellStyle name="Normal 75 4 2" xfId="4290"/>
    <cellStyle name="Normal 75 4 2 2" xfId="6154"/>
    <cellStyle name="Normal 75 4 2 3" xfId="6568"/>
    <cellStyle name="Normal 75 4 3" xfId="5668"/>
    <cellStyle name="Normal 75 5" xfId="4291"/>
    <cellStyle name="Normal 75 5 2" xfId="6155"/>
    <cellStyle name="Normal 75 5 3" xfId="6569"/>
    <cellStyle name="Normal 75 6" xfId="4287"/>
    <cellStyle name="Normal 75 6 2" xfId="6152"/>
    <cellStyle name="Normal 75 6 3" xfId="6566"/>
    <cellStyle name="Normal 75_INST $" xfId="4292"/>
    <cellStyle name="Normal 76" xfId="2707"/>
    <cellStyle name="Normal 76 2" xfId="2708"/>
    <cellStyle name="Normal 76 2 2" xfId="4294"/>
    <cellStyle name="Normal 76 2 2 2" xfId="6157"/>
    <cellStyle name="Normal 76 2 2 3" xfId="6571"/>
    <cellStyle name="Normal 76 2 3" xfId="5669"/>
    <cellStyle name="Normal 76 3" xfId="2709"/>
    <cellStyle name="Normal 76 3 2" xfId="4295"/>
    <cellStyle name="Normal 76 4" xfId="2710"/>
    <cellStyle name="Normal 76 4 2" xfId="4296"/>
    <cellStyle name="Normal 76 4 2 2" xfId="6158"/>
    <cellStyle name="Normal 76 4 2 3" xfId="6572"/>
    <cellStyle name="Normal 76 4 3" xfId="5670"/>
    <cellStyle name="Normal 76 5" xfId="4297"/>
    <cellStyle name="Normal 76 5 2" xfId="6159"/>
    <cellStyle name="Normal 76 5 3" xfId="6573"/>
    <cellStyle name="Normal 76 6" xfId="4293"/>
    <cellStyle name="Normal 76 6 2" xfId="6156"/>
    <cellStyle name="Normal 76 6 3" xfId="6570"/>
    <cellStyle name="Normal 76_INST $" xfId="4298"/>
    <cellStyle name="Normal 77" xfId="2711"/>
    <cellStyle name="Normal 77 2" xfId="5671"/>
    <cellStyle name="Normal 78" xfId="2712"/>
    <cellStyle name="Normal 78 2" xfId="2713"/>
    <cellStyle name="Normal 78 2 2" xfId="4300"/>
    <cellStyle name="Normal 78 2 2 2" xfId="6161"/>
    <cellStyle name="Normal 78 2 2 3" xfId="6575"/>
    <cellStyle name="Normal 78 2 3" xfId="5672"/>
    <cellStyle name="Normal 78 3" xfId="2714"/>
    <cellStyle name="Normal 78 3 2" xfId="4301"/>
    <cellStyle name="Normal 78 4" xfId="2715"/>
    <cellStyle name="Normal 78 4 2" xfId="4302"/>
    <cellStyle name="Normal 78 4 2 2" xfId="6162"/>
    <cellStyle name="Normal 78 4 2 3" xfId="6576"/>
    <cellStyle name="Normal 78 4 3" xfId="5673"/>
    <cellStyle name="Normal 78 5" xfId="4303"/>
    <cellStyle name="Normal 78 5 2" xfId="6163"/>
    <cellStyle name="Normal 78 5 3" xfId="6577"/>
    <cellStyle name="Normal 78 6" xfId="4299"/>
    <cellStyle name="Normal 78 6 2" xfId="6160"/>
    <cellStyle name="Normal 78 6 3" xfId="6574"/>
    <cellStyle name="Normal 78_INST $" xfId="4304"/>
    <cellStyle name="Normal 79" xfId="2716"/>
    <cellStyle name="Normal 79 2" xfId="2717"/>
    <cellStyle name="Normal 79 2 2" xfId="4306"/>
    <cellStyle name="Normal 79 2 2 2" xfId="6165"/>
    <cellStyle name="Normal 79 2 2 3" xfId="6579"/>
    <cellStyle name="Normal 79 2 3" xfId="5674"/>
    <cellStyle name="Normal 79 3" xfId="2718"/>
    <cellStyle name="Normal 79 3 2" xfId="4307"/>
    <cellStyle name="Normal 79 4" xfId="2719"/>
    <cellStyle name="Normal 79 4 2" xfId="4308"/>
    <cellStyle name="Normal 79 4 2 2" xfId="6166"/>
    <cellStyle name="Normal 79 4 2 3" xfId="6580"/>
    <cellStyle name="Normal 79 4 3" xfId="5675"/>
    <cellStyle name="Normal 79 5" xfId="4309"/>
    <cellStyle name="Normal 79 5 2" xfId="6167"/>
    <cellStyle name="Normal 79 5 3" xfId="6581"/>
    <cellStyle name="Normal 79 6" xfId="4305"/>
    <cellStyle name="Normal 79 6 2" xfId="6164"/>
    <cellStyle name="Normal 79 6 3" xfId="6578"/>
    <cellStyle name="Normal 79_INST $" xfId="4310"/>
    <cellStyle name="Normal 8" xfId="2720"/>
    <cellStyle name="Normal 8 10" xfId="5801"/>
    <cellStyle name="Normal 8 2" xfId="2721"/>
    <cellStyle name="Normal 8 2 2" xfId="4312"/>
    <cellStyle name="Normal 8 2 2 2" xfId="6169"/>
    <cellStyle name="Normal 8 2 2 3" xfId="6583"/>
    <cellStyle name="Normal 8 2 3" xfId="4313"/>
    <cellStyle name="Normal 8 2 4" xfId="4311"/>
    <cellStyle name="Normal 8 2 4 2" xfId="6168"/>
    <cellStyle name="Normal 8 2 4 3" xfId="6582"/>
    <cellStyle name="Normal 8 2_INST $" xfId="4726"/>
    <cellStyle name="Normal 8 3" xfId="4314"/>
    <cellStyle name="Normal 8 3 2" xfId="6170"/>
    <cellStyle name="Normal 8 4" xfId="5676"/>
    <cellStyle name="Normal 8 5" xfId="4792"/>
    <cellStyle name="Normal 8 6" xfId="6247"/>
    <cellStyle name="Normal 8 7" xfId="4826"/>
    <cellStyle name="Normal 8 8" xfId="5888"/>
    <cellStyle name="Normal 8 9" xfId="5882"/>
    <cellStyle name="Normal 80" xfId="2722"/>
    <cellStyle name="Normal 80 2" xfId="2723"/>
    <cellStyle name="Normal 80 2 2" xfId="4316"/>
    <cellStyle name="Normal 80 2 2 2" xfId="6172"/>
    <cellStyle name="Normal 80 2 2 3" xfId="6585"/>
    <cellStyle name="Normal 80 2 3" xfId="5677"/>
    <cellStyle name="Normal 80 3" xfId="2724"/>
    <cellStyle name="Normal 80 3 2" xfId="4317"/>
    <cellStyle name="Normal 80 4" xfId="2725"/>
    <cellStyle name="Normal 80 4 2" xfId="4318"/>
    <cellStyle name="Normal 80 4 2 2" xfId="6173"/>
    <cellStyle name="Normal 80 4 2 3" xfId="6586"/>
    <cellStyle name="Normal 80 4 3" xfId="5678"/>
    <cellStyle name="Normal 80 5" xfId="4319"/>
    <cellStyle name="Normal 80 5 2" xfId="6174"/>
    <cellStyle name="Normal 80 5 3" xfId="6587"/>
    <cellStyle name="Normal 80 6" xfId="4315"/>
    <cellStyle name="Normal 80 6 2" xfId="6171"/>
    <cellStyle name="Normal 80 6 3" xfId="6584"/>
    <cellStyle name="Normal 80_INST $" xfId="4320"/>
    <cellStyle name="Normal 81" xfId="2726"/>
    <cellStyle name="Normal 81 2" xfId="2727"/>
    <cellStyle name="Normal 81 2 2" xfId="4322"/>
    <cellStyle name="Normal 81 2 2 2" xfId="6176"/>
    <cellStyle name="Normal 81 2 2 3" xfId="6589"/>
    <cellStyle name="Normal 81 2 3" xfId="5679"/>
    <cellStyle name="Normal 81 3" xfId="2728"/>
    <cellStyle name="Normal 81 3 2" xfId="4323"/>
    <cellStyle name="Normal 81 4" xfId="2729"/>
    <cellStyle name="Normal 81 4 2" xfId="4324"/>
    <cellStyle name="Normal 81 4 2 2" xfId="6177"/>
    <cellStyle name="Normal 81 4 2 3" xfId="6590"/>
    <cellStyle name="Normal 81 4 3" xfId="5680"/>
    <cellStyle name="Normal 81 5" xfId="4325"/>
    <cellStyle name="Normal 81 5 2" xfId="6178"/>
    <cellStyle name="Normal 81 5 3" xfId="6591"/>
    <cellStyle name="Normal 81 6" xfId="4321"/>
    <cellStyle name="Normal 81 6 2" xfId="6175"/>
    <cellStyle name="Normal 81 6 3" xfId="6588"/>
    <cellStyle name="Normal 81_INST $" xfId="4326"/>
    <cellStyle name="Normal 82" xfId="2730"/>
    <cellStyle name="Normal 82 2" xfId="2731"/>
    <cellStyle name="Normal 82 2 2" xfId="4328"/>
    <cellStyle name="Normal 82 2 2 2" xfId="6180"/>
    <cellStyle name="Normal 82 2 2 3" xfId="6593"/>
    <cellStyle name="Normal 82 2 3" xfId="5681"/>
    <cellStyle name="Normal 82 3" xfId="2732"/>
    <cellStyle name="Normal 82 3 2" xfId="4329"/>
    <cellStyle name="Normal 82 4" xfId="2733"/>
    <cellStyle name="Normal 82 4 2" xfId="4330"/>
    <cellStyle name="Normal 82 4 2 2" xfId="6181"/>
    <cellStyle name="Normal 82 4 2 3" xfId="6594"/>
    <cellStyle name="Normal 82 4 3" xfId="5682"/>
    <cellStyle name="Normal 82 5" xfId="4331"/>
    <cellStyle name="Normal 82 5 2" xfId="6182"/>
    <cellStyle name="Normal 82 5 3" xfId="6595"/>
    <cellStyle name="Normal 82 6" xfId="4327"/>
    <cellStyle name="Normal 82 6 2" xfId="6179"/>
    <cellStyle name="Normal 82 6 3" xfId="6592"/>
    <cellStyle name="Normal 82_INST $" xfId="4332"/>
    <cellStyle name="Normal 83" xfId="2734"/>
    <cellStyle name="Normal 83 2" xfId="5683"/>
    <cellStyle name="Normal 84" xfId="2735"/>
    <cellStyle name="Normal 84 2" xfId="2736"/>
    <cellStyle name="Normal 84 2 2" xfId="4334"/>
    <cellStyle name="Normal 84 2 2 2" xfId="6184"/>
    <cellStyle name="Normal 84 2 2 3" xfId="6597"/>
    <cellStyle name="Normal 84 2 3" xfId="5684"/>
    <cellStyle name="Normal 84 3" xfId="2737"/>
    <cellStyle name="Normal 84 3 2" xfId="4335"/>
    <cellStyle name="Normal 84 4" xfId="2738"/>
    <cellStyle name="Normal 84 4 2" xfId="4336"/>
    <cellStyle name="Normal 84 4 2 2" xfId="6185"/>
    <cellStyle name="Normal 84 4 2 3" xfId="6598"/>
    <cellStyle name="Normal 84 4 3" xfId="5685"/>
    <cellStyle name="Normal 84 5" xfId="4337"/>
    <cellStyle name="Normal 84 5 2" xfId="6186"/>
    <cellStyle name="Normal 84 5 3" xfId="6599"/>
    <cellStyle name="Normal 84 6" xfId="4333"/>
    <cellStyle name="Normal 84 6 2" xfId="6183"/>
    <cellStyle name="Normal 84 6 3" xfId="6596"/>
    <cellStyle name="Normal 84_INST $" xfId="4338"/>
    <cellStyle name="Normal 85" xfId="2739"/>
    <cellStyle name="Normal 85 2" xfId="2740"/>
    <cellStyle name="Normal 85 2 2" xfId="4340"/>
    <cellStyle name="Normal 85 2 2 2" xfId="6188"/>
    <cellStyle name="Normal 85 2 2 3" xfId="6601"/>
    <cellStyle name="Normal 85 2 3" xfId="5686"/>
    <cellStyle name="Normal 85 3" xfId="2741"/>
    <cellStyle name="Normal 85 3 2" xfId="4341"/>
    <cellStyle name="Normal 85 4" xfId="2742"/>
    <cellStyle name="Normal 85 4 2" xfId="4342"/>
    <cellStyle name="Normal 85 4 2 2" xfId="6189"/>
    <cellStyle name="Normal 85 4 2 3" xfId="6602"/>
    <cellStyle name="Normal 85 4 3" xfId="5687"/>
    <cellStyle name="Normal 85 5" xfId="4343"/>
    <cellStyle name="Normal 85 5 2" xfId="6190"/>
    <cellStyle name="Normal 85 5 3" xfId="6603"/>
    <cellStyle name="Normal 85 6" xfId="4339"/>
    <cellStyle name="Normal 85 6 2" xfId="6187"/>
    <cellStyle name="Normal 85 6 3" xfId="6600"/>
    <cellStyle name="Normal 85_INST $" xfId="4344"/>
    <cellStyle name="Normal 86" xfId="2743"/>
    <cellStyle name="Normal 86 2" xfId="5688"/>
    <cellStyle name="Normal 87" xfId="2744"/>
    <cellStyle name="Normal 87 2" xfId="2745"/>
    <cellStyle name="Normal 87 2 2" xfId="4346"/>
    <cellStyle name="Normal 87 2 2 2" xfId="6192"/>
    <cellStyle name="Normal 87 2 2 3" xfId="6605"/>
    <cellStyle name="Normal 87 2 3" xfId="5689"/>
    <cellStyle name="Normal 87 3" xfId="2746"/>
    <cellStyle name="Normal 87 3 2" xfId="4347"/>
    <cellStyle name="Normal 87 4" xfId="2747"/>
    <cellStyle name="Normal 87 4 2" xfId="4348"/>
    <cellStyle name="Normal 87 4 2 2" xfId="6193"/>
    <cellStyle name="Normal 87 4 2 3" xfId="6606"/>
    <cellStyle name="Normal 87 4 3" xfId="5690"/>
    <cellStyle name="Normal 87 5" xfId="4349"/>
    <cellStyle name="Normal 87 5 2" xfId="6194"/>
    <cellStyle name="Normal 87 5 3" xfId="6607"/>
    <cellStyle name="Normal 87 6" xfId="4345"/>
    <cellStyle name="Normal 87 6 2" xfId="6191"/>
    <cellStyle name="Normal 87 6 3" xfId="6604"/>
    <cellStyle name="Normal 87_INST $" xfId="4350"/>
    <cellStyle name="Normal 88" xfId="2748"/>
    <cellStyle name="Normal 88 2" xfId="2749"/>
    <cellStyle name="Normal 88 2 2" xfId="4352"/>
    <cellStyle name="Normal 88 2 2 2" xfId="6196"/>
    <cellStyle name="Normal 88 2 2 3" xfId="6609"/>
    <cellStyle name="Normal 88 2 3" xfId="5691"/>
    <cellStyle name="Normal 88 3" xfId="2750"/>
    <cellStyle name="Normal 88 3 2" xfId="4353"/>
    <cellStyle name="Normal 88 4" xfId="2751"/>
    <cellStyle name="Normal 88 4 2" xfId="4354"/>
    <cellStyle name="Normal 88 4 2 2" xfId="6197"/>
    <cellStyle name="Normal 88 4 2 3" xfId="6610"/>
    <cellStyle name="Normal 88 4 3" xfId="5692"/>
    <cellStyle name="Normal 88 5" xfId="4355"/>
    <cellStyle name="Normal 88 5 2" xfId="6198"/>
    <cellStyle name="Normal 88 5 3" xfId="6611"/>
    <cellStyle name="Normal 88 6" xfId="4351"/>
    <cellStyle name="Normal 88 6 2" xfId="6195"/>
    <cellStyle name="Normal 88 6 3" xfId="6608"/>
    <cellStyle name="Normal 88_INST $" xfId="4356"/>
    <cellStyle name="Normal 89" xfId="2752"/>
    <cellStyle name="Normal 89 2" xfId="2753"/>
    <cellStyle name="Normal 89 2 2" xfId="5694"/>
    <cellStyle name="Normal 89 3" xfId="5693"/>
    <cellStyle name="Normal 89_AVANCE TOTAL" xfId="2754"/>
    <cellStyle name="Normal 9" xfId="2755"/>
    <cellStyle name="Normal 9 2" xfId="2756"/>
    <cellStyle name="Normal 9 2 2" xfId="4359"/>
    <cellStyle name="Normal 9 2 3" xfId="4358"/>
    <cellStyle name="Normal 9 3" xfId="2757"/>
    <cellStyle name="Normal 9 3 2" xfId="4361"/>
    <cellStyle name="Normal 9 3 3" xfId="4360"/>
    <cellStyle name="Normal 9 4" xfId="2758"/>
    <cellStyle name="Normal 9 4 2" xfId="4362"/>
    <cellStyle name="Normal 9 5" xfId="2759"/>
    <cellStyle name="Normal 9 5 2" xfId="4363"/>
    <cellStyle name="Normal 9 5 2 2" xfId="6199"/>
    <cellStyle name="Normal 9 5 2 3" xfId="6612"/>
    <cellStyle name="Normal 9 5 3" xfId="5695"/>
    <cellStyle name="Normal 9 6" xfId="4364"/>
    <cellStyle name="Normal 9 7" xfId="4365"/>
    <cellStyle name="Normal 9 8" xfId="4357"/>
    <cellStyle name="Normal 9_DET I REG" xfId="2760"/>
    <cellStyle name="Normal 90" xfId="2761"/>
    <cellStyle name="Normal 90 2" xfId="2762"/>
    <cellStyle name="Normal 90 2 2" xfId="4367"/>
    <cellStyle name="Normal 90 2 2 2" xfId="6201"/>
    <cellStyle name="Normal 90 2 2 3" xfId="6614"/>
    <cellStyle name="Normal 90 2 3" xfId="5696"/>
    <cellStyle name="Normal 90 3" xfId="2763"/>
    <cellStyle name="Normal 90 3 2" xfId="4368"/>
    <cellStyle name="Normal 90 4" xfId="2764"/>
    <cellStyle name="Normal 90 4 2" xfId="4369"/>
    <cellStyle name="Normal 90 4 2 2" xfId="6202"/>
    <cellStyle name="Normal 90 4 2 3" xfId="6615"/>
    <cellStyle name="Normal 90 4 3" xfId="5697"/>
    <cellStyle name="Normal 90 5" xfId="4370"/>
    <cellStyle name="Normal 90 5 2" xfId="6203"/>
    <cellStyle name="Normal 90 5 3" xfId="6616"/>
    <cellStyle name="Normal 90 6" xfId="4366"/>
    <cellStyle name="Normal 90 6 2" xfId="6200"/>
    <cellStyle name="Normal 90 6 3" xfId="6613"/>
    <cellStyle name="Normal 90_INST $" xfId="4371"/>
    <cellStyle name="Normal 91" xfId="2765"/>
    <cellStyle name="Normal 91 2" xfId="5698"/>
    <cellStyle name="Normal 92" xfId="2766"/>
    <cellStyle name="Normal 92 2" xfId="5699"/>
    <cellStyle name="Normal 93" xfId="2767"/>
    <cellStyle name="Normal 93 2" xfId="2768"/>
    <cellStyle name="Normal 93 2 2" xfId="4373"/>
    <cellStyle name="Normal 93 2 2 2" xfId="6205"/>
    <cellStyle name="Normal 93 2 2 3" xfId="6618"/>
    <cellStyle name="Normal 93 2 3" xfId="5700"/>
    <cellStyle name="Normal 93 3" xfId="2769"/>
    <cellStyle name="Normal 93 3 2" xfId="4374"/>
    <cellStyle name="Normal 93 4" xfId="2770"/>
    <cellStyle name="Normal 93 4 2" xfId="4375"/>
    <cellStyle name="Normal 93 4 2 2" xfId="6206"/>
    <cellStyle name="Normal 93 4 2 3" xfId="6619"/>
    <cellStyle name="Normal 93 4 3" xfId="5701"/>
    <cellStyle name="Normal 93 5" xfId="4376"/>
    <cellStyle name="Normal 93 5 2" xfId="6207"/>
    <cellStyle name="Normal 93 5 3" xfId="6620"/>
    <cellStyle name="Normal 93 6" xfId="4372"/>
    <cellStyle name="Normal 93 6 2" xfId="6204"/>
    <cellStyle name="Normal 93 6 3" xfId="6617"/>
    <cellStyle name="Normal 93_INST $" xfId="4377"/>
    <cellStyle name="Normal 94" xfId="2771"/>
    <cellStyle name="Normal 94 2" xfId="2772"/>
    <cellStyle name="Normal 94 2 2" xfId="4379"/>
    <cellStyle name="Normal 94 2 2 2" xfId="6209"/>
    <cellStyle name="Normal 94 2 2 3" xfId="6622"/>
    <cellStyle name="Normal 94 2 3" xfId="5702"/>
    <cellStyle name="Normal 94 3" xfId="2773"/>
    <cellStyle name="Normal 94 3 2" xfId="4380"/>
    <cellStyle name="Normal 94 4" xfId="2774"/>
    <cellStyle name="Normal 94 4 2" xfId="4381"/>
    <cellStyle name="Normal 94 4 2 2" xfId="6210"/>
    <cellStyle name="Normal 94 4 2 3" xfId="6623"/>
    <cellStyle name="Normal 94 4 3" xfId="5703"/>
    <cellStyle name="Normal 94 5" xfId="4382"/>
    <cellStyle name="Normal 94 5 2" xfId="6211"/>
    <cellStyle name="Normal 94 5 3" xfId="6624"/>
    <cellStyle name="Normal 94 6" xfId="4378"/>
    <cellStyle name="Normal 94 6 2" xfId="6208"/>
    <cellStyle name="Normal 94 6 3" xfId="6621"/>
    <cellStyle name="Normal 94_INST $" xfId="4383"/>
    <cellStyle name="Normal 95" xfId="2775"/>
    <cellStyle name="Normal 95 2" xfId="2776"/>
    <cellStyle name="Normal 95 2 2" xfId="4385"/>
    <cellStyle name="Normal 95 2 2 2" xfId="6213"/>
    <cellStyle name="Normal 95 2 2 3" xfId="6626"/>
    <cellStyle name="Normal 95 2 3" xfId="5704"/>
    <cellStyle name="Normal 95 3" xfId="2777"/>
    <cellStyle name="Normal 95 3 2" xfId="4386"/>
    <cellStyle name="Normal 95 4" xfId="2778"/>
    <cellStyle name="Normal 95 4 2" xfId="4387"/>
    <cellStyle name="Normal 95 4 2 2" xfId="6214"/>
    <cellStyle name="Normal 95 4 2 3" xfId="6627"/>
    <cellStyle name="Normal 95 4 3" xfId="5705"/>
    <cellStyle name="Normal 95 5" xfId="4388"/>
    <cellStyle name="Normal 95 5 2" xfId="6215"/>
    <cellStyle name="Normal 95 5 3" xfId="6628"/>
    <cellStyle name="Normal 95 6" xfId="4384"/>
    <cellStyle name="Normal 95 6 2" xfId="6212"/>
    <cellStyle name="Normal 95 6 3" xfId="6625"/>
    <cellStyle name="Normal 95_INST $" xfId="4389"/>
    <cellStyle name="Normal 96" xfId="2779"/>
    <cellStyle name="Normal 96 2" xfId="2780"/>
    <cellStyle name="Normal 96 2 2" xfId="4391"/>
    <cellStyle name="Normal 96 2 2 2" xfId="6217"/>
    <cellStyle name="Normal 96 2 2 3" xfId="6630"/>
    <cellStyle name="Normal 96 2 3" xfId="5706"/>
    <cellStyle name="Normal 96 3" xfId="2781"/>
    <cellStyle name="Normal 96 3 2" xfId="4392"/>
    <cellStyle name="Normal 96 4" xfId="2782"/>
    <cellStyle name="Normal 96 4 2" xfId="4393"/>
    <cellStyle name="Normal 96 4 2 2" xfId="6218"/>
    <cellStyle name="Normal 96 4 2 3" xfId="6631"/>
    <cellStyle name="Normal 96 4 3" xfId="5707"/>
    <cellStyle name="Normal 96 5" xfId="4394"/>
    <cellStyle name="Normal 96 5 2" xfId="6219"/>
    <cellStyle name="Normal 96 5 3" xfId="6632"/>
    <cellStyle name="Normal 96 6" xfId="4390"/>
    <cellStyle name="Normal 96 6 2" xfId="6216"/>
    <cellStyle name="Normal 96 6 3" xfId="6629"/>
    <cellStyle name="Normal 96_INST $" xfId="4395"/>
    <cellStyle name="Normal 97" xfId="2783"/>
    <cellStyle name="Normal 97 2" xfId="2784"/>
    <cellStyle name="Normal 97 2 2" xfId="4397"/>
    <cellStyle name="Normal 97 2 2 2" xfId="6221"/>
    <cellStyle name="Normal 97 2 2 3" xfId="6634"/>
    <cellStyle name="Normal 97 2 3" xfId="5708"/>
    <cellStyle name="Normal 97 3" xfId="2785"/>
    <cellStyle name="Normal 97 3 2" xfId="4398"/>
    <cellStyle name="Normal 97 4" xfId="2786"/>
    <cellStyle name="Normal 97 4 2" xfId="4399"/>
    <cellStyle name="Normal 97 4 2 2" xfId="6222"/>
    <cellStyle name="Normal 97 4 2 3" xfId="6635"/>
    <cellStyle name="Normal 97 4 3" xfId="5709"/>
    <cellStyle name="Normal 97 5" xfId="4400"/>
    <cellStyle name="Normal 97 5 2" xfId="6223"/>
    <cellStyle name="Normal 97 5 3" xfId="6636"/>
    <cellStyle name="Normal 97 6" xfId="4396"/>
    <cellStyle name="Normal 97 6 2" xfId="6220"/>
    <cellStyle name="Normal 97 6 3" xfId="6633"/>
    <cellStyle name="Normal 97_INST $" xfId="4401"/>
    <cellStyle name="Normal 98" xfId="2787"/>
    <cellStyle name="Normal 98 2" xfId="2788"/>
    <cellStyle name="Normal 98 2 2" xfId="5711"/>
    <cellStyle name="Normal 98 3" xfId="2789"/>
    <cellStyle name="Normal 98 3 2" xfId="2790"/>
    <cellStyle name="Normal 98 3 2 2" xfId="5713"/>
    <cellStyle name="Normal 98 3 3" xfId="5712"/>
    <cellStyle name="Normal 98 3_INST $" xfId="4402"/>
    <cellStyle name="Normal 98 4" xfId="4403"/>
    <cellStyle name="Normal 98 4 2" xfId="6224"/>
    <cellStyle name="Normal 98 5" xfId="5710"/>
    <cellStyle name="Normal 98_INST $" xfId="4404"/>
    <cellStyle name="Normal 99" xfId="2791"/>
    <cellStyle name="Normal 99 2" xfId="2792"/>
    <cellStyle name="Normal 99 2 2" xfId="5715"/>
    <cellStyle name="Normal 99 3" xfId="2793"/>
    <cellStyle name="Normal 99 3 2" xfId="2794"/>
    <cellStyle name="Normal 99 3 2 2" xfId="5717"/>
    <cellStyle name="Normal 99 3 3" xfId="5716"/>
    <cellStyle name="Normal 99 3_INST $" xfId="4405"/>
    <cellStyle name="Normal 99 4" xfId="4406"/>
    <cellStyle name="Normal 99 4 2" xfId="6225"/>
    <cellStyle name="Normal 99 5" xfId="5714"/>
    <cellStyle name="Normal 99_INST $" xfId="4407"/>
    <cellStyle name="Normal_Hoja1" xfId="2795"/>
    <cellStyle name="Normal_Listado_web" xfId="2796"/>
    <cellStyle name="Notas" xfId="2797" builtinId="10" customBuiltin="1"/>
    <cellStyle name="Notas 10" xfId="4932"/>
    <cellStyle name="Notas 2" xfId="2798"/>
    <cellStyle name="Notas 2 10" xfId="2799"/>
    <cellStyle name="Notas 2 10 2" xfId="4409"/>
    <cellStyle name="Notas 2 10 3" xfId="5719"/>
    <cellStyle name="Notas 2 11" xfId="4410"/>
    <cellStyle name="Notas 2 12" xfId="4411"/>
    <cellStyle name="Notas 2 13" xfId="4408"/>
    <cellStyle name="Notas 2 2" xfId="2800"/>
    <cellStyle name="Notas 2 2 10" xfId="4412"/>
    <cellStyle name="Notas 2 2 2" xfId="2801"/>
    <cellStyle name="Notas 2 2 2 2" xfId="2802"/>
    <cellStyle name="Notas 2 2 2 2 2" xfId="4415"/>
    <cellStyle name="Notas 2 2 2 2 3" xfId="4414"/>
    <cellStyle name="Notas 2 2 2 3" xfId="4416"/>
    <cellStyle name="Notas 2 2 2 4" xfId="4413"/>
    <cellStyle name="Notas 2 2 2_PAGO REMESAS" xfId="2803"/>
    <cellStyle name="Notas 2 2 3" xfId="2804"/>
    <cellStyle name="Notas 2 2 3 10" xfId="4417"/>
    <cellStyle name="Notas 2 2 3 2" xfId="2805"/>
    <cellStyle name="Notas 2 2 3 2 2" xfId="2806"/>
    <cellStyle name="Notas 2 2 3 2 2 2" xfId="4420"/>
    <cellStyle name="Notas 2 2 3 2 2 3" xfId="4419"/>
    <cellStyle name="Notas 2 2 3 2 3" xfId="4421"/>
    <cellStyle name="Notas 2 2 3 2 4" xfId="4418"/>
    <cellStyle name="Notas 2 2 3 2_PAGO REMESAS" xfId="2807"/>
    <cellStyle name="Notas 2 2 3 3" xfId="2808"/>
    <cellStyle name="Notas 2 2 3 3 2" xfId="4423"/>
    <cellStyle name="Notas 2 2 3 3 3" xfId="4422"/>
    <cellStyle name="Notas 2 2 3 4" xfId="2809"/>
    <cellStyle name="Notas 2 2 3 4 2" xfId="4425"/>
    <cellStyle name="Notas 2 2 3 4 3" xfId="4424"/>
    <cellStyle name="Notas 2 2 3 5" xfId="2810"/>
    <cellStyle name="Notas 2 2 3 5 2" xfId="2811"/>
    <cellStyle name="Notas 2 2 3 5 2 2" xfId="4427"/>
    <cellStyle name="Notas 2 2 3 5 2 3" xfId="5720"/>
    <cellStyle name="Notas 2 2 3 5 3" xfId="2812"/>
    <cellStyle name="Notas 2 2 3 5 3 2" xfId="4428"/>
    <cellStyle name="Notas 2 2 3 5 4" xfId="2813"/>
    <cellStyle name="Notas 2 2 3 5 4 2" xfId="4429"/>
    <cellStyle name="Notas 2 2 3 5 4 3" xfId="5721"/>
    <cellStyle name="Notas 2 2 3 5 5" xfId="4430"/>
    <cellStyle name="Notas 2 2 3 5 6" xfId="4426"/>
    <cellStyle name="Notas 2 2 3 5_INST $" xfId="4727"/>
    <cellStyle name="Notas 2 2 3 6" xfId="2814"/>
    <cellStyle name="Notas 2 2 3 6 2" xfId="2815"/>
    <cellStyle name="Notas 2 2 3 6 2 2" xfId="4432"/>
    <cellStyle name="Notas 2 2 3 6 2 3" xfId="5722"/>
    <cellStyle name="Notas 2 2 3 6 3" xfId="2816"/>
    <cellStyle name="Notas 2 2 3 6 3 2" xfId="4433"/>
    <cellStyle name="Notas 2 2 3 6 4" xfId="2817"/>
    <cellStyle name="Notas 2 2 3 6 4 2" xfId="4434"/>
    <cellStyle name="Notas 2 2 3 6 4 3" xfId="5723"/>
    <cellStyle name="Notas 2 2 3 6 5" xfId="4435"/>
    <cellStyle name="Notas 2 2 3 6 6" xfId="4431"/>
    <cellStyle name="Notas 2 2 3 6_INST $" xfId="4728"/>
    <cellStyle name="Notas 2 2 3 7" xfId="2818"/>
    <cellStyle name="Notas 2 2 3 7 2" xfId="4436"/>
    <cellStyle name="Notas 2 2 3 7 3" xfId="5724"/>
    <cellStyle name="Notas 2 2 3 8" xfId="2819"/>
    <cellStyle name="Notas 2 2 3 8 2" xfId="4437"/>
    <cellStyle name="Notas 2 2 3 8 3" xfId="5725"/>
    <cellStyle name="Notas 2 2 3 9" xfId="4438"/>
    <cellStyle name="Notas 2 2 3_AVANCE PROTECCIÓN" xfId="2820"/>
    <cellStyle name="Notas 2 2 4" xfId="2821"/>
    <cellStyle name="Notas 2 2 4 2" xfId="4440"/>
    <cellStyle name="Notas 2 2 4 3" xfId="4439"/>
    <cellStyle name="Notas 2 2 5" xfId="2822"/>
    <cellStyle name="Notas 2 2 5 2" xfId="4441"/>
    <cellStyle name="Notas 2 2 6" xfId="2823"/>
    <cellStyle name="Notas 2 2 6 2" xfId="4442"/>
    <cellStyle name="Notas 2 2 6 3" xfId="5726"/>
    <cellStyle name="Notas 2 2 7" xfId="2824"/>
    <cellStyle name="Notas 2 2 7 2" xfId="4443"/>
    <cellStyle name="Notas 2 2 7 3" xfId="5727"/>
    <cellStyle name="Notas 2 2 8" xfId="4444"/>
    <cellStyle name="Notas 2 2 9" xfId="4445"/>
    <cellStyle name="Notas 2 2_PAGO REMESAS" xfId="2825"/>
    <cellStyle name="Notas 2 3" xfId="2826"/>
    <cellStyle name="Notas 2 3 2" xfId="2827"/>
    <cellStyle name="Notas 2 3 2 2" xfId="4448"/>
    <cellStyle name="Notas 2 3 2 3" xfId="4447"/>
    <cellStyle name="Notas 2 3 3" xfId="4449"/>
    <cellStyle name="Notas 2 3 4" xfId="4446"/>
    <cellStyle name="Notas 2 3_PAGO REMESAS" xfId="2828"/>
    <cellStyle name="Notas 2 4" xfId="2829"/>
    <cellStyle name="Notas 2 4 2" xfId="2830"/>
    <cellStyle name="Notas 2 4 2 2" xfId="4452"/>
    <cellStyle name="Notas 2 4 2 3" xfId="4451"/>
    <cellStyle name="Notas 2 4 3" xfId="4453"/>
    <cellStyle name="Notas 2 4 4" xfId="4450"/>
    <cellStyle name="Notas 2 4_PAGO REMESAS" xfId="2831"/>
    <cellStyle name="Notas 2 5" xfId="2832"/>
    <cellStyle name="Notas 2 5 10" xfId="4454"/>
    <cellStyle name="Notas 2 5 2" xfId="2833"/>
    <cellStyle name="Notas 2 5 3" xfId="2834"/>
    <cellStyle name="Notas 2 5 4" xfId="2835"/>
    <cellStyle name="Notas 2 5 5" xfId="2836"/>
    <cellStyle name="Notas 2 5 5 2" xfId="2837"/>
    <cellStyle name="Notas 2 5 5 2 2" xfId="4456"/>
    <cellStyle name="Notas 2 5 5 3" xfId="2838"/>
    <cellStyle name="Notas 2 5 5 4" xfId="2839"/>
    <cellStyle name="Notas 2 5 5 4 2" xfId="4457"/>
    <cellStyle name="Notas 2 5 5 5" xfId="4458"/>
    <cellStyle name="Notas 2 5 5 6" xfId="4455"/>
    <cellStyle name="Notas 2 5 5_INST $" xfId="4729"/>
    <cellStyle name="Notas 2 5 6" xfId="2840"/>
    <cellStyle name="Notas 2 5 6 2" xfId="2841"/>
    <cellStyle name="Notas 2 5 6 2 2" xfId="4460"/>
    <cellStyle name="Notas 2 5 6 3" xfId="2842"/>
    <cellStyle name="Notas 2 5 6 4" xfId="2843"/>
    <cellStyle name="Notas 2 5 6 4 2" xfId="4461"/>
    <cellStyle name="Notas 2 5 6 5" xfId="4462"/>
    <cellStyle name="Notas 2 5 6 6" xfId="4459"/>
    <cellStyle name="Notas 2 5 6_INST $" xfId="4730"/>
    <cellStyle name="Notas 2 5 7" xfId="2844"/>
    <cellStyle name="Notas 2 5 7 2" xfId="4463"/>
    <cellStyle name="Notas 2 5 8" xfId="2845"/>
    <cellStyle name="Notas 2 5 8 2" xfId="4464"/>
    <cellStyle name="Notas 2 5 9" xfId="4465"/>
    <cellStyle name="Notas 2 5_AVANCE PROTECCIÓN" xfId="2846"/>
    <cellStyle name="Notas 2 6" xfId="2847"/>
    <cellStyle name="Notas 2 6 2" xfId="4467"/>
    <cellStyle name="Notas 2 6 3" xfId="4466"/>
    <cellStyle name="Notas 2 7" xfId="2848"/>
    <cellStyle name="Notas 2 7 2" xfId="4469"/>
    <cellStyle name="Notas 2 7 3" xfId="4468"/>
    <cellStyle name="Notas 2 8" xfId="2849"/>
    <cellStyle name="Notas 2 8 2" xfId="4470"/>
    <cellStyle name="Notas 2 9" xfId="2850"/>
    <cellStyle name="Notas 2 9 2" xfId="4471"/>
    <cellStyle name="Notas 2 9 3" xfId="5728"/>
    <cellStyle name="Notas 2_AVANCE JUSTICIA JUVENIL" xfId="2851"/>
    <cellStyle name="Notas 3" xfId="2852"/>
    <cellStyle name="Notas 3 10" xfId="4473"/>
    <cellStyle name="Notas 3 11" xfId="4474"/>
    <cellStyle name="Notas 3 12" xfId="4472"/>
    <cellStyle name="Notas 3 2" xfId="2853"/>
    <cellStyle name="Notas 3 2 2" xfId="2854"/>
    <cellStyle name="Notas 3 2 2 2" xfId="4477"/>
    <cellStyle name="Notas 3 2 2 3" xfId="4476"/>
    <cellStyle name="Notas 3 2 3" xfId="2855"/>
    <cellStyle name="Notas 3 2 3 2" xfId="4478"/>
    <cellStyle name="Notas 3 2 4" xfId="2856"/>
    <cellStyle name="Notas 3 2 4 2" xfId="4479"/>
    <cellStyle name="Notas 3 2 4 3" xfId="5729"/>
    <cellStyle name="Notas 3 2 5" xfId="4480"/>
    <cellStyle name="Notas 3 2 6" xfId="4481"/>
    <cellStyle name="Notas 3 2 7" xfId="4475"/>
    <cellStyle name="Notas 3 2_PAGO REMESAS" xfId="2857"/>
    <cellStyle name="Notas 3 3" xfId="2858"/>
    <cellStyle name="Notas 3 3 2" xfId="2859"/>
    <cellStyle name="Notas 3 3 2 2" xfId="4484"/>
    <cellStyle name="Notas 3 3 2 3" xfId="4483"/>
    <cellStyle name="Notas 3 3 3" xfId="4485"/>
    <cellStyle name="Notas 3 3 4" xfId="4482"/>
    <cellStyle name="Notas 3 3_PAGO REMESAS" xfId="2860"/>
    <cellStyle name="Notas 3 4" xfId="2861"/>
    <cellStyle name="Notas 3 4 2" xfId="2862"/>
    <cellStyle name="Notas 3 4 2 2" xfId="4488"/>
    <cellStyle name="Notas 3 4 2 3" xfId="4487"/>
    <cellStyle name="Notas 3 4 3" xfId="4489"/>
    <cellStyle name="Notas 3 4 4" xfId="4486"/>
    <cellStyle name="Notas 3 4_PAGO REMESAS" xfId="2863"/>
    <cellStyle name="Notas 3 5" xfId="2864"/>
    <cellStyle name="Notas 3 5 10" xfId="4490"/>
    <cellStyle name="Notas 3 5 2" xfId="2865"/>
    <cellStyle name="Notas 3 5 2 2" xfId="2866"/>
    <cellStyle name="Notas 3 5 2 2 2" xfId="4493"/>
    <cellStyle name="Notas 3 5 2 2 3" xfId="4492"/>
    <cellStyle name="Notas 3 5 2 3" xfId="4494"/>
    <cellStyle name="Notas 3 5 2 4" xfId="4491"/>
    <cellStyle name="Notas 3 5 2_PAGO REMESAS" xfId="2867"/>
    <cellStyle name="Notas 3 5 3" xfId="2868"/>
    <cellStyle name="Notas 3 5 3 2" xfId="4496"/>
    <cellStyle name="Notas 3 5 3 3" xfId="4495"/>
    <cellStyle name="Notas 3 5 4" xfId="2869"/>
    <cellStyle name="Notas 3 5 4 2" xfId="4498"/>
    <cellStyle name="Notas 3 5 4 3" xfId="4497"/>
    <cellStyle name="Notas 3 5 5" xfId="2870"/>
    <cellStyle name="Notas 3 5 5 2" xfId="2871"/>
    <cellStyle name="Notas 3 5 5 2 2" xfId="4500"/>
    <cellStyle name="Notas 3 5 5 2 3" xfId="5730"/>
    <cellStyle name="Notas 3 5 5 3" xfId="2872"/>
    <cellStyle name="Notas 3 5 5 3 2" xfId="4501"/>
    <cellStyle name="Notas 3 5 5 4" xfId="2873"/>
    <cellStyle name="Notas 3 5 5 4 2" xfId="4502"/>
    <cellStyle name="Notas 3 5 5 4 3" xfId="5731"/>
    <cellStyle name="Notas 3 5 5 5" xfId="4503"/>
    <cellStyle name="Notas 3 5 5 6" xfId="4499"/>
    <cellStyle name="Notas 3 5 5_INST $" xfId="4731"/>
    <cellStyle name="Notas 3 5 6" xfId="2874"/>
    <cellStyle name="Notas 3 5 6 2" xfId="2875"/>
    <cellStyle name="Notas 3 5 6 2 2" xfId="4505"/>
    <cellStyle name="Notas 3 5 6 2 3" xfId="5732"/>
    <cellStyle name="Notas 3 5 6 3" xfId="2876"/>
    <cellStyle name="Notas 3 5 6 3 2" xfId="4506"/>
    <cellStyle name="Notas 3 5 6 4" xfId="2877"/>
    <cellStyle name="Notas 3 5 6 4 2" xfId="4507"/>
    <cellStyle name="Notas 3 5 6 4 3" xfId="5733"/>
    <cellStyle name="Notas 3 5 6 5" xfId="4508"/>
    <cellStyle name="Notas 3 5 6 6" xfId="4504"/>
    <cellStyle name="Notas 3 5 6_INST $" xfId="4732"/>
    <cellStyle name="Notas 3 5 7" xfId="2878"/>
    <cellStyle name="Notas 3 5 7 2" xfId="4509"/>
    <cellStyle name="Notas 3 5 7 3" xfId="5734"/>
    <cellStyle name="Notas 3 5 8" xfId="2879"/>
    <cellStyle name="Notas 3 5 8 2" xfId="4510"/>
    <cellStyle name="Notas 3 5 8 3" xfId="5735"/>
    <cellStyle name="Notas 3 5 9" xfId="4511"/>
    <cellStyle name="Notas 3 5_AVANCE PROTECCIÓN" xfId="2880"/>
    <cellStyle name="Notas 3 6" xfId="2881"/>
    <cellStyle name="Notas 3 6 2" xfId="4513"/>
    <cellStyle name="Notas 3 6 3" xfId="4512"/>
    <cellStyle name="Notas 3 7" xfId="2882"/>
    <cellStyle name="Notas 3 7 2" xfId="4515"/>
    <cellStyle name="Notas 3 7 3" xfId="4514"/>
    <cellStyle name="Notas 3 8" xfId="2883"/>
    <cellStyle name="Notas 3 8 2" xfId="4516"/>
    <cellStyle name="Notas 3 9" xfId="2884"/>
    <cellStyle name="Notas 3 9 2" xfId="4517"/>
    <cellStyle name="Notas 3 9 3" xfId="5736"/>
    <cellStyle name="Notas 3_AVANCE JUSTICIA JUVENIL" xfId="2885"/>
    <cellStyle name="Notas 4" xfId="2886"/>
    <cellStyle name="Notas 4 2" xfId="4519"/>
    <cellStyle name="Notas 4 3" xfId="4518"/>
    <cellStyle name="Notas 5" xfId="4520"/>
    <cellStyle name="Notas 6" xfId="5718"/>
    <cellStyle name="Notas 7" xfId="5866"/>
    <cellStyle name="Notas 8" xfId="6246"/>
    <cellStyle name="Notas 9" xfId="4820"/>
    <cellStyle name="Porcentual 10" xfId="2887"/>
    <cellStyle name="Porcentual 10 2" xfId="5737"/>
    <cellStyle name="Porcentual 11" xfId="2888"/>
    <cellStyle name="Porcentual 11 2" xfId="5738"/>
    <cellStyle name="Porcentual 12" xfId="2889"/>
    <cellStyle name="Porcentual 12 2" xfId="2890"/>
    <cellStyle name="Porcentual 12 2 2" xfId="5740"/>
    <cellStyle name="Porcentual 12 3" xfId="5739"/>
    <cellStyle name="Porcentual 13" xfId="2891"/>
    <cellStyle name="Porcentual 13 2" xfId="5741"/>
    <cellStyle name="Porcentual 14" xfId="2892"/>
    <cellStyle name="Porcentual 14 2" xfId="2893"/>
    <cellStyle name="Porcentual 14 2 2" xfId="5743"/>
    <cellStyle name="Porcentual 14 3" xfId="2894"/>
    <cellStyle name="Porcentual 14 3 2" xfId="2895"/>
    <cellStyle name="Porcentual 14 3 2 2" xfId="5745"/>
    <cellStyle name="Porcentual 14 3 3" xfId="5744"/>
    <cellStyle name="Porcentual 14 4" xfId="4521"/>
    <cellStyle name="Porcentual 14 4 2" xfId="6226"/>
    <cellStyle name="Porcentual 14 5" xfId="5742"/>
    <cellStyle name="Porcentual 15" xfId="2896"/>
    <cellStyle name="Porcentual 15 2" xfId="5746"/>
    <cellStyle name="Porcentual 16" xfId="2897"/>
    <cellStyle name="Porcentual 16 2" xfId="5747"/>
    <cellStyle name="Porcentual 17" xfId="2898"/>
    <cellStyle name="Porcentual 17 2" xfId="5748"/>
    <cellStyle name="Porcentual 18" xfId="2899"/>
    <cellStyle name="Porcentual 18 2" xfId="4522"/>
    <cellStyle name="Porcentual 18 2 2" xfId="6227"/>
    <cellStyle name="Porcentual 19" xfId="4523"/>
    <cellStyle name="Porcentual 19 2" xfId="4524"/>
    <cellStyle name="Porcentual 2" xfId="2900"/>
    <cellStyle name="Porcentual 2 2" xfId="2901"/>
    <cellStyle name="Porcentual 2 2 2" xfId="5750"/>
    <cellStyle name="Porcentual 2 3" xfId="2902"/>
    <cellStyle name="Porcentual 2 3 2" xfId="4525"/>
    <cellStyle name="Porcentual 2 4" xfId="4526"/>
    <cellStyle name="Porcentual 2 5" xfId="4527"/>
    <cellStyle name="Porcentual 2 5 2" xfId="6228"/>
    <cellStyle name="Porcentual 2 6" xfId="4528"/>
    <cellStyle name="Porcentual 2 6 2" xfId="6229"/>
    <cellStyle name="Porcentual 2 7" xfId="5749"/>
    <cellStyle name="Porcentual 20" xfId="4529"/>
    <cellStyle name="Porcentual 20 2" xfId="6230"/>
    <cellStyle name="Porcentual 21" xfId="4530"/>
    <cellStyle name="Porcentual 21 2" xfId="6231"/>
    <cellStyle name="Porcentual 3" xfId="2903"/>
    <cellStyle name="Porcentual 3 2" xfId="2904"/>
    <cellStyle name="Porcentual 3 2 2" xfId="4531"/>
    <cellStyle name="Porcentual 3 2 2 2" xfId="6232"/>
    <cellStyle name="Porcentual 3 2 3" xfId="5752"/>
    <cellStyle name="Porcentual 3 3" xfId="2905"/>
    <cellStyle name="Porcentual 3 3 2" xfId="4532"/>
    <cellStyle name="Porcentual 3 3 2 2" xfId="6233"/>
    <cellStyle name="Porcentual 3 3 3" xfId="5753"/>
    <cellStyle name="Porcentual 3 4" xfId="2906"/>
    <cellStyle name="Porcentual 3 4 2" xfId="2907"/>
    <cellStyle name="Porcentual 3 4 2 2" xfId="4533"/>
    <cellStyle name="Porcentual 3 4 2 2 2" xfId="6234"/>
    <cellStyle name="Porcentual 3 4 2 3" xfId="5755"/>
    <cellStyle name="Porcentual 3 4 3" xfId="4534"/>
    <cellStyle name="Porcentual 3 4 3 2" xfId="6235"/>
    <cellStyle name="Porcentual 3 4 4" xfId="5754"/>
    <cellStyle name="Porcentual 3 5" xfId="4535"/>
    <cellStyle name="Porcentual 3 5 2" xfId="6236"/>
    <cellStyle name="Porcentual 3 6" xfId="5751"/>
    <cellStyle name="Porcentual 4" xfId="2908"/>
    <cellStyle name="Porcentual 4 10" xfId="4536"/>
    <cellStyle name="Porcentual 4 10 2" xfId="6237"/>
    <cellStyle name="Porcentual 4 2" xfId="2909"/>
    <cellStyle name="Porcentual 4 2 2" xfId="4537"/>
    <cellStyle name="Porcentual 4 2 2 2" xfId="6238"/>
    <cellStyle name="Porcentual 4 2 3" xfId="5756"/>
    <cellStyle name="Porcentual 4 3" xfId="2910"/>
    <cellStyle name="Porcentual 4 3 2" xfId="2911"/>
    <cellStyle name="Porcentual 4 3 2 2" xfId="5758"/>
    <cellStyle name="Porcentual 4 3 3" xfId="5757"/>
    <cellStyle name="Porcentual 4 4" xfId="2912"/>
    <cellStyle name="Porcentual 4 4 2" xfId="5759"/>
    <cellStyle name="Porcentual 4 5" xfId="2913"/>
    <cellStyle name="Porcentual 4 5 2" xfId="5760"/>
    <cellStyle name="Porcentual 4 6" xfId="2914"/>
    <cellStyle name="Porcentual 4 6 2" xfId="5761"/>
    <cellStyle name="Porcentual 4 7" xfId="2915"/>
    <cellStyle name="Porcentual 4 7 2" xfId="2916"/>
    <cellStyle name="Porcentual 4 7 2 2" xfId="5763"/>
    <cellStyle name="Porcentual 4 7 3" xfId="5762"/>
    <cellStyle name="Porcentual 4 8" xfId="2917"/>
    <cellStyle name="Porcentual 4 8 2" xfId="2918"/>
    <cellStyle name="Porcentual 4 8 2 2" xfId="5765"/>
    <cellStyle name="Porcentual 4 8 3" xfId="2919"/>
    <cellStyle name="Porcentual 4 8 3 2" xfId="2920"/>
    <cellStyle name="Porcentual 4 8 3 2 2" xfId="5767"/>
    <cellStyle name="Porcentual 4 8 3 3" xfId="5766"/>
    <cellStyle name="Porcentual 4 8 4" xfId="4538"/>
    <cellStyle name="Porcentual 4 8 4 2" xfId="6239"/>
    <cellStyle name="Porcentual 4 8 5" xfId="5764"/>
    <cellStyle name="Porcentual 4 9" xfId="2921"/>
    <cellStyle name="Porcentual 4 9 2" xfId="5768"/>
    <cellStyle name="Porcentual 5" xfId="2922"/>
    <cellStyle name="Porcentual 5 2" xfId="4539"/>
    <cellStyle name="Porcentual 5 2 2" xfId="6240"/>
    <cellStyle name="Porcentual 5 3" xfId="5769"/>
    <cellStyle name="Porcentual 6" xfId="2923"/>
    <cellStyle name="Porcentual 6 2" xfId="4540"/>
    <cellStyle name="Porcentual 6 2 2" xfId="6241"/>
    <cellStyle name="Porcentual 6 3" xfId="5770"/>
    <cellStyle name="Porcentual 7" xfId="2924"/>
    <cellStyle name="Porcentual 7 2" xfId="5771"/>
    <cellStyle name="Porcentual 8" xfId="2925"/>
    <cellStyle name="Porcentual 8 2" xfId="2926"/>
    <cellStyle name="Porcentual 8 2 2" xfId="5773"/>
    <cellStyle name="Porcentual 8 3" xfId="5772"/>
    <cellStyle name="Porcentual 9" xfId="2927"/>
    <cellStyle name="Porcentual 9 2" xfId="5774"/>
    <cellStyle name="Salida" xfId="2928" builtinId="21" customBuiltin="1"/>
    <cellStyle name="Salida 10" xfId="2929"/>
    <cellStyle name="Salida 10 2" xfId="4542"/>
    <cellStyle name="Salida 11" xfId="2930"/>
    <cellStyle name="Salida 11 2" xfId="4543"/>
    <cellStyle name="Salida 12" xfId="4541"/>
    <cellStyle name="Salida 2" xfId="2931"/>
    <cellStyle name="Salida 2 2" xfId="2932"/>
    <cellStyle name="Salida 2 2 2" xfId="4545"/>
    <cellStyle name="Salida 2 3" xfId="2933"/>
    <cellStyle name="Salida 2 3 10" xfId="4546"/>
    <cellStyle name="Salida 2 3 2" xfId="2934"/>
    <cellStyle name="Salida 2 3 3" xfId="2935"/>
    <cellStyle name="Salida 2 3 4" xfId="2936"/>
    <cellStyle name="Salida 2 3 5" xfId="2937"/>
    <cellStyle name="Salida 2 3 5 2" xfId="2938"/>
    <cellStyle name="Salida 2 3 5 2 2" xfId="4548"/>
    <cellStyle name="Salida 2 3 5 2 3" xfId="5775"/>
    <cellStyle name="Salida 2 3 5 3" xfId="2939"/>
    <cellStyle name="Salida 2 3 5 4" xfId="2940"/>
    <cellStyle name="Salida 2 3 5 4 2" xfId="4549"/>
    <cellStyle name="Salida 2 3 5 4 3" xfId="5776"/>
    <cellStyle name="Salida 2 3 5 5" xfId="4550"/>
    <cellStyle name="Salida 2 3 5 6" xfId="4547"/>
    <cellStyle name="Salida 2 3 5_INST $" xfId="4551"/>
    <cellStyle name="Salida 2 3 6" xfId="2941"/>
    <cellStyle name="Salida 2 3 6 2" xfId="2942"/>
    <cellStyle name="Salida 2 3 6 2 2" xfId="4553"/>
    <cellStyle name="Salida 2 3 6 2 3" xfId="5777"/>
    <cellStyle name="Salida 2 3 6 3" xfId="2943"/>
    <cellStyle name="Salida 2 3 6 4" xfId="2944"/>
    <cellStyle name="Salida 2 3 6 4 2" xfId="4554"/>
    <cellStyle name="Salida 2 3 6 4 3" xfId="5778"/>
    <cellStyle name="Salida 2 3 6 5" xfId="4555"/>
    <cellStyle name="Salida 2 3 6 6" xfId="4552"/>
    <cellStyle name="Salida 2 3 6_INST $" xfId="4556"/>
    <cellStyle name="Salida 2 3 7" xfId="2945"/>
    <cellStyle name="Salida 2 3 7 2" xfId="4557"/>
    <cellStyle name="Salida 2 3 7 3" xfId="5779"/>
    <cellStyle name="Salida 2 3 8" xfId="2946"/>
    <cellStyle name="Salida 2 3 8 2" xfId="4558"/>
    <cellStyle name="Salida 2 3 8 3" xfId="5780"/>
    <cellStyle name="Salida 2 3 9" xfId="4559"/>
    <cellStyle name="Salida 2 3_AVANCE PROTECCIÓN" xfId="2947"/>
    <cellStyle name="Salida 2 4" xfId="4544"/>
    <cellStyle name="Salida 2_PAGO REMESAS" xfId="2948"/>
    <cellStyle name="Salida 3" xfId="2949"/>
    <cellStyle name="Salida 3 2" xfId="4560"/>
    <cellStyle name="Salida 4" xfId="2950"/>
    <cellStyle name="Salida 4 2" xfId="4561"/>
    <cellStyle name="Salida 5" xfId="2951"/>
    <cellStyle name="Salida 5 2" xfId="4562"/>
    <cellStyle name="Salida 6" xfId="2952"/>
    <cellStyle name="Salida 6 2" xfId="4563"/>
    <cellStyle name="Salida 7" xfId="2953"/>
    <cellStyle name="Salida 7 2" xfId="4564"/>
    <cellStyle name="Salida 8" xfId="2954"/>
    <cellStyle name="Salida 8 2" xfId="4565"/>
    <cellStyle name="Salida 9" xfId="2955"/>
    <cellStyle name="Salida 9 2" xfId="4566"/>
    <cellStyle name="TableStyleLight1" xfId="2956"/>
    <cellStyle name="TableStyleLight1 2" xfId="2957"/>
    <cellStyle name="TableStyleLight1 2 2" xfId="4568"/>
    <cellStyle name="TableStyleLight1 2 3" xfId="4569"/>
    <cellStyle name="TableStyleLight1 2 4" xfId="4567"/>
    <cellStyle name="TableStyleLight1 2_INST $" xfId="4733"/>
    <cellStyle name="Texto de advertencia" xfId="2958" builtinId="11" customBuiltin="1"/>
    <cellStyle name="Texto de advertencia 10" xfId="2959"/>
    <cellStyle name="Texto de advertencia 10 2" xfId="4571"/>
    <cellStyle name="Texto de advertencia 11" xfId="2960"/>
    <cellStyle name="Texto de advertencia 11 2" xfId="4572"/>
    <cellStyle name="Texto de advertencia 12" xfId="4570"/>
    <cellStyle name="Texto de advertencia 2" xfId="2961"/>
    <cellStyle name="Texto de advertencia 2 2" xfId="2962"/>
    <cellStyle name="Texto de advertencia 2 2 2" xfId="4574"/>
    <cellStyle name="Texto de advertencia 2 3" xfId="2963"/>
    <cellStyle name="Texto de advertencia 2 3 10" xfId="4575"/>
    <cellStyle name="Texto de advertencia 2 3 2" xfId="2964"/>
    <cellStyle name="Texto de advertencia 2 3 3" xfId="2965"/>
    <cellStyle name="Texto de advertencia 2 3 4" xfId="2966"/>
    <cellStyle name="Texto de advertencia 2 3 5" xfId="2967"/>
    <cellStyle name="Texto de advertencia 2 3 5 2" xfId="2968"/>
    <cellStyle name="Texto de advertencia 2 3 5 2 2" xfId="4577"/>
    <cellStyle name="Texto de advertencia 2 3 5 2 3" xfId="5781"/>
    <cellStyle name="Texto de advertencia 2 3 5 3" xfId="2969"/>
    <cellStyle name="Texto de advertencia 2 3 5 4" xfId="2970"/>
    <cellStyle name="Texto de advertencia 2 3 5 4 2" xfId="4578"/>
    <cellStyle name="Texto de advertencia 2 3 5 4 3" xfId="5782"/>
    <cellStyle name="Texto de advertencia 2 3 5 5" xfId="4579"/>
    <cellStyle name="Texto de advertencia 2 3 5 6" xfId="4576"/>
    <cellStyle name="Texto de advertencia 2 3 5_INST $" xfId="4580"/>
    <cellStyle name="Texto de advertencia 2 3 6" xfId="2971"/>
    <cellStyle name="Texto de advertencia 2 3 6 2" xfId="2972"/>
    <cellStyle name="Texto de advertencia 2 3 6 2 2" xfId="4582"/>
    <cellStyle name="Texto de advertencia 2 3 6 2 3" xfId="5783"/>
    <cellStyle name="Texto de advertencia 2 3 6 3" xfId="2973"/>
    <cellStyle name="Texto de advertencia 2 3 6 4" xfId="2974"/>
    <cellStyle name="Texto de advertencia 2 3 6 4 2" xfId="4583"/>
    <cellStyle name="Texto de advertencia 2 3 6 4 3" xfId="5784"/>
    <cellStyle name="Texto de advertencia 2 3 6 5" xfId="4584"/>
    <cellStyle name="Texto de advertencia 2 3 6 6" xfId="4581"/>
    <cellStyle name="Texto de advertencia 2 3 6_INST $" xfId="4585"/>
    <cellStyle name="Texto de advertencia 2 3 7" xfId="2975"/>
    <cellStyle name="Texto de advertencia 2 3 7 2" xfId="4586"/>
    <cellStyle name="Texto de advertencia 2 3 7 3" xfId="5785"/>
    <cellStyle name="Texto de advertencia 2 3 8" xfId="2976"/>
    <cellStyle name="Texto de advertencia 2 3 8 2" xfId="4587"/>
    <cellStyle name="Texto de advertencia 2 3 8 3" xfId="5786"/>
    <cellStyle name="Texto de advertencia 2 3 9" xfId="4588"/>
    <cellStyle name="Texto de advertencia 2 3_AVANCE PROTECCIÓN" xfId="2977"/>
    <cellStyle name="Texto de advertencia 2 4" xfId="4573"/>
    <cellStyle name="Texto de advertencia 3" xfId="2978"/>
    <cellStyle name="Texto de advertencia 3 2" xfId="4589"/>
    <cellStyle name="Texto de advertencia 4" xfId="2979"/>
    <cellStyle name="Texto de advertencia 4 2" xfId="4590"/>
    <cellStyle name="Texto de advertencia 5" xfId="2980"/>
    <cellStyle name="Texto de advertencia 5 2" xfId="4591"/>
    <cellStyle name="Texto de advertencia 6" xfId="2981"/>
    <cellStyle name="Texto de advertencia 6 2" xfId="4592"/>
    <cellStyle name="Texto de advertencia 7" xfId="2982"/>
    <cellStyle name="Texto de advertencia 7 2" xfId="4593"/>
    <cellStyle name="Texto de advertencia 8" xfId="2983"/>
    <cellStyle name="Texto de advertencia 8 2" xfId="4594"/>
    <cellStyle name="Texto de advertencia 9" xfId="2984"/>
    <cellStyle name="Texto de advertencia 9 2" xfId="4595"/>
    <cellStyle name="Texto explicativo" xfId="2985" builtinId="53" customBuiltin="1"/>
    <cellStyle name="Texto explicativo 10" xfId="2986"/>
    <cellStyle name="Texto explicativo 10 2" xfId="4597"/>
    <cellStyle name="Texto explicativo 11" xfId="2987"/>
    <cellStyle name="Texto explicativo 11 2" xfId="4598"/>
    <cellStyle name="Texto explicativo 12" xfId="4596"/>
    <cellStyle name="Texto explicativo 2" xfId="2988"/>
    <cellStyle name="Texto explicativo 2 2" xfId="2989"/>
    <cellStyle name="Texto explicativo 2 2 2" xfId="4600"/>
    <cellStyle name="Texto explicativo 2 3" xfId="2990"/>
    <cellStyle name="Texto explicativo 2 3 10" xfId="4601"/>
    <cellStyle name="Texto explicativo 2 3 2" xfId="2991"/>
    <cellStyle name="Texto explicativo 2 3 3" xfId="2992"/>
    <cellStyle name="Texto explicativo 2 3 4" xfId="2993"/>
    <cellStyle name="Texto explicativo 2 3 5" xfId="2994"/>
    <cellStyle name="Texto explicativo 2 3 5 2" xfId="2995"/>
    <cellStyle name="Texto explicativo 2 3 5 2 2" xfId="4603"/>
    <cellStyle name="Texto explicativo 2 3 5 2 3" xfId="5787"/>
    <cellStyle name="Texto explicativo 2 3 5 3" xfId="2996"/>
    <cellStyle name="Texto explicativo 2 3 5 4" xfId="2997"/>
    <cellStyle name="Texto explicativo 2 3 5 4 2" xfId="4604"/>
    <cellStyle name="Texto explicativo 2 3 5 4 3" xfId="5788"/>
    <cellStyle name="Texto explicativo 2 3 5 5" xfId="4605"/>
    <cellStyle name="Texto explicativo 2 3 5 6" xfId="4602"/>
    <cellStyle name="Texto explicativo 2 3 5_INST $" xfId="4606"/>
    <cellStyle name="Texto explicativo 2 3 6" xfId="2998"/>
    <cellStyle name="Texto explicativo 2 3 6 2" xfId="2999"/>
    <cellStyle name="Texto explicativo 2 3 6 2 2" xfId="4608"/>
    <cellStyle name="Texto explicativo 2 3 6 2 3" xfId="5789"/>
    <cellStyle name="Texto explicativo 2 3 6 3" xfId="3000"/>
    <cellStyle name="Texto explicativo 2 3 6 4" xfId="3001"/>
    <cellStyle name="Texto explicativo 2 3 6 4 2" xfId="4609"/>
    <cellStyle name="Texto explicativo 2 3 6 4 3" xfId="5790"/>
    <cellStyle name="Texto explicativo 2 3 6 5" xfId="4610"/>
    <cellStyle name="Texto explicativo 2 3 6 6" xfId="4607"/>
    <cellStyle name="Texto explicativo 2 3 6_INST $" xfId="4611"/>
    <cellStyle name="Texto explicativo 2 3 7" xfId="3002"/>
    <cellStyle name="Texto explicativo 2 3 7 2" xfId="4612"/>
    <cellStyle name="Texto explicativo 2 3 7 3" xfId="5791"/>
    <cellStyle name="Texto explicativo 2 3 8" xfId="3003"/>
    <cellStyle name="Texto explicativo 2 3 8 2" xfId="4613"/>
    <cellStyle name="Texto explicativo 2 3 8 3" xfId="5792"/>
    <cellStyle name="Texto explicativo 2 3 9" xfId="4614"/>
    <cellStyle name="Texto explicativo 2 3_AVANCE PROTECCIÓN" xfId="3004"/>
    <cellStyle name="Texto explicativo 2 4" xfId="4599"/>
    <cellStyle name="Texto explicativo 3" xfId="3005"/>
    <cellStyle name="Texto explicativo 3 2" xfId="4615"/>
    <cellStyle name="Texto explicativo 4" xfId="3006"/>
    <cellStyle name="Texto explicativo 4 2" xfId="4616"/>
    <cellStyle name="Texto explicativo 5" xfId="3007"/>
    <cellStyle name="Texto explicativo 5 2" xfId="4617"/>
    <cellStyle name="Texto explicativo 6" xfId="3008"/>
    <cellStyle name="Texto explicativo 6 2" xfId="4618"/>
    <cellStyle name="Texto explicativo 7" xfId="3009"/>
    <cellStyle name="Texto explicativo 7 2" xfId="4619"/>
    <cellStyle name="Texto explicativo 8" xfId="3010"/>
    <cellStyle name="Texto explicativo 8 2" xfId="4620"/>
    <cellStyle name="Texto explicativo 9" xfId="3011"/>
    <cellStyle name="Texto explicativo 9 2" xfId="4621"/>
    <cellStyle name="Título" xfId="3012" builtinId="15" customBuiltin="1"/>
    <cellStyle name="Título 1 10" xfId="3014"/>
    <cellStyle name="Título 1 11" xfId="3015"/>
    <cellStyle name="Título 1 12" xfId="4623"/>
    <cellStyle name="Título 1 2" xfId="3016"/>
    <cellStyle name="Título 1 2 2" xfId="3017"/>
    <cellStyle name="Título 1 2 3" xfId="3018"/>
    <cellStyle name="Título 1 2 3 10" xfId="4624"/>
    <cellStyle name="Título 1 2 3 2" xfId="3019"/>
    <cellStyle name="Título 1 2 3 3" xfId="3020"/>
    <cellStyle name="Título 1 2 3 4" xfId="3021"/>
    <cellStyle name="Título 1 2 3 5" xfId="3022"/>
    <cellStyle name="Título 1 2 3 5 2" xfId="3023"/>
    <cellStyle name="Título 1 2 3 5 2 2" xfId="4626"/>
    <cellStyle name="Título 1 2 3 5 2 3" xfId="5795"/>
    <cellStyle name="Título 1 2 3 5 3" xfId="3024"/>
    <cellStyle name="Título 1 2 3 5 4" xfId="3025"/>
    <cellStyle name="Título 1 2 3 5 4 2" xfId="4627"/>
    <cellStyle name="Título 1 2 3 5 4 3" xfId="5796"/>
    <cellStyle name="Título 1 2 3 5 5" xfId="4628"/>
    <cellStyle name="Título 1 2 3 5 6" xfId="4625"/>
    <cellStyle name="Título 1 2 3 5_INST $" xfId="4629"/>
    <cellStyle name="Título 1 2 3 6" xfId="3026"/>
    <cellStyle name="Título 1 2 3 6 2" xfId="3027"/>
    <cellStyle name="Título 1 2 3 6 2 2" xfId="4631"/>
    <cellStyle name="Título 1 2 3 6 2 3" xfId="5797"/>
    <cellStyle name="Título 1 2 3 6 3" xfId="3028"/>
    <cellStyle name="Título 1 2 3 6 4" xfId="3029"/>
    <cellStyle name="Título 1 2 3 6 4 2" xfId="4632"/>
    <cellStyle name="Título 1 2 3 6 4 3" xfId="5798"/>
    <cellStyle name="Título 1 2 3 6 5" xfId="4633"/>
    <cellStyle name="Título 1 2 3 6 6" xfId="4630"/>
    <cellStyle name="Título 1 2 3 6_INST $" xfId="4634"/>
    <cellStyle name="Título 1 2 3 7" xfId="3030"/>
    <cellStyle name="Título 1 2 3 7 2" xfId="4635"/>
    <cellStyle name="Título 1 2 3 7 3" xfId="5799"/>
    <cellStyle name="Título 1 2 3 8" xfId="3031"/>
    <cellStyle name="Título 1 2 3 8 2" xfId="4636"/>
    <cellStyle name="Título 1 2 3 8 3" xfId="5800"/>
    <cellStyle name="Título 1 2 3 9" xfId="4637"/>
    <cellStyle name="Título 1 2 3_AVANCE PROTECCIÓN" xfId="3032"/>
    <cellStyle name="Título 1 2_PAGO REMESAS" xfId="3033"/>
    <cellStyle name="Título 1 3" xfId="3034"/>
    <cellStyle name="Título 1 4" xfId="3035"/>
    <cellStyle name="Título 1 5" xfId="3036"/>
    <cellStyle name="Título 1 6" xfId="3037"/>
    <cellStyle name="Título 1 7" xfId="3038"/>
    <cellStyle name="Título 1 8" xfId="3039"/>
    <cellStyle name="Título 1 9" xfId="3040"/>
    <cellStyle name="Título 10" xfId="3041"/>
    <cellStyle name="Título 11" xfId="3042"/>
    <cellStyle name="Título 12" xfId="3043"/>
    <cellStyle name="Título 13" xfId="3044"/>
    <cellStyle name="Título 14" xfId="3045"/>
    <cellStyle name="Título 15" xfId="3046"/>
    <cellStyle name="Título 16" xfId="3047"/>
    <cellStyle name="Título 17" xfId="3048"/>
    <cellStyle name="Título 18" xfId="3049"/>
    <cellStyle name="Título 19" xfId="3050"/>
    <cellStyle name="Título 2" xfId="3051" builtinId="17" customBuiltin="1"/>
    <cellStyle name="Título 2 10" xfId="3052"/>
    <cellStyle name="Título 2 10 2" xfId="4639"/>
    <cellStyle name="Título 2 11" xfId="3053"/>
    <cellStyle name="Título 2 11 2" xfId="4640"/>
    <cellStyle name="Título 2 12" xfId="4638"/>
    <cellStyle name="Título 2 2" xfId="3054"/>
    <cellStyle name="Título 2 2 2" xfId="3055"/>
    <cellStyle name="Título 2 2 2 2" xfId="4642"/>
    <cellStyle name="Título 2 2 3" xfId="3056"/>
    <cellStyle name="Título 2 2 3 10" xfId="4643"/>
    <cellStyle name="Título 2 2 3 2" xfId="3057"/>
    <cellStyle name="Título 2 2 3 3" xfId="3058"/>
    <cellStyle name="Título 2 2 3 4" xfId="3059"/>
    <cellStyle name="Título 2 2 3 5" xfId="3060"/>
    <cellStyle name="Título 2 2 3 5 2" xfId="3061"/>
    <cellStyle name="Título 2 2 3 5 2 2" xfId="4645"/>
    <cellStyle name="Título 2 2 3 5 2 3" xfId="5802"/>
    <cellStyle name="Título 2 2 3 5 3" xfId="3062"/>
    <cellStyle name="Título 2 2 3 5 4" xfId="3063"/>
    <cellStyle name="Título 2 2 3 5 4 2" xfId="4646"/>
    <cellStyle name="Título 2 2 3 5 4 3" xfId="5803"/>
    <cellStyle name="Título 2 2 3 5 5" xfId="4647"/>
    <cellStyle name="Título 2 2 3 5 6" xfId="4644"/>
    <cellStyle name="Título 2 2 3 5_INST $" xfId="4648"/>
    <cellStyle name="Título 2 2 3 6" xfId="3064"/>
    <cellStyle name="Título 2 2 3 6 2" xfId="3065"/>
    <cellStyle name="Título 2 2 3 6 2 2" xfId="4650"/>
    <cellStyle name="Título 2 2 3 6 2 3" xfId="5804"/>
    <cellStyle name="Título 2 2 3 6 3" xfId="3066"/>
    <cellStyle name="Título 2 2 3 6 4" xfId="3067"/>
    <cellStyle name="Título 2 2 3 6 4 2" xfId="4651"/>
    <cellStyle name="Título 2 2 3 6 4 3" xfId="5805"/>
    <cellStyle name="Título 2 2 3 6 5" xfId="4652"/>
    <cellStyle name="Título 2 2 3 6 6" xfId="4649"/>
    <cellStyle name="Título 2 2 3 6_INST $" xfId="4653"/>
    <cellStyle name="Título 2 2 3 7" xfId="3068"/>
    <cellStyle name="Título 2 2 3 7 2" xfId="4654"/>
    <cellStyle name="Título 2 2 3 7 3" xfId="5806"/>
    <cellStyle name="Título 2 2 3 8" xfId="3069"/>
    <cellStyle name="Título 2 2 3 8 2" xfId="4655"/>
    <cellStyle name="Título 2 2 3 8 3" xfId="5807"/>
    <cellStyle name="Título 2 2 3 9" xfId="4656"/>
    <cellStyle name="Título 2 2 3_AVANCE PROTECCIÓN" xfId="3070"/>
    <cellStyle name="Título 2 2 4" xfId="4641"/>
    <cellStyle name="Título 2 2_PAGO REMESAS" xfId="3071"/>
    <cellStyle name="Título 2 3" xfId="3072"/>
    <cellStyle name="Título 2 3 2" xfId="4657"/>
    <cellStyle name="Título 2 4" xfId="3073"/>
    <cellStyle name="Título 2 4 2" xfId="4658"/>
    <cellStyle name="Título 2 5" xfId="3074"/>
    <cellStyle name="Título 2 5 2" xfId="4659"/>
    <cellStyle name="Título 2 6" xfId="3075"/>
    <cellStyle name="Título 2 6 2" xfId="4660"/>
    <cellStyle name="Título 2 7" xfId="3076"/>
    <cellStyle name="Título 2 7 2" xfId="4661"/>
    <cellStyle name="Título 2 8" xfId="3077"/>
    <cellStyle name="Título 2 8 2" xfId="4662"/>
    <cellStyle name="Título 2 9" xfId="3078"/>
    <cellStyle name="Título 2 9 2" xfId="4663"/>
    <cellStyle name="Título 20" xfId="3079"/>
    <cellStyle name="Título 20 2" xfId="4664"/>
    <cellStyle name="Título 20 3" xfId="5808"/>
    <cellStyle name="Título 21" xfId="3080"/>
    <cellStyle name="Título 21 2" xfId="4665"/>
    <cellStyle name="Título 21 3" xfId="5809"/>
    <cellStyle name="Título 22" xfId="3081"/>
    <cellStyle name="Título 22 2" xfId="4666"/>
    <cellStyle name="Título 22 3" xfId="5810"/>
    <cellStyle name="Título 23" xfId="3082"/>
    <cellStyle name="Título 23 2" xfId="4667"/>
    <cellStyle name="Título 23 3" xfId="5811"/>
    <cellStyle name="Título 24" xfId="3083"/>
    <cellStyle name="Título 24 2" xfId="4668"/>
    <cellStyle name="Título 24 3" xfId="5812"/>
    <cellStyle name="Título 25" xfId="3084"/>
    <cellStyle name="Título 25 2" xfId="4669"/>
    <cellStyle name="Título 25 3" xfId="5813"/>
    <cellStyle name="Título 26" xfId="4622"/>
    <cellStyle name="Título 27" xfId="5793"/>
    <cellStyle name="Título 28" xfId="5843"/>
    <cellStyle name="Título 29" xfId="5892"/>
    <cellStyle name="Título 3" xfId="3085" builtinId="18" customBuiltin="1"/>
    <cellStyle name="Título 3 10" xfId="3086"/>
    <cellStyle name="Título 3 10 2" xfId="4671"/>
    <cellStyle name="Título 3 11" xfId="3087"/>
    <cellStyle name="Título 3 11 2" xfId="4672"/>
    <cellStyle name="Título 3 12" xfId="4670"/>
    <cellStyle name="Título 3 2" xfId="3088"/>
    <cellStyle name="Título 3 2 2" xfId="3089"/>
    <cellStyle name="Título 3 2 2 2" xfId="4674"/>
    <cellStyle name="Título 3 2 3" xfId="3090"/>
    <cellStyle name="Título 3 2 3 10" xfId="4675"/>
    <cellStyle name="Título 3 2 3 2" xfId="3091"/>
    <cellStyle name="Título 3 2 3 3" xfId="3092"/>
    <cellStyle name="Título 3 2 3 4" xfId="3093"/>
    <cellStyle name="Título 3 2 3 5" xfId="3094"/>
    <cellStyle name="Título 3 2 3 5 2" xfId="3095"/>
    <cellStyle name="Título 3 2 3 5 2 2" xfId="4677"/>
    <cellStyle name="Título 3 2 3 5 2 3" xfId="5814"/>
    <cellStyle name="Título 3 2 3 5 3" xfId="3096"/>
    <cellStyle name="Título 3 2 3 5 4" xfId="3097"/>
    <cellStyle name="Título 3 2 3 5 4 2" xfId="4678"/>
    <cellStyle name="Título 3 2 3 5 4 3" xfId="5815"/>
    <cellStyle name="Título 3 2 3 5 5" xfId="4679"/>
    <cellStyle name="Título 3 2 3 5 6" xfId="4676"/>
    <cellStyle name="Título 3 2 3 5_INST $" xfId="4680"/>
    <cellStyle name="Título 3 2 3 6" xfId="3098"/>
    <cellStyle name="Título 3 2 3 6 2" xfId="3099"/>
    <cellStyle name="Título 3 2 3 6 2 2" xfId="4682"/>
    <cellStyle name="Título 3 2 3 6 2 3" xfId="5816"/>
    <cellStyle name="Título 3 2 3 6 3" xfId="3100"/>
    <cellStyle name="Título 3 2 3 6 4" xfId="3101"/>
    <cellStyle name="Título 3 2 3 6 4 2" xfId="4683"/>
    <cellStyle name="Título 3 2 3 6 4 3" xfId="5817"/>
    <cellStyle name="Título 3 2 3 6 5" xfId="4684"/>
    <cellStyle name="Título 3 2 3 6 6" xfId="4681"/>
    <cellStyle name="Título 3 2 3 6_INST $" xfId="4685"/>
    <cellStyle name="Título 3 2 3 7" xfId="3102"/>
    <cellStyle name="Título 3 2 3 7 2" xfId="4686"/>
    <cellStyle name="Título 3 2 3 7 3" xfId="5818"/>
    <cellStyle name="Título 3 2 3 8" xfId="3103"/>
    <cellStyle name="Título 3 2 3 8 2" xfId="4687"/>
    <cellStyle name="Título 3 2 3 8 3" xfId="5819"/>
    <cellStyle name="Título 3 2 3 9" xfId="4688"/>
    <cellStyle name="Título 3 2 3_AVANCE PROTECCIÓN" xfId="3104"/>
    <cellStyle name="Título 3 2 4" xfId="4673"/>
    <cellStyle name="Título 3 2_PAGO REMESAS" xfId="3105"/>
    <cellStyle name="Título 3 3" xfId="3106"/>
    <cellStyle name="Título 3 3 2" xfId="4689"/>
    <cellStyle name="Título 3 4" xfId="3107"/>
    <cellStyle name="Título 3 4 2" xfId="4690"/>
    <cellStyle name="Título 3 5" xfId="3108"/>
    <cellStyle name="Título 3 5 2" xfId="4691"/>
    <cellStyle name="Título 3 6" xfId="3109"/>
    <cellStyle name="Título 3 6 2" xfId="4692"/>
    <cellStyle name="Título 3 7" xfId="3110"/>
    <cellStyle name="Título 3 7 2" xfId="4693"/>
    <cellStyle name="Título 3 8" xfId="3111"/>
    <cellStyle name="Título 3 8 2" xfId="4694"/>
    <cellStyle name="Título 3 9" xfId="3112"/>
    <cellStyle name="Título 3 9 2" xfId="4695"/>
    <cellStyle name="Título 30" xfId="4810"/>
    <cellStyle name="Título 31" xfId="4945"/>
    <cellStyle name="Título 32" xfId="4835"/>
    <cellStyle name="Título 33" xfId="4919"/>
    <cellStyle name="Título 34" xfId="4828"/>
    <cellStyle name="Título 35" xfId="6244"/>
    <cellStyle name="Título 36" xfId="6264"/>
    <cellStyle name="Título 37" xfId="6258"/>
    <cellStyle name="Título 38" xfId="6262"/>
    <cellStyle name="Título 39" xfId="6561"/>
    <cellStyle name="Título 4" xfId="3113"/>
    <cellStyle name="Título 4 2" xfId="3114"/>
    <cellStyle name="Título 4 3" xfId="3115"/>
    <cellStyle name="Título 4 3 2" xfId="4696"/>
    <cellStyle name="Título 4 3 3" xfId="5820"/>
    <cellStyle name="Título 40" xfId="6256"/>
    <cellStyle name="Título 41" xfId="6259"/>
    <cellStyle name="Título 42" xfId="6260"/>
    <cellStyle name="Título 43" xfId="6254"/>
    <cellStyle name="Título 44" xfId="6350"/>
    <cellStyle name="Título 45" xfId="6255"/>
    <cellStyle name="Título 46" xfId="6265"/>
    <cellStyle name="Título 47" xfId="6257"/>
    <cellStyle name="Título 48" xfId="6318"/>
    <cellStyle name="Título 49" xfId="6263"/>
    <cellStyle name="Título 5" xfId="3116"/>
    <cellStyle name="Título 50" xfId="6638"/>
    <cellStyle name="Título 51" xfId="6261"/>
    <cellStyle name="Título 52" xfId="6637"/>
    <cellStyle name="Título 6" xfId="3117"/>
    <cellStyle name="Título 7" xfId="3118"/>
    <cellStyle name="Título 8" xfId="3119"/>
    <cellStyle name="Título 9" xfId="3120"/>
    <cellStyle name="Total" xfId="3121" builtinId="25" customBuiltin="1"/>
    <cellStyle name="Total 10" xfId="3122"/>
    <cellStyle name="Total 10 2" xfId="4698"/>
    <cellStyle name="Total 11" xfId="3123"/>
    <cellStyle name="Total 11 2" xfId="4699"/>
    <cellStyle name="Total 12" xfId="4697"/>
    <cellStyle name="Total 2" xfId="3124"/>
    <cellStyle name="Total 2 2" xfId="3125"/>
    <cellStyle name="Total 2 2 2" xfId="3126"/>
    <cellStyle name="Total 2 2 2 2" xfId="4702"/>
    <cellStyle name="Total 2 2 3" xfId="4701"/>
    <cellStyle name="Total 2 2_PAGO REMESAS" xfId="3127"/>
    <cellStyle name="Total 2 3" xfId="3128"/>
    <cellStyle name="Total 2 3 10" xfId="4703"/>
    <cellStyle name="Total 2 3 2" xfId="3129"/>
    <cellStyle name="Total 2 3 3" xfId="3130"/>
    <cellStyle name="Total 2 3 4" xfId="3131"/>
    <cellStyle name="Total 2 3 5" xfId="3132"/>
    <cellStyle name="Total 2 3 5 2" xfId="3133"/>
    <cellStyle name="Total 2 3 5 2 2" xfId="4705"/>
    <cellStyle name="Total 2 3 5 2 3" xfId="5821"/>
    <cellStyle name="Total 2 3 5 3" xfId="3134"/>
    <cellStyle name="Total 2 3 5 4" xfId="3135"/>
    <cellStyle name="Total 2 3 5 4 2" xfId="4706"/>
    <cellStyle name="Total 2 3 5 4 3" xfId="5822"/>
    <cellStyle name="Total 2 3 5 5" xfId="4707"/>
    <cellStyle name="Total 2 3 5 6" xfId="4704"/>
    <cellStyle name="Total 2 3 5_INST $" xfId="4708"/>
    <cellStyle name="Total 2 3 6" xfId="3136"/>
    <cellStyle name="Total 2 3 6 2" xfId="3137"/>
    <cellStyle name="Total 2 3 6 2 2" xfId="4710"/>
    <cellStyle name="Total 2 3 6 2 3" xfId="5823"/>
    <cellStyle name="Total 2 3 6 3" xfId="3138"/>
    <cellStyle name="Total 2 3 6 4" xfId="3139"/>
    <cellStyle name="Total 2 3 6 4 2" xfId="4711"/>
    <cellStyle name="Total 2 3 6 4 3" xfId="5824"/>
    <cellStyle name="Total 2 3 6 5" xfId="4712"/>
    <cellStyle name="Total 2 3 6 6" xfId="4709"/>
    <cellStyle name="Total 2 3 6_INST $" xfId="4713"/>
    <cellStyle name="Total 2 3 7" xfId="3140"/>
    <cellStyle name="Total 2 3 7 2" xfId="4714"/>
    <cellStyle name="Total 2 3 7 3" xfId="5825"/>
    <cellStyle name="Total 2 3 8" xfId="3141"/>
    <cellStyle name="Total 2 3 8 2" xfId="4715"/>
    <cellStyle name="Total 2 3 8 3" xfId="5826"/>
    <cellStyle name="Total 2 3 9" xfId="4716"/>
    <cellStyle name="Total 2 3_AVANCE PROTECCIÓN" xfId="3142"/>
    <cellStyle name="Total 2 4" xfId="3143"/>
    <cellStyle name="Total 2 4 2" xfId="4717"/>
    <cellStyle name="Total 2 5" xfId="4700"/>
    <cellStyle name="Total 2_PAGO REMESAS" xfId="3144"/>
    <cellStyle name="Total 3" xfId="3145"/>
    <cellStyle name="Total 3 2" xfId="4718"/>
    <cellStyle name="Total 4" xfId="3146"/>
    <cellStyle name="Total 4 2" xfId="4719"/>
    <cellStyle name="Total 5" xfId="3147"/>
    <cellStyle name="Total 5 2" xfId="4720"/>
    <cellStyle name="Total 6" xfId="3148"/>
    <cellStyle name="Total 6 2" xfId="4721"/>
    <cellStyle name="Total 7" xfId="3149"/>
    <cellStyle name="Total 7 2" xfId="4722"/>
    <cellStyle name="Total 8" xfId="3150"/>
    <cellStyle name="Total 8 2" xfId="4723"/>
    <cellStyle name="Total 9" xfId="3151"/>
    <cellStyle name="Total 9 2" xfId="47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dra.rodriguez/Downloads/transferencias_realizadas_mis_instituciones%20(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eus\DAF%20-%20Transferencias\U&#186;%20DE%20PROCESOS%20Y%20PAGOS%202021\07%20MALLA\DECRETO%2019.862\Lineas%20rechazadas\lineas_rechazadas_data%20decreto%2019.862%20ENER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encias_realizadas_mis_i"/>
    </sheetNames>
    <sheetDataSet>
      <sheetData sheetId="0">
        <row r="1">
          <cell r="W1">
            <v>12906394868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neas_rechazadas_data decreto "/>
    </sheetNames>
    <sheetDataSet>
      <sheetData sheetId="0">
        <row r="181">
          <cell r="F181">
            <v>2253551301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Fundaci&#243;n.creeser1@gmail.com" TargetMode="External"/><Relationship Id="rId89" Type="http://schemas.openxmlformats.org/officeDocument/2006/relationships/hyperlink" Target="mailto:Roberto.sanchez.arriaza@gmail.com" TargetMode="External"/><Relationship Id="rId2" Type="http://schemas.openxmlformats.org/officeDocument/2006/relationships/hyperlink" Target="mailto:directorejecutivo@ongparadigma.cl" TargetMode="External"/><Relationship Id="rId16" Type="http://schemas.openxmlformats.org/officeDocument/2006/relationships/hyperlink" Target="mailto:info@grada.cl" TargetMode="External"/><Relationship Id="rId29" Type="http://schemas.openxmlformats.org/officeDocument/2006/relationships/hyperlink" Target="mailto:mcataldo@ubiobio.cl" TargetMode="External"/><Relationship Id="rId107" Type="http://schemas.openxmlformats.org/officeDocument/2006/relationships/hyperlink" Target="mailto:contacto@vallenar.cl" TargetMode="External"/><Relationship Id="rId11" Type="http://schemas.openxmlformats.org/officeDocument/2006/relationships/hyperlink" Target="mailto:hogarchincolco@gmail.com." TargetMode="External"/><Relationship Id="rId24" Type="http://schemas.openxmlformats.org/officeDocument/2006/relationships/hyperlink" Target="mailto:daniel.jadue@recoleta.cl"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66" Type="http://schemas.openxmlformats.org/officeDocument/2006/relationships/hyperlink" Target="mailto:caelischile@gmail.com"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87" Type="http://schemas.openxmlformats.org/officeDocument/2006/relationships/hyperlink" Target="mailto:contacto@dolma.cl" TargetMode="External"/><Relationship Id="rId102" Type="http://schemas.openxmlformats.org/officeDocument/2006/relationships/hyperlink" Target="mailto:ppfmicaeliano@gmail.com" TargetMode="External"/><Relationship Id="rId5" Type="http://schemas.openxmlformats.org/officeDocument/2006/relationships/hyperlink" Target="mailto:sicofanny@yahoo.es" TargetMode="External"/><Relationship Id="rId61" Type="http://schemas.openxmlformats.org/officeDocument/2006/relationships/hyperlink" Target="mailto:contacto@corporacionccm.cl" TargetMode="External"/><Relationship Id="rId82" Type="http://schemas.openxmlformats.org/officeDocument/2006/relationships/hyperlink" Target="mailto:gonzalo.rebolledo@cmcerronavia.cl" TargetMode="External"/><Relationship Id="rId90" Type="http://schemas.openxmlformats.org/officeDocument/2006/relationships/hyperlink" Target="mailto:direcci&#243;n@onglacasona.cl" TargetMode="External"/><Relationship Id="rId95" Type="http://schemas.openxmlformats.org/officeDocument/2006/relationships/hyperlink" Target="mailto:hogarquillahua@yahoo.es"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56" Type="http://schemas.openxmlformats.org/officeDocument/2006/relationships/hyperlink" Target="mailto:directorio@vides.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77" Type="http://schemas.openxmlformats.org/officeDocument/2006/relationships/hyperlink" Target="mailto:cerro.navia.joven@gmail.com" TargetMode="External"/><Relationship Id="rId100" Type="http://schemas.openxmlformats.org/officeDocument/2006/relationships/hyperlink" Target="mailto:corporaci&#243;n.patagoniarenace@gmail.com" TargetMode="External"/><Relationship Id="rId105" Type="http://schemas.openxmlformats.org/officeDocument/2006/relationships/hyperlink" Target="mailto:corporaci&#243;n.huga@gmail.com" TargetMode="External"/><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valdivia@episcopado.cl" TargetMode="External"/><Relationship Id="rId93" Type="http://schemas.openxmlformats.org/officeDocument/2006/relationships/hyperlink" Target="mailto:info@juegatela.cl" TargetMode="External"/><Relationship Id="rId98" Type="http://schemas.openxmlformats.org/officeDocument/2006/relationships/hyperlink" Target="mailto:corporacioncrateduc@gmail.com"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info@muniquellon.cl" TargetMode="External"/><Relationship Id="rId108" Type="http://schemas.openxmlformats.org/officeDocument/2006/relationships/hyperlink" Target="mailto:martacoyopay@gmail.com"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cjro.rebolledo@gmail.com" TargetMode="External"/><Relationship Id="rId88" Type="http://schemas.openxmlformats.org/officeDocument/2006/relationships/hyperlink" Target="mailto:fernando.gomez@gmail.com" TargetMode="External"/><Relationship Id="rId91" Type="http://schemas.openxmlformats.org/officeDocument/2006/relationships/hyperlink" Target="mailto:directora@fundacionlauravicuna.cl" TargetMode="External"/><Relationship Id="rId96" Type="http://schemas.openxmlformats.org/officeDocument/2006/relationships/hyperlink" Target="mailto:aspautquintaregi&#243;n@gmail.com"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hogarbernarditaserrano@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proacogida@gmail.com" TargetMode="External"/><Relationship Id="rId94" Type="http://schemas.openxmlformats.org/officeDocument/2006/relationships/hyperlink" Target="mailto:director.mesp@gmail.com" TargetMode="External"/><Relationship Id="rId99" Type="http://schemas.openxmlformats.org/officeDocument/2006/relationships/hyperlink" Target="mailto:huidif.esc.hog@gmail.com" TargetMode="External"/><Relationship Id="rId101" Type="http://schemas.openxmlformats.org/officeDocument/2006/relationships/hyperlink" Target="mailto:jvelasquezt@ongsurcos.cl"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printerSettings" Target="../printerSettings/printerSettings2.bin"/><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secretaria@corpocas.cl" TargetMode="External"/><Relationship Id="rId104" Type="http://schemas.openxmlformats.org/officeDocument/2006/relationships/hyperlink" Target="mailto:casaenjambrefundacion@gmail.com"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sanfelipe@episcopado.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9" tint="-0.249977111117893"/>
  </sheetPr>
  <dimension ref="A1:Z1014"/>
  <sheetViews>
    <sheetView tabSelected="1" topLeftCell="P1" workbookViewId="0">
      <selection activeCell="Z290" sqref="Z290"/>
    </sheetView>
  </sheetViews>
  <sheetFormatPr baseColWidth="10" defaultColWidth="11.44140625" defaultRowHeight="24.75" customHeight="1" x14ac:dyDescent="0.25"/>
  <cols>
    <col min="1" max="1" width="26.109375" style="2" customWidth="1"/>
    <col min="2" max="2" width="12.109375" style="191" bestFit="1" customWidth="1"/>
    <col min="3" max="3" width="12.44140625" style="2" bestFit="1" customWidth="1"/>
    <col min="4" max="4" width="22" style="2" customWidth="1"/>
    <col min="5" max="18" width="11.44140625" style="2"/>
    <col min="19" max="19" width="11.44140625" style="179"/>
    <col min="20" max="20" width="11.44140625" style="2"/>
    <col min="21" max="21" width="16.88671875" style="180" bestFit="1" customWidth="1"/>
    <col min="22" max="22" width="18" style="180" bestFit="1" customWidth="1"/>
    <col min="23" max="23" width="11.44140625" style="179"/>
    <col min="24" max="16384" width="11.44140625" style="2"/>
  </cols>
  <sheetData>
    <row r="1" spans="1:26" ht="24.75" customHeight="1" x14ac:dyDescent="0.25">
      <c r="A1" s="194" t="s">
        <v>1</v>
      </c>
      <c r="B1" s="195"/>
      <c r="C1" s="195"/>
      <c r="D1" s="194"/>
      <c r="E1" s="195"/>
      <c r="F1" s="194"/>
      <c r="G1" s="194"/>
      <c r="H1" s="194"/>
      <c r="I1" s="194"/>
      <c r="J1" s="194"/>
      <c r="K1" s="194"/>
      <c r="L1" s="194"/>
      <c r="M1" s="194"/>
      <c r="N1" s="194"/>
      <c r="O1" s="194"/>
    </row>
    <row r="2" spans="1:26" ht="24.75" customHeight="1" x14ac:dyDescent="0.25">
      <c r="A2" s="196" t="s">
        <v>6793</v>
      </c>
      <c r="B2" s="197"/>
      <c r="C2" s="197"/>
      <c r="D2" s="196"/>
      <c r="E2" s="197"/>
      <c r="F2" s="196"/>
      <c r="G2" s="196"/>
      <c r="H2" s="196"/>
      <c r="I2" s="196"/>
      <c r="J2" s="196"/>
      <c r="K2" s="196"/>
      <c r="L2" s="196"/>
      <c r="M2" s="196"/>
      <c r="N2" s="196"/>
      <c r="O2" s="196"/>
    </row>
    <row r="3" spans="1:26" ht="24.75" customHeight="1" x14ac:dyDescent="0.25">
      <c r="A3" s="196" t="s">
        <v>8256</v>
      </c>
      <c r="B3" s="197"/>
      <c r="C3" s="197"/>
      <c r="D3" s="196"/>
      <c r="E3" s="197"/>
      <c r="F3" s="196"/>
      <c r="G3" s="196"/>
      <c r="H3" s="196"/>
      <c r="I3" s="196"/>
      <c r="J3" s="196"/>
      <c r="K3" s="196"/>
      <c r="L3" s="196"/>
      <c r="M3" s="196"/>
      <c r="N3" s="196"/>
      <c r="O3" s="196"/>
    </row>
    <row r="4" spans="1:26" ht="24.75" customHeight="1" x14ac:dyDescent="0.25">
      <c r="A4" s="198" t="s">
        <v>7876</v>
      </c>
      <c r="B4" s="199"/>
      <c r="C4" s="199"/>
      <c r="D4" s="198"/>
      <c r="E4" s="199"/>
      <c r="F4" s="198"/>
      <c r="G4" s="198"/>
      <c r="H4" s="198"/>
      <c r="I4" s="198"/>
      <c r="J4" s="198"/>
      <c r="K4" s="198"/>
      <c r="L4" s="198"/>
      <c r="M4" s="198"/>
      <c r="N4" s="198"/>
      <c r="O4" s="198"/>
    </row>
    <row r="5" spans="1:26" ht="24.75" customHeight="1" x14ac:dyDescent="0.25">
      <c r="D5" s="181"/>
      <c r="F5" s="181"/>
      <c r="H5" s="181"/>
      <c r="J5" s="181"/>
      <c r="L5" s="181"/>
      <c r="N5" s="181"/>
      <c r="P5" s="181"/>
      <c r="R5" s="181"/>
      <c r="S5" s="2"/>
    </row>
    <row r="6" spans="1:26" s="182" customFormat="1" ht="24.75" customHeight="1" x14ac:dyDescent="0.2">
      <c r="A6" s="4" t="s">
        <v>2</v>
      </c>
      <c r="B6" s="192" t="s">
        <v>3</v>
      </c>
      <c r="C6" s="5" t="s">
        <v>4</v>
      </c>
      <c r="D6" s="4" t="s">
        <v>5</v>
      </c>
      <c r="E6" s="4" t="s">
        <v>6</v>
      </c>
      <c r="F6" s="4" t="s">
        <v>7</v>
      </c>
      <c r="G6" s="4" t="s">
        <v>8</v>
      </c>
      <c r="H6" s="4" t="s">
        <v>10</v>
      </c>
      <c r="I6" s="4" t="s">
        <v>22</v>
      </c>
      <c r="J6" s="4" t="s">
        <v>9</v>
      </c>
      <c r="K6" s="4" t="s">
        <v>11</v>
      </c>
      <c r="L6" s="4" t="s">
        <v>12</v>
      </c>
      <c r="M6" s="4" t="s">
        <v>13</v>
      </c>
      <c r="N6" s="4" t="s">
        <v>23</v>
      </c>
      <c r="O6" s="4" t="s">
        <v>14</v>
      </c>
      <c r="P6" s="4" t="s">
        <v>0</v>
      </c>
      <c r="Q6" s="4" t="s">
        <v>15</v>
      </c>
      <c r="R6" s="4" t="s">
        <v>16</v>
      </c>
      <c r="S6" s="6" t="s">
        <v>17</v>
      </c>
      <c r="T6" s="7" t="s">
        <v>18</v>
      </c>
      <c r="U6" s="8" t="s">
        <v>8678</v>
      </c>
      <c r="V6" s="8" t="s">
        <v>7877</v>
      </c>
      <c r="W6" s="9" t="s">
        <v>19</v>
      </c>
      <c r="X6" s="7" t="s">
        <v>20</v>
      </c>
      <c r="Y6" s="7" t="s">
        <v>21</v>
      </c>
      <c r="Z6" s="7" t="s">
        <v>7878</v>
      </c>
    </row>
    <row r="7" spans="1:26" ht="24.75" hidden="1" customHeight="1" x14ac:dyDescent="0.25">
      <c r="A7" s="183" t="s">
        <v>8262</v>
      </c>
      <c r="B7" s="188">
        <v>700700003</v>
      </c>
      <c r="C7" s="183" t="s">
        <v>53</v>
      </c>
      <c r="D7" s="183" t="s">
        <v>4152</v>
      </c>
      <c r="E7" s="183" t="s">
        <v>4153</v>
      </c>
      <c r="F7" s="183" t="s">
        <v>4154</v>
      </c>
      <c r="G7" s="183" t="s">
        <v>6963</v>
      </c>
      <c r="H7" s="183" t="s">
        <v>99</v>
      </c>
      <c r="I7" s="183" t="s">
        <v>6964</v>
      </c>
      <c r="J7" s="183" t="s">
        <v>6965</v>
      </c>
      <c r="K7" s="183" t="s">
        <v>6229</v>
      </c>
      <c r="L7" s="183" t="s">
        <v>6166</v>
      </c>
      <c r="M7" s="183" t="s">
        <v>4157</v>
      </c>
      <c r="N7" s="183" t="s">
        <v>4156</v>
      </c>
      <c r="O7" s="183" t="s">
        <v>4155</v>
      </c>
      <c r="P7" s="183">
        <v>0</v>
      </c>
      <c r="Q7" s="183" t="s">
        <v>4158</v>
      </c>
      <c r="R7" s="183" t="s">
        <v>6978</v>
      </c>
      <c r="S7" s="184">
        <v>37970</v>
      </c>
      <c r="T7" s="185">
        <v>150</v>
      </c>
      <c r="U7" s="186">
        <v>39279857</v>
      </c>
      <c r="V7" s="186">
        <v>39279857</v>
      </c>
      <c r="W7" s="187">
        <v>44227</v>
      </c>
      <c r="X7" s="188" t="s">
        <v>8664</v>
      </c>
      <c r="Y7" s="188" t="s">
        <v>7880</v>
      </c>
      <c r="Z7" s="188" t="s">
        <v>7881</v>
      </c>
    </row>
    <row r="8" spans="1:26" ht="24.75" hidden="1" customHeight="1" x14ac:dyDescent="0.25">
      <c r="A8" s="183" t="s">
        <v>8263</v>
      </c>
      <c r="B8" s="188">
        <v>704164009</v>
      </c>
      <c r="C8" s="183" t="s">
        <v>53</v>
      </c>
      <c r="D8" s="183" t="s">
        <v>178</v>
      </c>
      <c r="E8" s="183" t="s">
        <v>7653</v>
      </c>
      <c r="F8" s="183" t="s">
        <v>178</v>
      </c>
      <c r="G8" s="183" t="s">
        <v>7654</v>
      </c>
      <c r="H8" s="183" t="s">
        <v>6603</v>
      </c>
      <c r="I8" s="183" t="s">
        <v>7655</v>
      </c>
      <c r="J8" s="183" t="s">
        <v>179</v>
      </c>
      <c r="K8" s="183" t="s">
        <v>181</v>
      </c>
      <c r="L8" s="183" t="s">
        <v>898</v>
      </c>
      <c r="M8" s="183" t="s">
        <v>182</v>
      </c>
      <c r="N8" s="183" t="s">
        <v>180</v>
      </c>
      <c r="O8" s="183">
        <v>0</v>
      </c>
      <c r="P8" s="183">
        <v>0</v>
      </c>
      <c r="Q8" s="183" t="s">
        <v>79</v>
      </c>
      <c r="R8" s="183" t="s">
        <v>7233</v>
      </c>
      <c r="S8" s="184">
        <v>37970</v>
      </c>
      <c r="T8" s="185">
        <v>225</v>
      </c>
      <c r="U8" s="186">
        <v>7811789</v>
      </c>
      <c r="V8" s="186">
        <v>7811789</v>
      </c>
      <c r="W8" s="187">
        <v>44227</v>
      </c>
      <c r="X8" s="188" t="s">
        <v>8664</v>
      </c>
      <c r="Y8" s="188" t="s">
        <v>7880</v>
      </c>
      <c r="Z8" s="188" t="s">
        <v>7882</v>
      </c>
    </row>
    <row r="9" spans="1:26" ht="24.75" hidden="1" customHeight="1" x14ac:dyDescent="0.25">
      <c r="A9" s="183" t="s">
        <v>8263</v>
      </c>
      <c r="B9" s="188">
        <v>704164009</v>
      </c>
      <c r="C9" s="183" t="s">
        <v>53</v>
      </c>
      <c r="D9" s="183" t="s">
        <v>178</v>
      </c>
      <c r="E9" s="183" t="s">
        <v>7653</v>
      </c>
      <c r="F9" s="183" t="s">
        <v>178</v>
      </c>
      <c r="G9" s="183" t="s">
        <v>7654</v>
      </c>
      <c r="H9" s="183" t="s">
        <v>6603</v>
      </c>
      <c r="I9" s="183" t="s">
        <v>7655</v>
      </c>
      <c r="J9" s="183" t="s">
        <v>179</v>
      </c>
      <c r="K9" s="183" t="s">
        <v>181</v>
      </c>
      <c r="L9" s="183" t="s">
        <v>898</v>
      </c>
      <c r="M9" s="183" t="s">
        <v>182</v>
      </c>
      <c r="N9" s="183" t="s">
        <v>180</v>
      </c>
      <c r="O9" s="183">
        <v>0</v>
      </c>
      <c r="P9" s="183">
        <v>0</v>
      </c>
      <c r="Q9" s="183" t="s">
        <v>79</v>
      </c>
      <c r="R9" s="183" t="s">
        <v>7233</v>
      </c>
      <c r="S9" s="184">
        <v>37970</v>
      </c>
      <c r="T9" s="185">
        <v>225</v>
      </c>
      <c r="U9" s="186">
        <v>4150840</v>
      </c>
      <c r="V9" s="186">
        <v>4150840</v>
      </c>
      <c r="W9" s="187">
        <v>44227</v>
      </c>
      <c r="X9" s="188" t="s">
        <v>8664</v>
      </c>
      <c r="Y9" s="188" t="s">
        <v>7880</v>
      </c>
      <c r="Z9" s="188" t="s">
        <v>7883</v>
      </c>
    </row>
    <row r="10" spans="1:26" ht="24.75" hidden="1" customHeight="1" x14ac:dyDescent="0.25">
      <c r="A10" s="183" t="s">
        <v>8264</v>
      </c>
      <c r="B10" s="188">
        <v>818329008</v>
      </c>
      <c r="C10" s="183" t="s">
        <v>81</v>
      </c>
      <c r="D10" s="183" t="s">
        <v>202</v>
      </c>
      <c r="E10" s="183" t="s">
        <v>7597</v>
      </c>
      <c r="F10" s="183" t="s">
        <v>203</v>
      </c>
      <c r="G10" s="183" t="s">
        <v>6757</v>
      </c>
      <c r="H10" s="183" t="s">
        <v>204</v>
      </c>
      <c r="I10" s="183" t="s">
        <v>7598</v>
      </c>
      <c r="J10" s="183" t="s">
        <v>6758</v>
      </c>
      <c r="K10" s="183" t="s">
        <v>6756</v>
      </c>
      <c r="L10" s="183" t="s">
        <v>630</v>
      </c>
      <c r="M10" s="183" t="s">
        <v>205</v>
      </c>
      <c r="N10" s="183" t="s">
        <v>206</v>
      </c>
      <c r="O10" s="183" t="s">
        <v>207</v>
      </c>
      <c r="P10" s="183">
        <v>0</v>
      </c>
      <c r="Q10" s="183">
        <v>93401</v>
      </c>
      <c r="R10" s="183" t="s">
        <v>7592</v>
      </c>
      <c r="S10" s="184">
        <v>37970</v>
      </c>
      <c r="T10" s="185">
        <v>250</v>
      </c>
      <c r="U10" s="186">
        <v>5464390</v>
      </c>
      <c r="V10" s="186">
        <v>5464390</v>
      </c>
      <c r="W10" s="187">
        <v>44227</v>
      </c>
      <c r="X10" s="188" t="s">
        <v>8664</v>
      </c>
      <c r="Y10" s="188" t="s">
        <v>7880</v>
      </c>
      <c r="Z10" s="188" t="s">
        <v>7884</v>
      </c>
    </row>
    <row r="11" spans="1:26" ht="24.75" hidden="1" customHeight="1" x14ac:dyDescent="0.25">
      <c r="A11" s="183" t="s">
        <v>8264</v>
      </c>
      <c r="B11" s="188">
        <v>818329008</v>
      </c>
      <c r="C11" s="183" t="s">
        <v>81</v>
      </c>
      <c r="D11" s="183" t="s">
        <v>202</v>
      </c>
      <c r="E11" s="183" t="s">
        <v>7597</v>
      </c>
      <c r="F11" s="183" t="s">
        <v>203</v>
      </c>
      <c r="G11" s="183" t="s">
        <v>6757</v>
      </c>
      <c r="H11" s="183" t="s">
        <v>204</v>
      </c>
      <c r="I11" s="183" t="s">
        <v>7598</v>
      </c>
      <c r="J11" s="183" t="s">
        <v>6758</v>
      </c>
      <c r="K11" s="183" t="s">
        <v>6756</v>
      </c>
      <c r="L11" s="183" t="s">
        <v>630</v>
      </c>
      <c r="M11" s="183" t="s">
        <v>205</v>
      </c>
      <c r="N11" s="183" t="s">
        <v>206</v>
      </c>
      <c r="O11" s="183" t="s">
        <v>207</v>
      </c>
      <c r="P11" s="183">
        <v>0</v>
      </c>
      <c r="Q11" s="183">
        <v>93401</v>
      </c>
      <c r="R11" s="183" t="s">
        <v>7592</v>
      </c>
      <c r="S11" s="184">
        <v>37970</v>
      </c>
      <c r="T11" s="185">
        <v>250</v>
      </c>
      <c r="U11" s="186">
        <v>15847181</v>
      </c>
      <c r="V11" s="186">
        <v>15847181</v>
      </c>
      <c r="W11" s="187">
        <v>44227</v>
      </c>
      <c r="X11" s="188" t="s">
        <v>8664</v>
      </c>
      <c r="Y11" s="188" t="s">
        <v>7880</v>
      </c>
      <c r="Z11" s="188" t="s">
        <v>7885</v>
      </c>
    </row>
    <row r="12" spans="1:26" ht="24.75" hidden="1" customHeight="1" x14ac:dyDescent="0.25">
      <c r="A12" s="183" t="s">
        <v>8264</v>
      </c>
      <c r="B12" s="188">
        <v>818329008</v>
      </c>
      <c r="C12" s="183" t="s">
        <v>81</v>
      </c>
      <c r="D12" s="183" t="s">
        <v>202</v>
      </c>
      <c r="E12" s="183" t="s">
        <v>7597</v>
      </c>
      <c r="F12" s="183" t="s">
        <v>203</v>
      </c>
      <c r="G12" s="183" t="s">
        <v>6757</v>
      </c>
      <c r="H12" s="183" t="s">
        <v>204</v>
      </c>
      <c r="I12" s="183" t="s">
        <v>7598</v>
      </c>
      <c r="J12" s="183" t="s">
        <v>6758</v>
      </c>
      <c r="K12" s="183" t="s">
        <v>6756</v>
      </c>
      <c r="L12" s="183" t="s">
        <v>630</v>
      </c>
      <c r="M12" s="183" t="s">
        <v>205</v>
      </c>
      <c r="N12" s="183" t="s">
        <v>206</v>
      </c>
      <c r="O12" s="183" t="s">
        <v>207</v>
      </c>
      <c r="P12" s="183">
        <v>0</v>
      </c>
      <c r="Q12" s="183">
        <v>93401</v>
      </c>
      <c r="R12" s="183" t="s">
        <v>7592</v>
      </c>
      <c r="S12" s="184">
        <v>37970</v>
      </c>
      <c r="T12" s="185">
        <v>250</v>
      </c>
      <c r="U12" s="186">
        <v>796488</v>
      </c>
      <c r="V12" s="186">
        <v>796488</v>
      </c>
      <c r="W12" s="187">
        <v>44227</v>
      </c>
      <c r="X12" s="188" t="s">
        <v>8664</v>
      </c>
      <c r="Y12" s="188" t="s">
        <v>7880</v>
      </c>
      <c r="Z12" s="188" t="s">
        <v>7886</v>
      </c>
    </row>
    <row r="13" spans="1:26" ht="24.75" hidden="1" customHeight="1" x14ac:dyDescent="0.25">
      <c r="A13" s="183" t="s">
        <v>8264</v>
      </c>
      <c r="B13" s="188">
        <v>818329008</v>
      </c>
      <c r="C13" s="183" t="s">
        <v>81</v>
      </c>
      <c r="D13" s="183" t="s">
        <v>202</v>
      </c>
      <c r="E13" s="183" t="s">
        <v>7597</v>
      </c>
      <c r="F13" s="183" t="s">
        <v>203</v>
      </c>
      <c r="G13" s="183" t="s">
        <v>6757</v>
      </c>
      <c r="H13" s="183" t="s">
        <v>204</v>
      </c>
      <c r="I13" s="183" t="s">
        <v>7598</v>
      </c>
      <c r="J13" s="183" t="s">
        <v>6758</v>
      </c>
      <c r="K13" s="183" t="s">
        <v>6756</v>
      </c>
      <c r="L13" s="183" t="s">
        <v>630</v>
      </c>
      <c r="M13" s="183" t="s">
        <v>205</v>
      </c>
      <c r="N13" s="183" t="s">
        <v>206</v>
      </c>
      <c r="O13" s="183" t="s">
        <v>207</v>
      </c>
      <c r="P13" s="183">
        <v>0</v>
      </c>
      <c r="Q13" s="183">
        <v>93401</v>
      </c>
      <c r="R13" s="183" t="s">
        <v>7592</v>
      </c>
      <c r="S13" s="184">
        <v>37970</v>
      </c>
      <c r="T13" s="185">
        <v>250</v>
      </c>
      <c r="U13" s="186">
        <v>9706120</v>
      </c>
      <c r="V13" s="186">
        <v>9706120</v>
      </c>
      <c r="W13" s="187">
        <v>44227</v>
      </c>
      <c r="X13" s="188" t="s">
        <v>8664</v>
      </c>
      <c r="Y13" s="188" t="s">
        <v>7880</v>
      </c>
      <c r="Z13" s="188" t="s">
        <v>7887</v>
      </c>
    </row>
    <row r="14" spans="1:26" ht="24.75" hidden="1" customHeight="1" x14ac:dyDescent="0.25">
      <c r="A14" s="183" t="s">
        <v>8264</v>
      </c>
      <c r="B14" s="188">
        <v>818329008</v>
      </c>
      <c r="C14" s="183" t="s">
        <v>81</v>
      </c>
      <c r="D14" s="183" t="s">
        <v>202</v>
      </c>
      <c r="E14" s="183" t="s">
        <v>7597</v>
      </c>
      <c r="F14" s="183" t="s">
        <v>203</v>
      </c>
      <c r="G14" s="183" t="s">
        <v>6757</v>
      </c>
      <c r="H14" s="183" t="s">
        <v>204</v>
      </c>
      <c r="I14" s="183" t="s">
        <v>7598</v>
      </c>
      <c r="J14" s="183" t="s">
        <v>6758</v>
      </c>
      <c r="K14" s="183" t="s">
        <v>6756</v>
      </c>
      <c r="L14" s="183" t="s">
        <v>630</v>
      </c>
      <c r="M14" s="183" t="s">
        <v>205</v>
      </c>
      <c r="N14" s="183" t="s">
        <v>206</v>
      </c>
      <c r="O14" s="183" t="s">
        <v>207</v>
      </c>
      <c r="P14" s="183">
        <v>0</v>
      </c>
      <c r="Q14" s="183">
        <v>93401</v>
      </c>
      <c r="R14" s="183" t="s">
        <v>7592</v>
      </c>
      <c r="S14" s="184">
        <v>37970</v>
      </c>
      <c r="T14" s="185">
        <v>250</v>
      </c>
      <c r="U14" s="186">
        <v>70560692</v>
      </c>
      <c r="V14" s="186">
        <v>70560692</v>
      </c>
      <c r="W14" s="187">
        <v>44227</v>
      </c>
      <c r="X14" s="188" t="s">
        <v>8664</v>
      </c>
      <c r="Y14" s="188" t="s">
        <v>7880</v>
      </c>
      <c r="Z14" s="188" t="s">
        <v>7888</v>
      </c>
    </row>
    <row r="15" spans="1:26" ht="24.75" hidden="1" customHeight="1" x14ac:dyDescent="0.25">
      <c r="A15" s="183" t="s">
        <v>8264</v>
      </c>
      <c r="B15" s="188">
        <v>818329008</v>
      </c>
      <c r="C15" s="183" t="s">
        <v>81</v>
      </c>
      <c r="D15" s="183" t="s">
        <v>202</v>
      </c>
      <c r="E15" s="183" t="s">
        <v>7597</v>
      </c>
      <c r="F15" s="183" t="s">
        <v>203</v>
      </c>
      <c r="G15" s="183" t="s">
        <v>6757</v>
      </c>
      <c r="H15" s="183" t="s">
        <v>204</v>
      </c>
      <c r="I15" s="183" t="s">
        <v>7598</v>
      </c>
      <c r="J15" s="183" t="s">
        <v>6758</v>
      </c>
      <c r="K15" s="183" t="s">
        <v>6756</v>
      </c>
      <c r="L15" s="183" t="s">
        <v>630</v>
      </c>
      <c r="M15" s="183" t="s">
        <v>205</v>
      </c>
      <c r="N15" s="183" t="s">
        <v>206</v>
      </c>
      <c r="O15" s="183" t="s">
        <v>207</v>
      </c>
      <c r="P15" s="183">
        <v>0</v>
      </c>
      <c r="Q15" s="183">
        <v>93401</v>
      </c>
      <c r="R15" s="183" t="s">
        <v>7592</v>
      </c>
      <c r="S15" s="184">
        <v>37970</v>
      </c>
      <c r="T15" s="185">
        <v>250</v>
      </c>
      <c r="U15" s="186">
        <v>37800079</v>
      </c>
      <c r="V15" s="186">
        <v>37800079</v>
      </c>
      <c r="W15" s="187">
        <v>44227</v>
      </c>
      <c r="X15" s="188" t="s">
        <v>8664</v>
      </c>
      <c r="Y15" s="188" t="s">
        <v>7880</v>
      </c>
      <c r="Z15" s="188" t="s">
        <v>7889</v>
      </c>
    </row>
    <row r="16" spans="1:26" ht="24.75" hidden="1" customHeight="1" x14ac:dyDescent="0.25">
      <c r="A16" s="183" t="s">
        <v>8265</v>
      </c>
      <c r="B16" s="188">
        <v>700134407</v>
      </c>
      <c r="C16" s="183" t="s">
        <v>81</v>
      </c>
      <c r="D16" s="183" t="s">
        <v>172</v>
      </c>
      <c r="E16" s="183" t="s">
        <v>6600</v>
      </c>
      <c r="F16" s="183" t="s">
        <v>173</v>
      </c>
      <c r="G16" s="183" t="s">
        <v>6601</v>
      </c>
      <c r="H16" s="183" t="s">
        <v>7268</v>
      </c>
      <c r="I16" s="183" t="s">
        <v>6602</v>
      </c>
      <c r="J16" s="183" t="s">
        <v>174</v>
      </c>
      <c r="K16" s="183" t="s">
        <v>175</v>
      </c>
      <c r="L16" s="183" t="s">
        <v>630</v>
      </c>
      <c r="M16" s="183" t="s">
        <v>205</v>
      </c>
      <c r="N16" s="183" t="s">
        <v>177</v>
      </c>
      <c r="O16" s="183" t="s">
        <v>176</v>
      </c>
      <c r="P16" s="183">
        <v>0</v>
      </c>
      <c r="Q16" s="183">
        <v>93401</v>
      </c>
      <c r="R16" s="183" t="s">
        <v>7269</v>
      </c>
      <c r="S16" s="184">
        <v>37970</v>
      </c>
      <c r="T16" s="185">
        <v>400</v>
      </c>
      <c r="U16" s="186">
        <v>14639520</v>
      </c>
      <c r="V16" s="186">
        <v>14639520</v>
      </c>
      <c r="W16" s="187">
        <v>44227</v>
      </c>
      <c r="X16" s="188" t="s">
        <v>8664</v>
      </c>
      <c r="Y16" s="188" t="s">
        <v>7880</v>
      </c>
      <c r="Z16" s="188" t="s">
        <v>7888</v>
      </c>
    </row>
    <row r="17" spans="1:26" ht="24.75" hidden="1" customHeight="1" x14ac:dyDescent="0.25">
      <c r="A17" s="183" t="s">
        <v>8626</v>
      </c>
      <c r="B17" s="188">
        <v>703168000</v>
      </c>
      <c r="C17" s="183" t="s">
        <v>298</v>
      </c>
      <c r="D17" s="183" t="s">
        <v>336</v>
      </c>
      <c r="E17" s="183" t="s">
        <v>337</v>
      </c>
      <c r="F17" s="183" t="s">
        <v>247</v>
      </c>
      <c r="G17" s="183" t="s">
        <v>29</v>
      </c>
      <c r="H17" s="183" t="s">
        <v>3496</v>
      </c>
      <c r="I17" s="183" t="s">
        <v>3496</v>
      </c>
      <c r="J17" s="183" t="s">
        <v>7256</v>
      </c>
      <c r="K17" s="183" t="s">
        <v>6982</v>
      </c>
      <c r="L17" s="183" t="s">
        <v>51</v>
      </c>
      <c r="M17" s="183" t="s">
        <v>338</v>
      </c>
      <c r="N17" s="183" t="s">
        <v>6983</v>
      </c>
      <c r="O17" s="183" t="s">
        <v>6984</v>
      </c>
      <c r="P17" s="183">
        <v>0</v>
      </c>
      <c r="Q17" s="183">
        <v>93910</v>
      </c>
      <c r="R17" s="183" t="s">
        <v>6503</v>
      </c>
      <c r="S17" s="184">
        <v>37970</v>
      </c>
      <c r="T17" s="185">
        <v>1000</v>
      </c>
      <c r="U17" s="186">
        <v>0</v>
      </c>
      <c r="V17" s="186">
        <v>0</v>
      </c>
      <c r="W17" s="187">
        <v>44227</v>
      </c>
      <c r="X17" s="188" t="s">
        <v>8664</v>
      </c>
      <c r="Y17" s="188" t="s">
        <v>7880</v>
      </c>
      <c r="Z17" s="188" t="s">
        <v>7890</v>
      </c>
    </row>
    <row r="18" spans="1:26" ht="24.75" hidden="1" customHeight="1" x14ac:dyDescent="0.25">
      <c r="A18" s="183" t="s">
        <v>8266</v>
      </c>
      <c r="B18" s="188">
        <v>700006700</v>
      </c>
      <c r="C18" s="183" t="s">
        <v>298</v>
      </c>
      <c r="D18" s="183" t="s">
        <v>299</v>
      </c>
      <c r="E18" s="183" t="s">
        <v>27</v>
      </c>
      <c r="F18" s="183" t="s">
        <v>247</v>
      </c>
      <c r="G18" s="183" t="s">
        <v>29</v>
      </c>
      <c r="H18" s="183">
        <v>0</v>
      </c>
      <c r="I18" s="183">
        <v>0</v>
      </c>
      <c r="J18" s="183" t="s">
        <v>8126</v>
      </c>
      <c r="K18" s="183" t="s">
        <v>302</v>
      </c>
      <c r="L18" s="183" t="s">
        <v>50</v>
      </c>
      <c r="M18" s="183" t="s">
        <v>6479</v>
      </c>
      <c r="N18" s="183" t="s">
        <v>301</v>
      </c>
      <c r="O18" s="183" t="s">
        <v>300</v>
      </c>
      <c r="P18" s="183" t="s">
        <v>6480</v>
      </c>
      <c r="Q18" s="183" t="s">
        <v>303</v>
      </c>
      <c r="R18" s="183" t="s">
        <v>6990</v>
      </c>
      <c r="S18" s="184">
        <v>37970</v>
      </c>
      <c r="T18" s="185">
        <v>1050</v>
      </c>
      <c r="U18" s="186">
        <v>23585188</v>
      </c>
      <c r="V18" s="186">
        <v>23585188</v>
      </c>
      <c r="W18" s="187">
        <v>44227</v>
      </c>
      <c r="X18" s="188" t="s">
        <v>8664</v>
      </c>
      <c r="Y18" s="188" t="s">
        <v>7880</v>
      </c>
      <c r="Z18" s="188" t="s">
        <v>162</v>
      </c>
    </row>
    <row r="19" spans="1:26" ht="24.75" hidden="1" customHeight="1" x14ac:dyDescent="0.25">
      <c r="A19" s="183" t="s">
        <v>8266</v>
      </c>
      <c r="B19" s="188">
        <v>700006700</v>
      </c>
      <c r="C19" s="183" t="s">
        <v>298</v>
      </c>
      <c r="D19" s="183" t="s">
        <v>299</v>
      </c>
      <c r="E19" s="183" t="s">
        <v>27</v>
      </c>
      <c r="F19" s="183" t="s">
        <v>247</v>
      </c>
      <c r="G19" s="183" t="s">
        <v>29</v>
      </c>
      <c r="H19" s="183">
        <v>0</v>
      </c>
      <c r="I19" s="183">
        <v>0</v>
      </c>
      <c r="J19" s="183" t="s">
        <v>8126</v>
      </c>
      <c r="K19" s="183" t="s">
        <v>302</v>
      </c>
      <c r="L19" s="183" t="s">
        <v>50</v>
      </c>
      <c r="M19" s="183" t="s">
        <v>6479</v>
      </c>
      <c r="N19" s="183" t="s">
        <v>301</v>
      </c>
      <c r="O19" s="183" t="s">
        <v>300</v>
      </c>
      <c r="P19" s="183" t="s">
        <v>6480</v>
      </c>
      <c r="Q19" s="183" t="s">
        <v>303</v>
      </c>
      <c r="R19" s="183" t="s">
        <v>6990</v>
      </c>
      <c r="S19" s="184">
        <v>37970</v>
      </c>
      <c r="T19" s="185">
        <v>1050</v>
      </c>
      <c r="U19" s="186">
        <v>16033200</v>
      </c>
      <c r="V19" s="186">
        <v>16033200</v>
      </c>
      <c r="W19" s="187">
        <v>44227</v>
      </c>
      <c r="X19" s="188" t="s">
        <v>8664</v>
      </c>
      <c r="Y19" s="188" t="s">
        <v>7880</v>
      </c>
      <c r="Z19" s="188" t="s">
        <v>7891</v>
      </c>
    </row>
    <row r="20" spans="1:26" ht="24.75" hidden="1" customHeight="1" x14ac:dyDescent="0.25">
      <c r="A20" s="183" t="s">
        <v>8267</v>
      </c>
      <c r="B20" s="188">
        <v>706724001</v>
      </c>
      <c r="C20" s="183" t="s">
        <v>245</v>
      </c>
      <c r="D20" s="183" t="s">
        <v>324</v>
      </c>
      <c r="E20" s="183" t="s">
        <v>27</v>
      </c>
      <c r="F20" s="183" t="s">
        <v>247</v>
      </c>
      <c r="G20" s="183" t="s">
        <v>29</v>
      </c>
      <c r="H20" s="183">
        <v>0</v>
      </c>
      <c r="I20" s="183">
        <v>0</v>
      </c>
      <c r="J20" s="183" t="s">
        <v>325</v>
      </c>
      <c r="K20" s="183" t="s">
        <v>326</v>
      </c>
      <c r="L20" s="183" t="s">
        <v>6169</v>
      </c>
      <c r="M20" s="183" t="s">
        <v>328</v>
      </c>
      <c r="N20" s="183" t="s">
        <v>327</v>
      </c>
      <c r="O20" s="183">
        <v>0</v>
      </c>
      <c r="P20" s="183">
        <v>0</v>
      </c>
      <c r="Q20" s="183">
        <v>93910</v>
      </c>
      <c r="R20" s="183" t="s">
        <v>6898</v>
      </c>
      <c r="S20" s="184">
        <v>37970</v>
      </c>
      <c r="T20" s="185">
        <v>1150</v>
      </c>
      <c r="U20" s="186">
        <v>12895943</v>
      </c>
      <c r="V20" s="186">
        <v>12895943</v>
      </c>
      <c r="W20" s="187">
        <v>44227</v>
      </c>
      <c r="X20" s="188" t="s">
        <v>8664</v>
      </c>
      <c r="Y20" s="188" t="s">
        <v>7880</v>
      </c>
      <c r="Z20" s="188" t="s">
        <v>7892</v>
      </c>
    </row>
    <row r="21" spans="1:26" ht="24.75" hidden="1" customHeight="1" x14ac:dyDescent="0.25">
      <c r="A21" s="183" t="s">
        <v>8268</v>
      </c>
      <c r="B21" s="188">
        <v>702002001</v>
      </c>
      <c r="C21" s="183" t="s">
        <v>245</v>
      </c>
      <c r="D21" s="183" t="s">
        <v>246</v>
      </c>
      <c r="E21" s="183" t="s">
        <v>27</v>
      </c>
      <c r="F21" s="183" t="s">
        <v>247</v>
      </c>
      <c r="G21" s="183" t="s">
        <v>29</v>
      </c>
      <c r="H21" s="183" t="s">
        <v>29</v>
      </c>
      <c r="I21" s="183" t="s">
        <v>29</v>
      </c>
      <c r="J21" s="183" t="s">
        <v>248</v>
      </c>
      <c r="K21" s="183" t="s">
        <v>249</v>
      </c>
      <c r="L21" s="183" t="s">
        <v>50</v>
      </c>
      <c r="M21" s="183" t="s">
        <v>250</v>
      </c>
      <c r="N21" s="183" t="s">
        <v>6478</v>
      </c>
      <c r="O21" s="183" t="s">
        <v>6477</v>
      </c>
      <c r="P21" s="183">
        <v>0</v>
      </c>
      <c r="Q21" s="183" t="s">
        <v>251</v>
      </c>
      <c r="R21" s="183" t="s">
        <v>7748</v>
      </c>
      <c r="S21" s="184">
        <v>37956</v>
      </c>
      <c r="T21" s="185">
        <v>1200</v>
      </c>
      <c r="U21" s="186">
        <v>11966779</v>
      </c>
      <c r="V21" s="186">
        <v>11966779</v>
      </c>
      <c r="W21" s="187">
        <v>44227</v>
      </c>
      <c r="X21" s="188" t="s">
        <v>8664</v>
      </c>
      <c r="Y21" s="188" t="s">
        <v>7880</v>
      </c>
      <c r="Z21" s="188" t="s">
        <v>7893</v>
      </c>
    </row>
    <row r="22" spans="1:26" ht="24.75" hidden="1" customHeight="1" x14ac:dyDescent="0.25">
      <c r="A22" s="183" t="s">
        <v>8269</v>
      </c>
      <c r="B22" s="188">
        <v>826902000</v>
      </c>
      <c r="C22" s="183" t="s">
        <v>245</v>
      </c>
      <c r="D22" s="183" t="s">
        <v>353</v>
      </c>
      <c r="E22" s="183" t="s">
        <v>27</v>
      </c>
      <c r="F22" s="183" t="s">
        <v>247</v>
      </c>
      <c r="G22" s="183" t="s">
        <v>29</v>
      </c>
      <c r="H22" s="183">
        <v>0</v>
      </c>
      <c r="I22" s="183">
        <v>0</v>
      </c>
      <c r="J22" s="183" t="s">
        <v>354</v>
      </c>
      <c r="K22" s="183" t="s">
        <v>6988</v>
      </c>
      <c r="L22" s="183" t="s">
        <v>50</v>
      </c>
      <c r="M22" s="183" t="s">
        <v>280</v>
      </c>
      <c r="N22" s="183" t="s">
        <v>356</v>
      </c>
      <c r="O22" s="183" t="s">
        <v>355</v>
      </c>
      <c r="P22" s="183">
        <v>0</v>
      </c>
      <c r="Q22" s="183">
        <v>93910</v>
      </c>
      <c r="R22" s="183" t="s">
        <v>6989</v>
      </c>
      <c r="S22" s="184">
        <v>37970</v>
      </c>
      <c r="T22" s="185">
        <v>1250</v>
      </c>
      <c r="U22" s="186">
        <v>23424084</v>
      </c>
      <c r="V22" s="186">
        <v>23424084</v>
      </c>
      <c r="W22" s="187">
        <v>44227</v>
      </c>
      <c r="X22" s="188" t="s">
        <v>8664</v>
      </c>
      <c r="Y22" s="188" t="s">
        <v>7880</v>
      </c>
      <c r="Z22" s="188" t="s">
        <v>7894</v>
      </c>
    </row>
    <row r="23" spans="1:26" ht="24.75" hidden="1" customHeight="1" x14ac:dyDescent="0.25">
      <c r="A23" s="183" t="s">
        <v>8270</v>
      </c>
      <c r="B23" s="188">
        <v>700813002</v>
      </c>
      <c r="C23" s="183" t="s">
        <v>245</v>
      </c>
      <c r="D23" s="183" t="s">
        <v>305</v>
      </c>
      <c r="E23" s="183" t="s">
        <v>7647</v>
      </c>
      <c r="F23" s="183" t="s">
        <v>247</v>
      </c>
      <c r="G23" s="183" t="s">
        <v>29</v>
      </c>
      <c r="H23" s="183">
        <v>0</v>
      </c>
      <c r="I23" s="183">
        <v>0</v>
      </c>
      <c r="J23" s="183" t="s">
        <v>6441</v>
      </c>
      <c r="K23" s="183" t="s">
        <v>361</v>
      </c>
      <c r="L23" s="183" t="s">
        <v>50</v>
      </c>
      <c r="M23" s="183" t="s">
        <v>358</v>
      </c>
      <c r="N23" s="183" t="s">
        <v>362</v>
      </c>
      <c r="O23" s="183">
        <v>0</v>
      </c>
      <c r="P23" s="183">
        <v>0</v>
      </c>
      <c r="Q23" s="183" t="s">
        <v>251</v>
      </c>
      <c r="R23" s="183" t="s">
        <v>7685</v>
      </c>
      <c r="S23" s="184">
        <v>37970</v>
      </c>
      <c r="T23" s="185">
        <v>1450</v>
      </c>
      <c r="U23" s="186">
        <v>17667654</v>
      </c>
      <c r="V23" s="186">
        <v>17667654</v>
      </c>
      <c r="W23" s="187">
        <v>44227</v>
      </c>
      <c r="X23" s="188" t="s">
        <v>8664</v>
      </c>
      <c r="Y23" s="188" t="s">
        <v>7880</v>
      </c>
      <c r="Z23" s="188" t="s">
        <v>7895</v>
      </c>
    </row>
    <row r="24" spans="1:26" ht="24.75" hidden="1" customHeight="1" x14ac:dyDescent="0.25">
      <c r="A24" s="183" t="s">
        <v>8271</v>
      </c>
      <c r="B24" s="188">
        <v>821567009</v>
      </c>
      <c r="C24" s="183" t="s">
        <v>298</v>
      </c>
      <c r="D24" s="183" t="s">
        <v>246</v>
      </c>
      <c r="E24" s="183" t="s">
        <v>7574</v>
      </c>
      <c r="F24" s="183" t="s">
        <v>247</v>
      </c>
      <c r="G24" s="183" t="s">
        <v>7575</v>
      </c>
      <c r="H24" s="183">
        <v>0</v>
      </c>
      <c r="I24" s="183">
        <v>0</v>
      </c>
      <c r="J24" s="183" t="s">
        <v>6145</v>
      </c>
      <c r="K24" s="183" t="s">
        <v>6890</v>
      </c>
      <c r="L24" s="183" t="s">
        <v>50</v>
      </c>
      <c r="M24" s="183" t="s">
        <v>358</v>
      </c>
      <c r="N24" s="183" t="s">
        <v>359</v>
      </c>
      <c r="O24" s="183">
        <v>0</v>
      </c>
      <c r="P24" s="183">
        <v>0</v>
      </c>
      <c r="Q24" s="183" t="s">
        <v>251</v>
      </c>
      <c r="R24" s="183" t="s">
        <v>7591</v>
      </c>
      <c r="S24" s="184">
        <v>37970</v>
      </c>
      <c r="T24" s="185">
        <v>1500</v>
      </c>
      <c r="U24" s="186">
        <v>28426254</v>
      </c>
      <c r="V24" s="186">
        <v>28426254</v>
      </c>
      <c r="W24" s="187">
        <v>44227</v>
      </c>
      <c r="X24" s="188" t="s">
        <v>8664</v>
      </c>
      <c r="Y24" s="188" t="s">
        <v>7880</v>
      </c>
      <c r="Z24" s="188" t="s">
        <v>7896</v>
      </c>
    </row>
    <row r="25" spans="1:26" ht="24.75" hidden="1" customHeight="1" x14ac:dyDescent="0.25">
      <c r="A25" s="183" t="s">
        <v>8271</v>
      </c>
      <c r="B25" s="188">
        <v>821567009</v>
      </c>
      <c r="C25" s="183" t="s">
        <v>298</v>
      </c>
      <c r="D25" s="183" t="s">
        <v>246</v>
      </c>
      <c r="E25" s="183" t="s">
        <v>7574</v>
      </c>
      <c r="F25" s="183" t="s">
        <v>247</v>
      </c>
      <c r="G25" s="183" t="s">
        <v>7575</v>
      </c>
      <c r="H25" s="183">
        <v>0</v>
      </c>
      <c r="I25" s="183">
        <v>0</v>
      </c>
      <c r="J25" s="183" t="s">
        <v>6145</v>
      </c>
      <c r="K25" s="183" t="s">
        <v>6890</v>
      </c>
      <c r="L25" s="183" t="s">
        <v>50</v>
      </c>
      <c r="M25" s="183" t="s">
        <v>358</v>
      </c>
      <c r="N25" s="183" t="s">
        <v>359</v>
      </c>
      <c r="O25" s="183">
        <v>0</v>
      </c>
      <c r="P25" s="183">
        <v>0</v>
      </c>
      <c r="Q25" s="183" t="s">
        <v>251</v>
      </c>
      <c r="R25" s="183" t="s">
        <v>7591</v>
      </c>
      <c r="S25" s="184">
        <v>37970</v>
      </c>
      <c r="T25" s="185">
        <v>1500</v>
      </c>
      <c r="U25" s="186">
        <v>0</v>
      </c>
      <c r="V25" s="186">
        <v>0</v>
      </c>
      <c r="W25" s="187">
        <v>44227</v>
      </c>
      <c r="X25" s="188" t="s">
        <v>8664</v>
      </c>
      <c r="Y25" s="188" t="s">
        <v>7880</v>
      </c>
      <c r="Z25" s="188" t="s">
        <v>7897</v>
      </c>
    </row>
    <row r="26" spans="1:26" ht="24.75" hidden="1" customHeight="1" x14ac:dyDescent="0.25">
      <c r="A26" s="183" t="s">
        <v>8271</v>
      </c>
      <c r="B26" s="188">
        <v>821567009</v>
      </c>
      <c r="C26" s="183" t="s">
        <v>298</v>
      </c>
      <c r="D26" s="183" t="s">
        <v>246</v>
      </c>
      <c r="E26" s="183" t="s">
        <v>7574</v>
      </c>
      <c r="F26" s="183" t="s">
        <v>247</v>
      </c>
      <c r="G26" s="183" t="s">
        <v>7575</v>
      </c>
      <c r="H26" s="183">
        <v>0</v>
      </c>
      <c r="I26" s="183">
        <v>0</v>
      </c>
      <c r="J26" s="183" t="s">
        <v>6145</v>
      </c>
      <c r="K26" s="183" t="s">
        <v>6890</v>
      </c>
      <c r="L26" s="183" t="s">
        <v>50</v>
      </c>
      <c r="M26" s="183" t="s">
        <v>358</v>
      </c>
      <c r="N26" s="183" t="s">
        <v>359</v>
      </c>
      <c r="O26" s="183">
        <v>0</v>
      </c>
      <c r="P26" s="183">
        <v>0</v>
      </c>
      <c r="Q26" s="183" t="s">
        <v>251</v>
      </c>
      <c r="R26" s="183" t="s">
        <v>7591</v>
      </c>
      <c r="S26" s="184">
        <v>37970</v>
      </c>
      <c r="T26" s="185">
        <v>1500</v>
      </c>
      <c r="U26" s="186">
        <v>18855631</v>
      </c>
      <c r="V26" s="186">
        <v>18855631</v>
      </c>
      <c r="W26" s="187">
        <v>44227</v>
      </c>
      <c r="X26" s="188" t="s">
        <v>8664</v>
      </c>
      <c r="Y26" s="188" t="s">
        <v>7880</v>
      </c>
      <c r="Z26" s="188" t="s">
        <v>7898</v>
      </c>
    </row>
    <row r="27" spans="1:26" ht="24.75" hidden="1" customHeight="1" x14ac:dyDescent="0.25">
      <c r="A27" s="183" t="s">
        <v>8272</v>
      </c>
      <c r="B27" s="188">
        <v>700230201</v>
      </c>
      <c r="C27" s="183" t="s">
        <v>245</v>
      </c>
      <c r="D27" s="183" t="s">
        <v>364</v>
      </c>
      <c r="E27" s="183" t="s">
        <v>27</v>
      </c>
      <c r="F27" s="183" t="s">
        <v>247</v>
      </c>
      <c r="G27" s="183" t="s">
        <v>29</v>
      </c>
      <c r="H27" s="183">
        <v>0</v>
      </c>
      <c r="I27" s="183">
        <v>0</v>
      </c>
      <c r="J27" s="183" t="s">
        <v>365</v>
      </c>
      <c r="K27" s="183" t="s">
        <v>366</v>
      </c>
      <c r="L27" s="183" t="s">
        <v>50</v>
      </c>
      <c r="M27" s="183" t="s">
        <v>367</v>
      </c>
      <c r="N27" s="183" t="s">
        <v>8127</v>
      </c>
      <c r="O27" s="183" t="s">
        <v>8128</v>
      </c>
      <c r="P27" s="183">
        <v>0</v>
      </c>
      <c r="Q27" s="183" t="s">
        <v>368</v>
      </c>
      <c r="R27" s="183" t="s">
        <v>8129</v>
      </c>
      <c r="S27" s="184">
        <v>37970</v>
      </c>
      <c r="T27" s="185">
        <v>1550</v>
      </c>
      <c r="U27" s="186">
        <v>12221820</v>
      </c>
      <c r="V27" s="186">
        <v>12221820</v>
      </c>
      <c r="W27" s="187">
        <v>44227</v>
      </c>
      <c r="X27" s="188" t="s">
        <v>8664</v>
      </c>
      <c r="Y27" s="188" t="s">
        <v>7880</v>
      </c>
      <c r="Z27" s="188" t="s">
        <v>7899</v>
      </c>
    </row>
    <row r="28" spans="1:26" ht="24.75" hidden="1" customHeight="1" x14ac:dyDescent="0.25">
      <c r="A28" s="183" t="s">
        <v>8273</v>
      </c>
      <c r="B28" s="188">
        <v>817951724</v>
      </c>
      <c r="C28" s="183" t="s">
        <v>245</v>
      </c>
      <c r="D28" s="183" t="s">
        <v>391</v>
      </c>
      <c r="E28" s="183" t="s">
        <v>27</v>
      </c>
      <c r="F28" s="183" t="s">
        <v>247</v>
      </c>
      <c r="G28" s="183" t="s">
        <v>29</v>
      </c>
      <c r="H28" s="183">
        <v>0</v>
      </c>
      <c r="I28" s="183">
        <v>0</v>
      </c>
      <c r="J28" s="183" t="s">
        <v>386</v>
      </c>
      <c r="K28" s="183" t="s">
        <v>7027</v>
      </c>
      <c r="L28" s="183" t="s">
        <v>344</v>
      </c>
      <c r="M28" s="183" t="s">
        <v>1108</v>
      </c>
      <c r="N28" s="183" t="s">
        <v>6475</v>
      </c>
      <c r="O28" s="183" t="s">
        <v>6476</v>
      </c>
      <c r="P28" s="183">
        <v>0</v>
      </c>
      <c r="Q28" s="183" t="s">
        <v>281</v>
      </c>
      <c r="R28" s="183" t="s">
        <v>6991</v>
      </c>
      <c r="S28" s="184">
        <v>37970</v>
      </c>
      <c r="T28" s="185">
        <v>1750</v>
      </c>
      <c r="U28" s="186">
        <v>13901279</v>
      </c>
      <c r="V28" s="186">
        <v>13901279</v>
      </c>
      <c r="W28" s="187">
        <v>44227</v>
      </c>
      <c r="X28" s="188" t="s">
        <v>8664</v>
      </c>
      <c r="Y28" s="188" t="s">
        <v>7880</v>
      </c>
      <c r="Z28" s="188" t="s">
        <v>7900</v>
      </c>
    </row>
    <row r="29" spans="1:26" ht="24.75" hidden="1" customHeight="1" x14ac:dyDescent="0.25">
      <c r="A29" s="183" t="s">
        <v>8273</v>
      </c>
      <c r="B29" s="188">
        <v>817951724</v>
      </c>
      <c r="C29" s="183" t="s">
        <v>245</v>
      </c>
      <c r="D29" s="183" t="s">
        <v>391</v>
      </c>
      <c r="E29" s="183" t="s">
        <v>27</v>
      </c>
      <c r="F29" s="183" t="s">
        <v>247</v>
      </c>
      <c r="G29" s="183" t="s">
        <v>29</v>
      </c>
      <c r="H29" s="183">
        <v>0</v>
      </c>
      <c r="I29" s="183">
        <v>0</v>
      </c>
      <c r="J29" s="183" t="s">
        <v>386</v>
      </c>
      <c r="K29" s="183" t="s">
        <v>7027</v>
      </c>
      <c r="L29" s="183" t="s">
        <v>344</v>
      </c>
      <c r="M29" s="183" t="s">
        <v>1108</v>
      </c>
      <c r="N29" s="183" t="s">
        <v>6475</v>
      </c>
      <c r="O29" s="183" t="s">
        <v>6476</v>
      </c>
      <c r="P29" s="183">
        <v>0</v>
      </c>
      <c r="Q29" s="183" t="s">
        <v>281</v>
      </c>
      <c r="R29" s="183" t="s">
        <v>6991</v>
      </c>
      <c r="S29" s="184">
        <v>37970</v>
      </c>
      <c r="T29" s="185">
        <v>1750</v>
      </c>
      <c r="U29" s="186">
        <v>12592628</v>
      </c>
      <c r="V29" s="186">
        <v>12592628</v>
      </c>
      <c r="W29" s="187">
        <v>44227</v>
      </c>
      <c r="X29" s="188" t="s">
        <v>8664</v>
      </c>
      <c r="Y29" s="188" t="s">
        <v>7880</v>
      </c>
      <c r="Z29" s="188" t="s">
        <v>7901</v>
      </c>
    </row>
    <row r="30" spans="1:26" ht="24.75" hidden="1" customHeight="1" x14ac:dyDescent="0.25">
      <c r="A30" s="183" t="s">
        <v>8273</v>
      </c>
      <c r="B30" s="188">
        <v>817951724</v>
      </c>
      <c r="C30" s="183" t="s">
        <v>245</v>
      </c>
      <c r="D30" s="183" t="s">
        <v>391</v>
      </c>
      <c r="E30" s="183" t="s">
        <v>27</v>
      </c>
      <c r="F30" s="183" t="s">
        <v>247</v>
      </c>
      <c r="G30" s="183" t="s">
        <v>29</v>
      </c>
      <c r="H30" s="183">
        <v>0</v>
      </c>
      <c r="I30" s="183">
        <v>0</v>
      </c>
      <c r="J30" s="183" t="s">
        <v>386</v>
      </c>
      <c r="K30" s="183" t="s">
        <v>7027</v>
      </c>
      <c r="L30" s="183" t="s">
        <v>344</v>
      </c>
      <c r="M30" s="183" t="s">
        <v>1108</v>
      </c>
      <c r="N30" s="183" t="s">
        <v>6475</v>
      </c>
      <c r="O30" s="183" t="s">
        <v>6476</v>
      </c>
      <c r="P30" s="183">
        <v>0</v>
      </c>
      <c r="Q30" s="183" t="s">
        <v>281</v>
      </c>
      <c r="R30" s="183" t="s">
        <v>6991</v>
      </c>
      <c r="S30" s="184">
        <v>37970</v>
      </c>
      <c r="T30" s="185">
        <v>1750</v>
      </c>
      <c r="U30" s="186">
        <v>18209164</v>
      </c>
      <c r="V30" s="186">
        <v>18209164</v>
      </c>
      <c r="W30" s="187">
        <v>44227</v>
      </c>
      <c r="X30" s="188" t="s">
        <v>8664</v>
      </c>
      <c r="Y30" s="188" t="s">
        <v>7880</v>
      </c>
      <c r="Z30" s="188" t="s">
        <v>7902</v>
      </c>
    </row>
    <row r="31" spans="1:26" ht="24.75" hidden="1" customHeight="1" x14ac:dyDescent="0.25">
      <c r="A31" s="183" t="s">
        <v>8273</v>
      </c>
      <c r="B31" s="188">
        <v>817951724</v>
      </c>
      <c r="C31" s="183" t="s">
        <v>245</v>
      </c>
      <c r="D31" s="183" t="s">
        <v>391</v>
      </c>
      <c r="E31" s="183" t="s">
        <v>27</v>
      </c>
      <c r="F31" s="183" t="s">
        <v>247</v>
      </c>
      <c r="G31" s="183" t="s">
        <v>29</v>
      </c>
      <c r="H31" s="183">
        <v>0</v>
      </c>
      <c r="I31" s="183">
        <v>0</v>
      </c>
      <c r="J31" s="183" t="s">
        <v>386</v>
      </c>
      <c r="K31" s="183" t="s">
        <v>7027</v>
      </c>
      <c r="L31" s="183" t="s">
        <v>344</v>
      </c>
      <c r="M31" s="183" t="s">
        <v>1108</v>
      </c>
      <c r="N31" s="183" t="s">
        <v>6475</v>
      </c>
      <c r="O31" s="183" t="s">
        <v>6476</v>
      </c>
      <c r="P31" s="183">
        <v>0</v>
      </c>
      <c r="Q31" s="183" t="s">
        <v>281</v>
      </c>
      <c r="R31" s="183" t="s">
        <v>6991</v>
      </c>
      <c r="S31" s="184">
        <v>37970</v>
      </c>
      <c r="T31" s="185">
        <v>1750</v>
      </c>
      <c r="U31" s="186">
        <v>4672643</v>
      </c>
      <c r="V31" s="186">
        <v>4672643</v>
      </c>
      <c r="W31" s="187">
        <v>44227</v>
      </c>
      <c r="X31" s="188" t="s">
        <v>8664</v>
      </c>
      <c r="Y31" s="188" t="s">
        <v>7880</v>
      </c>
      <c r="Z31" s="188" t="s">
        <v>162</v>
      </c>
    </row>
    <row r="32" spans="1:26" ht="24.75" hidden="1" customHeight="1" x14ac:dyDescent="0.25">
      <c r="A32" s="183" t="s">
        <v>8273</v>
      </c>
      <c r="B32" s="188">
        <v>817951724</v>
      </c>
      <c r="C32" s="183" t="s">
        <v>245</v>
      </c>
      <c r="D32" s="183" t="s">
        <v>391</v>
      </c>
      <c r="E32" s="183" t="s">
        <v>27</v>
      </c>
      <c r="F32" s="183" t="s">
        <v>247</v>
      </c>
      <c r="G32" s="183" t="s">
        <v>29</v>
      </c>
      <c r="H32" s="183">
        <v>0</v>
      </c>
      <c r="I32" s="183">
        <v>0</v>
      </c>
      <c r="J32" s="183" t="s">
        <v>386</v>
      </c>
      <c r="K32" s="183" t="s">
        <v>7027</v>
      </c>
      <c r="L32" s="183" t="s">
        <v>344</v>
      </c>
      <c r="M32" s="183" t="s">
        <v>1108</v>
      </c>
      <c r="N32" s="183" t="s">
        <v>6475</v>
      </c>
      <c r="O32" s="183" t="s">
        <v>6476</v>
      </c>
      <c r="P32" s="183">
        <v>0</v>
      </c>
      <c r="Q32" s="183" t="s">
        <v>281</v>
      </c>
      <c r="R32" s="183" t="s">
        <v>6991</v>
      </c>
      <c r="S32" s="184">
        <v>37970</v>
      </c>
      <c r="T32" s="185">
        <v>1750</v>
      </c>
      <c r="U32" s="186">
        <v>20420098</v>
      </c>
      <c r="V32" s="186">
        <v>20420098</v>
      </c>
      <c r="W32" s="187">
        <v>44227</v>
      </c>
      <c r="X32" s="188" t="s">
        <v>8664</v>
      </c>
      <c r="Y32" s="188" t="s">
        <v>7880</v>
      </c>
      <c r="Z32" s="188" t="s">
        <v>7903</v>
      </c>
    </row>
    <row r="33" spans="1:26" ht="24.75" hidden="1" customHeight="1" x14ac:dyDescent="0.25">
      <c r="A33" s="183" t="s">
        <v>8273</v>
      </c>
      <c r="B33" s="188">
        <v>817951724</v>
      </c>
      <c r="C33" s="183" t="s">
        <v>245</v>
      </c>
      <c r="D33" s="183" t="s">
        <v>391</v>
      </c>
      <c r="E33" s="183" t="s">
        <v>27</v>
      </c>
      <c r="F33" s="183" t="s">
        <v>247</v>
      </c>
      <c r="G33" s="183" t="s">
        <v>29</v>
      </c>
      <c r="H33" s="183">
        <v>0</v>
      </c>
      <c r="I33" s="183">
        <v>0</v>
      </c>
      <c r="J33" s="183" t="s">
        <v>386</v>
      </c>
      <c r="K33" s="183" t="s">
        <v>7027</v>
      </c>
      <c r="L33" s="183" t="s">
        <v>344</v>
      </c>
      <c r="M33" s="183" t="s">
        <v>1108</v>
      </c>
      <c r="N33" s="183" t="s">
        <v>6475</v>
      </c>
      <c r="O33" s="183" t="s">
        <v>6476</v>
      </c>
      <c r="P33" s="183">
        <v>0</v>
      </c>
      <c r="Q33" s="183" t="s">
        <v>281</v>
      </c>
      <c r="R33" s="183" t="s">
        <v>6991</v>
      </c>
      <c r="S33" s="184">
        <v>37970</v>
      </c>
      <c r="T33" s="185">
        <v>1750</v>
      </c>
      <c r="U33" s="186">
        <v>2667924</v>
      </c>
      <c r="V33" s="186">
        <v>2667924</v>
      </c>
      <c r="W33" s="187">
        <v>44227</v>
      </c>
      <c r="X33" s="188" t="s">
        <v>8664</v>
      </c>
      <c r="Y33" s="188" t="s">
        <v>7880</v>
      </c>
      <c r="Z33" s="188" t="s">
        <v>187</v>
      </c>
    </row>
    <row r="34" spans="1:26" ht="24.75" hidden="1" customHeight="1" x14ac:dyDescent="0.25">
      <c r="A34" s="183" t="s">
        <v>8273</v>
      </c>
      <c r="B34" s="188">
        <v>817951724</v>
      </c>
      <c r="C34" s="183" t="s">
        <v>245</v>
      </c>
      <c r="D34" s="183" t="s">
        <v>391</v>
      </c>
      <c r="E34" s="183" t="s">
        <v>27</v>
      </c>
      <c r="F34" s="183" t="s">
        <v>247</v>
      </c>
      <c r="G34" s="183" t="s">
        <v>29</v>
      </c>
      <c r="H34" s="183">
        <v>0</v>
      </c>
      <c r="I34" s="183">
        <v>0</v>
      </c>
      <c r="J34" s="183" t="s">
        <v>386</v>
      </c>
      <c r="K34" s="183" t="s">
        <v>7027</v>
      </c>
      <c r="L34" s="183" t="s">
        <v>344</v>
      </c>
      <c r="M34" s="183" t="s">
        <v>1108</v>
      </c>
      <c r="N34" s="183" t="s">
        <v>6475</v>
      </c>
      <c r="O34" s="183" t="s">
        <v>6476</v>
      </c>
      <c r="P34" s="183">
        <v>0</v>
      </c>
      <c r="Q34" s="183" t="s">
        <v>281</v>
      </c>
      <c r="R34" s="183" t="s">
        <v>6991</v>
      </c>
      <c r="S34" s="184">
        <v>37970</v>
      </c>
      <c r="T34" s="185">
        <v>1750</v>
      </c>
      <c r="U34" s="186">
        <v>20421642</v>
      </c>
      <c r="V34" s="186">
        <v>20421642</v>
      </c>
      <c r="W34" s="187">
        <v>44227</v>
      </c>
      <c r="X34" s="188" t="s">
        <v>8664</v>
      </c>
      <c r="Y34" s="188" t="s">
        <v>7880</v>
      </c>
      <c r="Z34" s="188" t="s">
        <v>7904</v>
      </c>
    </row>
    <row r="35" spans="1:26" ht="24.75" hidden="1" customHeight="1" x14ac:dyDescent="0.25">
      <c r="A35" s="183" t="s">
        <v>8273</v>
      </c>
      <c r="B35" s="188">
        <v>817951724</v>
      </c>
      <c r="C35" s="183" t="s">
        <v>245</v>
      </c>
      <c r="D35" s="183" t="s">
        <v>391</v>
      </c>
      <c r="E35" s="183" t="s">
        <v>27</v>
      </c>
      <c r="F35" s="183" t="s">
        <v>247</v>
      </c>
      <c r="G35" s="183" t="s">
        <v>29</v>
      </c>
      <c r="H35" s="183">
        <v>0</v>
      </c>
      <c r="I35" s="183">
        <v>0</v>
      </c>
      <c r="J35" s="183" t="s">
        <v>386</v>
      </c>
      <c r="K35" s="183" t="s">
        <v>7027</v>
      </c>
      <c r="L35" s="183" t="s">
        <v>344</v>
      </c>
      <c r="M35" s="183" t="s">
        <v>1108</v>
      </c>
      <c r="N35" s="183" t="s">
        <v>6475</v>
      </c>
      <c r="O35" s="183" t="s">
        <v>6476</v>
      </c>
      <c r="P35" s="183">
        <v>0</v>
      </c>
      <c r="Q35" s="183" t="s">
        <v>281</v>
      </c>
      <c r="R35" s="183" t="s">
        <v>6991</v>
      </c>
      <c r="S35" s="184">
        <v>37970</v>
      </c>
      <c r="T35" s="185">
        <v>1750</v>
      </c>
      <c r="U35" s="186">
        <v>7944192</v>
      </c>
      <c r="V35" s="186">
        <v>7944192</v>
      </c>
      <c r="W35" s="187">
        <v>44227</v>
      </c>
      <c r="X35" s="188" t="s">
        <v>8664</v>
      </c>
      <c r="Y35" s="188" t="s">
        <v>7880</v>
      </c>
      <c r="Z35" s="188" t="s">
        <v>7905</v>
      </c>
    </row>
    <row r="36" spans="1:26" ht="24.75" hidden="1" customHeight="1" x14ac:dyDescent="0.25">
      <c r="A36" s="183" t="s">
        <v>8273</v>
      </c>
      <c r="B36" s="188">
        <v>817951724</v>
      </c>
      <c r="C36" s="183" t="s">
        <v>245</v>
      </c>
      <c r="D36" s="183" t="s">
        <v>391</v>
      </c>
      <c r="E36" s="183" t="s">
        <v>27</v>
      </c>
      <c r="F36" s="183" t="s">
        <v>247</v>
      </c>
      <c r="G36" s="183" t="s">
        <v>29</v>
      </c>
      <c r="H36" s="183">
        <v>0</v>
      </c>
      <c r="I36" s="183">
        <v>0</v>
      </c>
      <c r="J36" s="183" t="s">
        <v>386</v>
      </c>
      <c r="K36" s="183" t="s">
        <v>7027</v>
      </c>
      <c r="L36" s="183" t="s">
        <v>344</v>
      </c>
      <c r="M36" s="183" t="s">
        <v>1108</v>
      </c>
      <c r="N36" s="183" t="s">
        <v>6475</v>
      </c>
      <c r="O36" s="183" t="s">
        <v>6476</v>
      </c>
      <c r="P36" s="183">
        <v>0</v>
      </c>
      <c r="Q36" s="183" t="s">
        <v>281</v>
      </c>
      <c r="R36" s="183" t="s">
        <v>6991</v>
      </c>
      <c r="S36" s="184">
        <v>37970</v>
      </c>
      <c r="T36" s="185">
        <v>1750</v>
      </c>
      <c r="U36" s="186">
        <v>10504154</v>
      </c>
      <c r="V36" s="186">
        <v>10504154</v>
      </c>
      <c r="W36" s="187">
        <v>44227</v>
      </c>
      <c r="X36" s="188" t="s">
        <v>8664</v>
      </c>
      <c r="Y36" s="188" t="s">
        <v>7880</v>
      </c>
      <c r="Z36" s="188" t="s">
        <v>7885</v>
      </c>
    </row>
    <row r="37" spans="1:26" ht="24.75" hidden="1" customHeight="1" x14ac:dyDescent="0.25">
      <c r="A37" s="183" t="s">
        <v>8273</v>
      </c>
      <c r="B37" s="188">
        <v>817951724</v>
      </c>
      <c r="C37" s="183" t="s">
        <v>245</v>
      </c>
      <c r="D37" s="183" t="s">
        <v>391</v>
      </c>
      <c r="E37" s="183" t="s">
        <v>27</v>
      </c>
      <c r="F37" s="183" t="s">
        <v>247</v>
      </c>
      <c r="G37" s="183" t="s">
        <v>29</v>
      </c>
      <c r="H37" s="183">
        <v>0</v>
      </c>
      <c r="I37" s="183">
        <v>0</v>
      </c>
      <c r="J37" s="183" t="s">
        <v>386</v>
      </c>
      <c r="K37" s="183" t="s">
        <v>7027</v>
      </c>
      <c r="L37" s="183" t="s">
        <v>344</v>
      </c>
      <c r="M37" s="183" t="s">
        <v>1108</v>
      </c>
      <c r="N37" s="183" t="s">
        <v>6475</v>
      </c>
      <c r="O37" s="183" t="s">
        <v>6476</v>
      </c>
      <c r="P37" s="183">
        <v>0</v>
      </c>
      <c r="Q37" s="183" t="s">
        <v>281</v>
      </c>
      <c r="R37" s="183" t="s">
        <v>6991</v>
      </c>
      <c r="S37" s="184">
        <v>37970</v>
      </c>
      <c r="T37" s="185">
        <v>1750</v>
      </c>
      <c r="U37" s="186">
        <v>36578038</v>
      </c>
      <c r="V37" s="186">
        <v>36578038</v>
      </c>
      <c r="W37" s="187">
        <v>44227</v>
      </c>
      <c r="X37" s="188" t="s">
        <v>8664</v>
      </c>
      <c r="Y37" s="188" t="s">
        <v>7880</v>
      </c>
      <c r="Z37" s="188" t="s">
        <v>7906</v>
      </c>
    </row>
    <row r="38" spans="1:26" ht="24.75" hidden="1" customHeight="1" x14ac:dyDescent="0.25">
      <c r="A38" s="183" t="s">
        <v>8274</v>
      </c>
      <c r="B38" s="188">
        <v>700376001</v>
      </c>
      <c r="C38" s="183" t="s">
        <v>1579</v>
      </c>
      <c r="D38" s="183" t="s">
        <v>1781</v>
      </c>
      <c r="E38" s="183" t="s">
        <v>7334</v>
      </c>
      <c r="F38" s="183" t="s">
        <v>1782</v>
      </c>
      <c r="G38" s="183" t="s">
        <v>8195</v>
      </c>
      <c r="H38" s="183" t="s">
        <v>1783</v>
      </c>
      <c r="I38" s="183" t="s">
        <v>8196</v>
      </c>
      <c r="J38" s="183" t="s">
        <v>7335</v>
      </c>
      <c r="K38" s="183" t="s">
        <v>1784</v>
      </c>
      <c r="L38" s="183" t="s">
        <v>50</v>
      </c>
      <c r="M38" s="183" t="s">
        <v>852</v>
      </c>
      <c r="N38" s="183" t="s">
        <v>1785</v>
      </c>
      <c r="O38" s="183" t="s">
        <v>1786</v>
      </c>
      <c r="P38" s="183">
        <v>0</v>
      </c>
      <c r="Q38" s="183" t="s">
        <v>48</v>
      </c>
      <c r="R38" s="183" t="s">
        <v>7548</v>
      </c>
      <c r="S38" s="184">
        <v>37970</v>
      </c>
      <c r="T38" s="185">
        <v>1800</v>
      </c>
      <c r="U38" s="186">
        <v>18675471</v>
      </c>
      <c r="V38" s="186">
        <v>18675471</v>
      </c>
      <c r="W38" s="187">
        <v>44227</v>
      </c>
      <c r="X38" s="188" t="s">
        <v>8664</v>
      </c>
      <c r="Y38" s="188" t="s">
        <v>7880</v>
      </c>
      <c r="Z38" s="188" t="s">
        <v>7907</v>
      </c>
    </row>
    <row r="39" spans="1:26" ht="24.75" hidden="1" customHeight="1" x14ac:dyDescent="0.25">
      <c r="A39" s="183" t="s">
        <v>8274</v>
      </c>
      <c r="B39" s="188">
        <v>700376001</v>
      </c>
      <c r="C39" s="183" t="s">
        <v>1579</v>
      </c>
      <c r="D39" s="183" t="s">
        <v>1781</v>
      </c>
      <c r="E39" s="183" t="s">
        <v>7334</v>
      </c>
      <c r="F39" s="183" t="s">
        <v>1782</v>
      </c>
      <c r="G39" s="183" t="s">
        <v>8195</v>
      </c>
      <c r="H39" s="183" t="s">
        <v>1783</v>
      </c>
      <c r="I39" s="183" t="s">
        <v>8196</v>
      </c>
      <c r="J39" s="183" t="s">
        <v>7335</v>
      </c>
      <c r="K39" s="183" t="s">
        <v>1784</v>
      </c>
      <c r="L39" s="183" t="s">
        <v>50</v>
      </c>
      <c r="M39" s="183" t="s">
        <v>852</v>
      </c>
      <c r="N39" s="183" t="s">
        <v>1785</v>
      </c>
      <c r="O39" s="183" t="s">
        <v>1786</v>
      </c>
      <c r="P39" s="183">
        <v>0</v>
      </c>
      <c r="Q39" s="183" t="s">
        <v>48</v>
      </c>
      <c r="R39" s="183" t="s">
        <v>7548</v>
      </c>
      <c r="S39" s="184">
        <v>37970</v>
      </c>
      <c r="T39" s="185">
        <v>1800</v>
      </c>
      <c r="U39" s="186">
        <v>50456293</v>
      </c>
      <c r="V39" s="186">
        <v>50456293</v>
      </c>
      <c r="W39" s="187">
        <v>44227</v>
      </c>
      <c r="X39" s="188" t="s">
        <v>8664</v>
      </c>
      <c r="Y39" s="188" t="s">
        <v>7880</v>
      </c>
      <c r="Z39" s="188" t="s">
        <v>230</v>
      </c>
    </row>
    <row r="40" spans="1:26" ht="24.75" hidden="1" customHeight="1" x14ac:dyDescent="0.25">
      <c r="A40" s="183" t="s">
        <v>8274</v>
      </c>
      <c r="B40" s="188">
        <v>700376001</v>
      </c>
      <c r="C40" s="183" t="s">
        <v>1579</v>
      </c>
      <c r="D40" s="183" t="s">
        <v>1781</v>
      </c>
      <c r="E40" s="183" t="s">
        <v>7334</v>
      </c>
      <c r="F40" s="183" t="s">
        <v>1782</v>
      </c>
      <c r="G40" s="183" t="s">
        <v>8195</v>
      </c>
      <c r="H40" s="183" t="s">
        <v>1783</v>
      </c>
      <c r="I40" s="183" t="s">
        <v>8196</v>
      </c>
      <c r="J40" s="183" t="s">
        <v>7335</v>
      </c>
      <c r="K40" s="183" t="s">
        <v>1784</v>
      </c>
      <c r="L40" s="183" t="s">
        <v>50</v>
      </c>
      <c r="M40" s="183" t="s">
        <v>852</v>
      </c>
      <c r="N40" s="183" t="s">
        <v>1785</v>
      </c>
      <c r="O40" s="183" t="s">
        <v>1786</v>
      </c>
      <c r="P40" s="183">
        <v>0</v>
      </c>
      <c r="Q40" s="183" t="s">
        <v>48</v>
      </c>
      <c r="R40" s="183" t="s">
        <v>7548</v>
      </c>
      <c r="S40" s="184">
        <v>37970</v>
      </c>
      <c r="T40" s="185">
        <v>1800</v>
      </c>
      <c r="U40" s="186">
        <v>15794460</v>
      </c>
      <c r="V40" s="186">
        <v>15794460</v>
      </c>
      <c r="W40" s="187">
        <v>44227</v>
      </c>
      <c r="X40" s="188" t="s">
        <v>8664</v>
      </c>
      <c r="Y40" s="188" t="s">
        <v>7880</v>
      </c>
      <c r="Z40" s="188" t="s">
        <v>7883</v>
      </c>
    </row>
    <row r="41" spans="1:26" ht="24.75" hidden="1" customHeight="1" x14ac:dyDescent="0.25">
      <c r="A41" s="183" t="s">
        <v>8274</v>
      </c>
      <c r="B41" s="188">
        <v>700376001</v>
      </c>
      <c r="C41" s="183" t="s">
        <v>1579</v>
      </c>
      <c r="D41" s="183" t="s">
        <v>1781</v>
      </c>
      <c r="E41" s="183" t="s">
        <v>7334</v>
      </c>
      <c r="F41" s="183" t="s">
        <v>1782</v>
      </c>
      <c r="G41" s="183" t="s">
        <v>8195</v>
      </c>
      <c r="H41" s="183" t="s">
        <v>1783</v>
      </c>
      <c r="I41" s="183" t="s">
        <v>8196</v>
      </c>
      <c r="J41" s="183" t="s">
        <v>7335</v>
      </c>
      <c r="K41" s="183" t="s">
        <v>1784</v>
      </c>
      <c r="L41" s="183" t="s">
        <v>50</v>
      </c>
      <c r="M41" s="183" t="s">
        <v>852</v>
      </c>
      <c r="N41" s="183" t="s">
        <v>1785</v>
      </c>
      <c r="O41" s="183" t="s">
        <v>1786</v>
      </c>
      <c r="P41" s="183">
        <v>0</v>
      </c>
      <c r="Q41" s="183" t="s">
        <v>48</v>
      </c>
      <c r="R41" s="183" t="s">
        <v>7548</v>
      </c>
      <c r="S41" s="184">
        <v>37970</v>
      </c>
      <c r="T41" s="185">
        <v>1800</v>
      </c>
      <c r="U41" s="186">
        <v>75505131</v>
      </c>
      <c r="V41" s="186">
        <v>75505131</v>
      </c>
      <c r="W41" s="187">
        <v>44227</v>
      </c>
      <c r="X41" s="188" t="s">
        <v>8664</v>
      </c>
      <c r="Y41" s="188" t="s">
        <v>7880</v>
      </c>
      <c r="Z41" s="188" t="s">
        <v>7908</v>
      </c>
    </row>
    <row r="42" spans="1:26" ht="24.75" hidden="1" customHeight="1" x14ac:dyDescent="0.25">
      <c r="A42" s="183" t="s">
        <v>8274</v>
      </c>
      <c r="B42" s="188">
        <v>700376001</v>
      </c>
      <c r="C42" s="183" t="s">
        <v>1579</v>
      </c>
      <c r="D42" s="183" t="s">
        <v>1781</v>
      </c>
      <c r="E42" s="183" t="s">
        <v>7334</v>
      </c>
      <c r="F42" s="183" t="s">
        <v>1782</v>
      </c>
      <c r="G42" s="183" t="s">
        <v>8195</v>
      </c>
      <c r="H42" s="183" t="s">
        <v>1783</v>
      </c>
      <c r="I42" s="183" t="s">
        <v>8196</v>
      </c>
      <c r="J42" s="183" t="s">
        <v>7335</v>
      </c>
      <c r="K42" s="183" t="s">
        <v>1784</v>
      </c>
      <c r="L42" s="183" t="s">
        <v>50</v>
      </c>
      <c r="M42" s="183" t="s">
        <v>852</v>
      </c>
      <c r="N42" s="183" t="s">
        <v>1785</v>
      </c>
      <c r="O42" s="183" t="s">
        <v>1786</v>
      </c>
      <c r="P42" s="183">
        <v>0</v>
      </c>
      <c r="Q42" s="183" t="s">
        <v>48</v>
      </c>
      <c r="R42" s="183" t="s">
        <v>7548</v>
      </c>
      <c r="S42" s="184">
        <v>37970</v>
      </c>
      <c r="T42" s="185">
        <v>1800</v>
      </c>
      <c r="U42" s="186">
        <v>50119322</v>
      </c>
      <c r="V42" s="186">
        <v>50119322</v>
      </c>
      <c r="W42" s="187">
        <v>44227</v>
      </c>
      <c r="X42" s="188" t="s">
        <v>8664</v>
      </c>
      <c r="Y42" s="188" t="s">
        <v>7880</v>
      </c>
      <c r="Z42" s="188" t="s">
        <v>7909</v>
      </c>
    </row>
    <row r="43" spans="1:26" ht="24.75" hidden="1" customHeight="1" x14ac:dyDescent="0.25">
      <c r="A43" s="183" t="s">
        <v>8274</v>
      </c>
      <c r="B43" s="188">
        <v>700376001</v>
      </c>
      <c r="C43" s="183" t="s">
        <v>1579</v>
      </c>
      <c r="D43" s="183" t="s">
        <v>1781</v>
      </c>
      <c r="E43" s="183" t="s">
        <v>7334</v>
      </c>
      <c r="F43" s="183" t="s">
        <v>1782</v>
      </c>
      <c r="G43" s="183" t="s">
        <v>8195</v>
      </c>
      <c r="H43" s="183" t="s">
        <v>1783</v>
      </c>
      <c r="I43" s="183" t="s">
        <v>8196</v>
      </c>
      <c r="J43" s="183" t="s">
        <v>7335</v>
      </c>
      <c r="K43" s="183" t="s">
        <v>1784</v>
      </c>
      <c r="L43" s="183" t="s">
        <v>50</v>
      </c>
      <c r="M43" s="183" t="s">
        <v>852</v>
      </c>
      <c r="N43" s="183" t="s">
        <v>1785</v>
      </c>
      <c r="O43" s="183" t="s">
        <v>1786</v>
      </c>
      <c r="P43" s="183">
        <v>0</v>
      </c>
      <c r="Q43" s="183" t="s">
        <v>48</v>
      </c>
      <c r="R43" s="183" t="s">
        <v>7548</v>
      </c>
      <c r="S43" s="184">
        <v>37970</v>
      </c>
      <c r="T43" s="185">
        <v>1800</v>
      </c>
      <c r="U43" s="186">
        <v>23212866</v>
      </c>
      <c r="V43" s="186">
        <v>23212866</v>
      </c>
      <c r="W43" s="187">
        <v>44227</v>
      </c>
      <c r="X43" s="188" t="s">
        <v>8664</v>
      </c>
      <c r="Y43" s="188" t="s">
        <v>7880</v>
      </c>
      <c r="Z43" s="188" t="s">
        <v>7910</v>
      </c>
    </row>
    <row r="44" spans="1:26" ht="24.75" hidden="1" customHeight="1" x14ac:dyDescent="0.25">
      <c r="A44" s="183" t="s">
        <v>8274</v>
      </c>
      <c r="B44" s="188">
        <v>700376001</v>
      </c>
      <c r="C44" s="183" t="s">
        <v>1579</v>
      </c>
      <c r="D44" s="183" t="s">
        <v>1781</v>
      </c>
      <c r="E44" s="183" t="s">
        <v>7334</v>
      </c>
      <c r="F44" s="183" t="s">
        <v>1782</v>
      </c>
      <c r="G44" s="183" t="s">
        <v>8195</v>
      </c>
      <c r="H44" s="183" t="s">
        <v>1783</v>
      </c>
      <c r="I44" s="183" t="s">
        <v>8196</v>
      </c>
      <c r="J44" s="183" t="s">
        <v>7335</v>
      </c>
      <c r="K44" s="183" t="s">
        <v>1784</v>
      </c>
      <c r="L44" s="183" t="s">
        <v>50</v>
      </c>
      <c r="M44" s="183" t="s">
        <v>852</v>
      </c>
      <c r="N44" s="183" t="s">
        <v>1785</v>
      </c>
      <c r="O44" s="183" t="s">
        <v>1786</v>
      </c>
      <c r="P44" s="183">
        <v>0</v>
      </c>
      <c r="Q44" s="183" t="s">
        <v>48</v>
      </c>
      <c r="R44" s="183" t="s">
        <v>7548</v>
      </c>
      <c r="S44" s="184">
        <v>37970</v>
      </c>
      <c r="T44" s="185">
        <v>1800</v>
      </c>
      <c r="U44" s="186">
        <v>37661211</v>
      </c>
      <c r="V44" s="186">
        <v>37661211</v>
      </c>
      <c r="W44" s="187">
        <v>44227</v>
      </c>
      <c r="X44" s="188" t="s">
        <v>8664</v>
      </c>
      <c r="Y44" s="188" t="s">
        <v>7880</v>
      </c>
      <c r="Z44" s="188" t="s">
        <v>7911</v>
      </c>
    </row>
    <row r="45" spans="1:26" ht="24.75" hidden="1" customHeight="1" x14ac:dyDescent="0.25">
      <c r="A45" s="183" t="s">
        <v>8274</v>
      </c>
      <c r="B45" s="188">
        <v>700376001</v>
      </c>
      <c r="C45" s="183" t="s">
        <v>1579</v>
      </c>
      <c r="D45" s="183" t="s">
        <v>1781</v>
      </c>
      <c r="E45" s="183" t="s">
        <v>7334</v>
      </c>
      <c r="F45" s="183" t="s">
        <v>1782</v>
      </c>
      <c r="G45" s="183" t="s">
        <v>8195</v>
      </c>
      <c r="H45" s="183" t="s">
        <v>1783</v>
      </c>
      <c r="I45" s="183" t="s">
        <v>8196</v>
      </c>
      <c r="J45" s="183" t="s">
        <v>7335</v>
      </c>
      <c r="K45" s="183" t="s">
        <v>1784</v>
      </c>
      <c r="L45" s="183" t="s">
        <v>50</v>
      </c>
      <c r="M45" s="183" t="s">
        <v>852</v>
      </c>
      <c r="N45" s="183" t="s">
        <v>1785</v>
      </c>
      <c r="O45" s="183" t="s">
        <v>1786</v>
      </c>
      <c r="P45" s="183">
        <v>0</v>
      </c>
      <c r="Q45" s="183" t="s">
        <v>48</v>
      </c>
      <c r="R45" s="183" t="s">
        <v>7548</v>
      </c>
      <c r="S45" s="184">
        <v>37970</v>
      </c>
      <c r="T45" s="185">
        <v>1800</v>
      </c>
      <c r="U45" s="186">
        <v>6771983</v>
      </c>
      <c r="V45" s="186">
        <v>6771983</v>
      </c>
      <c r="W45" s="187">
        <v>44227</v>
      </c>
      <c r="X45" s="188" t="s">
        <v>8664</v>
      </c>
      <c r="Y45" s="188" t="s">
        <v>7880</v>
      </c>
      <c r="Z45" s="188" t="s">
        <v>7912</v>
      </c>
    </row>
    <row r="46" spans="1:26" ht="24.75" hidden="1" customHeight="1" x14ac:dyDescent="0.25">
      <c r="A46" s="183" t="s">
        <v>8274</v>
      </c>
      <c r="B46" s="188">
        <v>700376001</v>
      </c>
      <c r="C46" s="183" t="s">
        <v>1579</v>
      </c>
      <c r="D46" s="183" t="s">
        <v>1781</v>
      </c>
      <c r="E46" s="183" t="s">
        <v>7334</v>
      </c>
      <c r="F46" s="183" t="s">
        <v>1782</v>
      </c>
      <c r="G46" s="183" t="s">
        <v>8195</v>
      </c>
      <c r="H46" s="183" t="s">
        <v>1783</v>
      </c>
      <c r="I46" s="183" t="s">
        <v>8196</v>
      </c>
      <c r="J46" s="183" t="s">
        <v>7335</v>
      </c>
      <c r="K46" s="183" t="s">
        <v>1784</v>
      </c>
      <c r="L46" s="183" t="s">
        <v>50</v>
      </c>
      <c r="M46" s="183" t="s">
        <v>852</v>
      </c>
      <c r="N46" s="183" t="s">
        <v>1785</v>
      </c>
      <c r="O46" s="183" t="s">
        <v>1786</v>
      </c>
      <c r="P46" s="183">
        <v>0</v>
      </c>
      <c r="Q46" s="183" t="s">
        <v>48</v>
      </c>
      <c r="R46" s="183" t="s">
        <v>7548</v>
      </c>
      <c r="S46" s="184">
        <v>37970</v>
      </c>
      <c r="T46" s="185">
        <v>1800</v>
      </c>
      <c r="U46" s="186">
        <v>15901728</v>
      </c>
      <c r="V46" s="186">
        <v>15901728</v>
      </c>
      <c r="W46" s="187">
        <v>44227</v>
      </c>
      <c r="X46" s="188" t="s">
        <v>8664</v>
      </c>
      <c r="Y46" s="188" t="s">
        <v>7880</v>
      </c>
      <c r="Z46" s="188" t="s">
        <v>162</v>
      </c>
    </row>
    <row r="47" spans="1:26" ht="24.75" hidden="1" customHeight="1" x14ac:dyDescent="0.25">
      <c r="A47" s="183" t="s">
        <v>8274</v>
      </c>
      <c r="B47" s="188">
        <v>700376001</v>
      </c>
      <c r="C47" s="183" t="s">
        <v>1579</v>
      </c>
      <c r="D47" s="183" t="s">
        <v>1781</v>
      </c>
      <c r="E47" s="183" t="s">
        <v>7334</v>
      </c>
      <c r="F47" s="183" t="s">
        <v>1782</v>
      </c>
      <c r="G47" s="183" t="s">
        <v>8195</v>
      </c>
      <c r="H47" s="183" t="s">
        <v>1783</v>
      </c>
      <c r="I47" s="183" t="s">
        <v>8196</v>
      </c>
      <c r="J47" s="183" t="s">
        <v>7335</v>
      </c>
      <c r="K47" s="183" t="s">
        <v>1784</v>
      </c>
      <c r="L47" s="183" t="s">
        <v>50</v>
      </c>
      <c r="M47" s="183" t="s">
        <v>852</v>
      </c>
      <c r="N47" s="183" t="s">
        <v>1785</v>
      </c>
      <c r="O47" s="183" t="s">
        <v>1786</v>
      </c>
      <c r="P47" s="183">
        <v>0</v>
      </c>
      <c r="Q47" s="183" t="s">
        <v>48</v>
      </c>
      <c r="R47" s="183" t="s">
        <v>7548</v>
      </c>
      <c r="S47" s="184">
        <v>37970</v>
      </c>
      <c r="T47" s="185">
        <v>1800</v>
      </c>
      <c r="U47" s="186">
        <v>22729387</v>
      </c>
      <c r="V47" s="186">
        <v>22729387</v>
      </c>
      <c r="W47" s="187">
        <v>44227</v>
      </c>
      <c r="X47" s="188" t="s">
        <v>8664</v>
      </c>
      <c r="Y47" s="188" t="s">
        <v>7880</v>
      </c>
      <c r="Z47" s="188" t="s">
        <v>7913</v>
      </c>
    </row>
    <row r="48" spans="1:26" ht="24.75" hidden="1" customHeight="1" x14ac:dyDescent="0.25">
      <c r="A48" s="183" t="s">
        <v>8274</v>
      </c>
      <c r="B48" s="188">
        <v>700376001</v>
      </c>
      <c r="C48" s="183" t="s">
        <v>1579</v>
      </c>
      <c r="D48" s="183" t="s">
        <v>1781</v>
      </c>
      <c r="E48" s="183" t="s">
        <v>7334</v>
      </c>
      <c r="F48" s="183" t="s">
        <v>1782</v>
      </c>
      <c r="G48" s="183" t="s">
        <v>8195</v>
      </c>
      <c r="H48" s="183" t="s">
        <v>1783</v>
      </c>
      <c r="I48" s="183" t="s">
        <v>8196</v>
      </c>
      <c r="J48" s="183" t="s">
        <v>7335</v>
      </c>
      <c r="K48" s="183" t="s">
        <v>1784</v>
      </c>
      <c r="L48" s="183" t="s">
        <v>50</v>
      </c>
      <c r="M48" s="183" t="s">
        <v>852</v>
      </c>
      <c r="N48" s="183" t="s">
        <v>1785</v>
      </c>
      <c r="O48" s="183" t="s">
        <v>1786</v>
      </c>
      <c r="P48" s="183">
        <v>0</v>
      </c>
      <c r="Q48" s="183" t="s">
        <v>48</v>
      </c>
      <c r="R48" s="183" t="s">
        <v>7548</v>
      </c>
      <c r="S48" s="184">
        <v>37970</v>
      </c>
      <c r="T48" s="185">
        <v>1800</v>
      </c>
      <c r="U48" s="186">
        <v>10085400</v>
      </c>
      <c r="V48" s="186">
        <v>10085400</v>
      </c>
      <c r="W48" s="187">
        <v>44227</v>
      </c>
      <c r="X48" s="188" t="s">
        <v>8664</v>
      </c>
      <c r="Y48" s="188" t="s">
        <v>7880</v>
      </c>
      <c r="Z48" s="188" t="s">
        <v>7914</v>
      </c>
    </row>
    <row r="49" spans="1:26" ht="24.75" hidden="1" customHeight="1" x14ac:dyDescent="0.25">
      <c r="A49" s="183" t="s">
        <v>8274</v>
      </c>
      <c r="B49" s="188">
        <v>700376001</v>
      </c>
      <c r="C49" s="183" t="s">
        <v>1579</v>
      </c>
      <c r="D49" s="183" t="s">
        <v>1781</v>
      </c>
      <c r="E49" s="183" t="s">
        <v>7334</v>
      </c>
      <c r="F49" s="183" t="s">
        <v>1782</v>
      </c>
      <c r="G49" s="183" t="s">
        <v>8195</v>
      </c>
      <c r="H49" s="183" t="s">
        <v>1783</v>
      </c>
      <c r="I49" s="183" t="s">
        <v>8196</v>
      </c>
      <c r="J49" s="183" t="s">
        <v>7335</v>
      </c>
      <c r="K49" s="183" t="s">
        <v>1784</v>
      </c>
      <c r="L49" s="183" t="s">
        <v>50</v>
      </c>
      <c r="M49" s="183" t="s">
        <v>852</v>
      </c>
      <c r="N49" s="183" t="s">
        <v>1785</v>
      </c>
      <c r="O49" s="183" t="s">
        <v>1786</v>
      </c>
      <c r="P49" s="183">
        <v>0</v>
      </c>
      <c r="Q49" s="183" t="s">
        <v>48</v>
      </c>
      <c r="R49" s="183" t="s">
        <v>7548</v>
      </c>
      <c r="S49" s="184">
        <v>37970</v>
      </c>
      <c r="T49" s="185">
        <v>1800</v>
      </c>
      <c r="U49" s="186">
        <v>7075296</v>
      </c>
      <c r="V49" s="186">
        <v>7075296</v>
      </c>
      <c r="W49" s="187">
        <v>44227</v>
      </c>
      <c r="X49" s="188" t="s">
        <v>8664</v>
      </c>
      <c r="Y49" s="188" t="s">
        <v>7880</v>
      </c>
      <c r="Z49" s="188" t="s">
        <v>7915</v>
      </c>
    </row>
    <row r="50" spans="1:26" ht="24.75" hidden="1" customHeight="1" x14ac:dyDescent="0.25">
      <c r="A50" s="183" t="s">
        <v>8274</v>
      </c>
      <c r="B50" s="188">
        <v>700376001</v>
      </c>
      <c r="C50" s="183" t="s">
        <v>1579</v>
      </c>
      <c r="D50" s="183" t="s">
        <v>1781</v>
      </c>
      <c r="E50" s="183" t="s">
        <v>7334</v>
      </c>
      <c r="F50" s="183" t="s">
        <v>1782</v>
      </c>
      <c r="G50" s="183" t="s">
        <v>8195</v>
      </c>
      <c r="H50" s="183" t="s">
        <v>1783</v>
      </c>
      <c r="I50" s="183" t="s">
        <v>8196</v>
      </c>
      <c r="J50" s="183" t="s">
        <v>7335</v>
      </c>
      <c r="K50" s="183" t="s">
        <v>1784</v>
      </c>
      <c r="L50" s="183" t="s">
        <v>50</v>
      </c>
      <c r="M50" s="183" t="s">
        <v>852</v>
      </c>
      <c r="N50" s="183" t="s">
        <v>1785</v>
      </c>
      <c r="O50" s="183" t="s">
        <v>1786</v>
      </c>
      <c r="P50" s="183">
        <v>0</v>
      </c>
      <c r="Q50" s="183" t="s">
        <v>48</v>
      </c>
      <c r="R50" s="183" t="s">
        <v>7548</v>
      </c>
      <c r="S50" s="184">
        <v>37970</v>
      </c>
      <c r="T50" s="185">
        <v>1800</v>
      </c>
      <c r="U50" s="186">
        <v>31564923</v>
      </c>
      <c r="V50" s="186">
        <v>31564923</v>
      </c>
      <c r="W50" s="187">
        <v>44227</v>
      </c>
      <c r="X50" s="188" t="s">
        <v>8664</v>
      </c>
      <c r="Y50" s="188" t="s">
        <v>7880</v>
      </c>
      <c r="Z50" s="188" t="s">
        <v>7916</v>
      </c>
    </row>
    <row r="51" spans="1:26" ht="24.75" hidden="1" customHeight="1" x14ac:dyDescent="0.25">
      <c r="A51" s="183" t="s">
        <v>8274</v>
      </c>
      <c r="B51" s="188">
        <v>700376001</v>
      </c>
      <c r="C51" s="183" t="s">
        <v>1579</v>
      </c>
      <c r="D51" s="183" t="s">
        <v>1781</v>
      </c>
      <c r="E51" s="183" t="s">
        <v>7334</v>
      </c>
      <c r="F51" s="183" t="s">
        <v>1782</v>
      </c>
      <c r="G51" s="183" t="s">
        <v>8195</v>
      </c>
      <c r="H51" s="183" t="s">
        <v>1783</v>
      </c>
      <c r="I51" s="183" t="s">
        <v>8196</v>
      </c>
      <c r="J51" s="183" t="s">
        <v>7335</v>
      </c>
      <c r="K51" s="183" t="s">
        <v>1784</v>
      </c>
      <c r="L51" s="183" t="s">
        <v>50</v>
      </c>
      <c r="M51" s="183" t="s">
        <v>852</v>
      </c>
      <c r="N51" s="183" t="s">
        <v>1785</v>
      </c>
      <c r="O51" s="183" t="s">
        <v>1786</v>
      </c>
      <c r="P51" s="183">
        <v>0</v>
      </c>
      <c r="Q51" s="183" t="s">
        <v>48</v>
      </c>
      <c r="R51" s="183" t="s">
        <v>7548</v>
      </c>
      <c r="S51" s="184">
        <v>37970</v>
      </c>
      <c r="T51" s="185">
        <v>1800</v>
      </c>
      <c r="U51" s="186">
        <v>5430600</v>
      </c>
      <c r="V51" s="186">
        <v>5430600</v>
      </c>
      <c r="W51" s="187">
        <v>44227</v>
      </c>
      <c r="X51" s="188" t="s">
        <v>8664</v>
      </c>
      <c r="Y51" s="188" t="s">
        <v>7880</v>
      </c>
      <c r="Z51" s="188" t="s">
        <v>250</v>
      </c>
    </row>
    <row r="52" spans="1:26" ht="24.75" hidden="1" customHeight="1" x14ac:dyDescent="0.25">
      <c r="A52" s="183" t="s">
        <v>8274</v>
      </c>
      <c r="B52" s="188">
        <v>700376001</v>
      </c>
      <c r="C52" s="183" t="s">
        <v>1579</v>
      </c>
      <c r="D52" s="183" t="s">
        <v>1781</v>
      </c>
      <c r="E52" s="183" t="s">
        <v>7334</v>
      </c>
      <c r="F52" s="183" t="s">
        <v>1782</v>
      </c>
      <c r="G52" s="183" t="s">
        <v>8195</v>
      </c>
      <c r="H52" s="183" t="s">
        <v>1783</v>
      </c>
      <c r="I52" s="183" t="s">
        <v>8196</v>
      </c>
      <c r="J52" s="183" t="s">
        <v>7335</v>
      </c>
      <c r="K52" s="183" t="s">
        <v>1784</v>
      </c>
      <c r="L52" s="183" t="s">
        <v>50</v>
      </c>
      <c r="M52" s="183" t="s">
        <v>852</v>
      </c>
      <c r="N52" s="183" t="s">
        <v>1785</v>
      </c>
      <c r="O52" s="183" t="s">
        <v>1786</v>
      </c>
      <c r="P52" s="183">
        <v>0</v>
      </c>
      <c r="Q52" s="183" t="s">
        <v>48</v>
      </c>
      <c r="R52" s="183" t="s">
        <v>7548</v>
      </c>
      <c r="S52" s="184">
        <v>37970</v>
      </c>
      <c r="T52" s="185">
        <v>1800</v>
      </c>
      <c r="U52" s="186">
        <v>22994712</v>
      </c>
      <c r="V52" s="186">
        <v>22994712</v>
      </c>
      <c r="W52" s="187">
        <v>44227</v>
      </c>
      <c r="X52" s="188" t="s">
        <v>8664</v>
      </c>
      <c r="Y52" s="188" t="s">
        <v>7880</v>
      </c>
      <c r="Z52" s="188" t="s">
        <v>7917</v>
      </c>
    </row>
    <row r="53" spans="1:26" ht="24.75" hidden="1" customHeight="1" x14ac:dyDescent="0.25">
      <c r="A53" s="183" t="s">
        <v>8274</v>
      </c>
      <c r="B53" s="188">
        <v>700376001</v>
      </c>
      <c r="C53" s="183" t="s">
        <v>1579</v>
      </c>
      <c r="D53" s="183" t="s">
        <v>1781</v>
      </c>
      <c r="E53" s="183" t="s">
        <v>7334</v>
      </c>
      <c r="F53" s="183" t="s">
        <v>1782</v>
      </c>
      <c r="G53" s="183" t="s">
        <v>8195</v>
      </c>
      <c r="H53" s="183" t="s">
        <v>1783</v>
      </c>
      <c r="I53" s="183" t="s">
        <v>8196</v>
      </c>
      <c r="J53" s="183" t="s">
        <v>7335</v>
      </c>
      <c r="K53" s="183" t="s">
        <v>1784</v>
      </c>
      <c r="L53" s="183" t="s">
        <v>50</v>
      </c>
      <c r="M53" s="183" t="s">
        <v>852</v>
      </c>
      <c r="N53" s="183" t="s">
        <v>1785</v>
      </c>
      <c r="O53" s="183" t="s">
        <v>1786</v>
      </c>
      <c r="P53" s="183">
        <v>0</v>
      </c>
      <c r="Q53" s="183" t="s">
        <v>48</v>
      </c>
      <c r="R53" s="183" t="s">
        <v>7548</v>
      </c>
      <c r="S53" s="184">
        <v>37970</v>
      </c>
      <c r="T53" s="185">
        <v>1800</v>
      </c>
      <c r="U53" s="186">
        <v>18277848</v>
      </c>
      <c r="V53" s="186">
        <v>18277848</v>
      </c>
      <c r="W53" s="187">
        <v>44227</v>
      </c>
      <c r="X53" s="188" t="s">
        <v>8664</v>
      </c>
      <c r="Y53" s="188" t="s">
        <v>7880</v>
      </c>
      <c r="Z53" s="188" t="s">
        <v>7918</v>
      </c>
    </row>
    <row r="54" spans="1:26" ht="24.75" hidden="1" customHeight="1" x14ac:dyDescent="0.25">
      <c r="A54" s="183" t="s">
        <v>8274</v>
      </c>
      <c r="B54" s="188">
        <v>700376001</v>
      </c>
      <c r="C54" s="183" t="s">
        <v>1579</v>
      </c>
      <c r="D54" s="183" t="s">
        <v>1781</v>
      </c>
      <c r="E54" s="183" t="s">
        <v>7334</v>
      </c>
      <c r="F54" s="183" t="s">
        <v>1782</v>
      </c>
      <c r="G54" s="183" t="s">
        <v>8195</v>
      </c>
      <c r="H54" s="183" t="s">
        <v>1783</v>
      </c>
      <c r="I54" s="183" t="s">
        <v>8196</v>
      </c>
      <c r="J54" s="183" t="s">
        <v>7335</v>
      </c>
      <c r="K54" s="183" t="s">
        <v>1784</v>
      </c>
      <c r="L54" s="183" t="s">
        <v>50</v>
      </c>
      <c r="M54" s="183" t="s">
        <v>852</v>
      </c>
      <c r="N54" s="183" t="s">
        <v>1785</v>
      </c>
      <c r="O54" s="183" t="s">
        <v>1786</v>
      </c>
      <c r="P54" s="183">
        <v>0</v>
      </c>
      <c r="Q54" s="183" t="s">
        <v>48</v>
      </c>
      <c r="R54" s="183" t="s">
        <v>7548</v>
      </c>
      <c r="S54" s="184">
        <v>37970</v>
      </c>
      <c r="T54" s="185">
        <v>1800</v>
      </c>
      <c r="U54" s="186">
        <v>48897933</v>
      </c>
      <c r="V54" s="186">
        <v>48897933</v>
      </c>
      <c r="W54" s="187">
        <v>44227</v>
      </c>
      <c r="X54" s="188" t="s">
        <v>8664</v>
      </c>
      <c r="Y54" s="188" t="s">
        <v>7880</v>
      </c>
      <c r="Z54" s="188" t="s">
        <v>7893</v>
      </c>
    </row>
    <row r="55" spans="1:26" ht="24.75" hidden="1" customHeight="1" x14ac:dyDescent="0.25">
      <c r="A55" s="183" t="s">
        <v>8274</v>
      </c>
      <c r="B55" s="188">
        <v>700376001</v>
      </c>
      <c r="C55" s="183" t="s">
        <v>1579</v>
      </c>
      <c r="D55" s="183" t="s">
        <v>1781</v>
      </c>
      <c r="E55" s="183" t="s">
        <v>7334</v>
      </c>
      <c r="F55" s="183" t="s">
        <v>1782</v>
      </c>
      <c r="G55" s="183" t="s">
        <v>8195</v>
      </c>
      <c r="H55" s="183" t="s">
        <v>1783</v>
      </c>
      <c r="I55" s="183" t="s">
        <v>8196</v>
      </c>
      <c r="J55" s="183" t="s">
        <v>7335</v>
      </c>
      <c r="K55" s="183" t="s">
        <v>1784</v>
      </c>
      <c r="L55" s="183" t="s">
        <v>50</v>
      </c>
      <c r="M55" s="183" t="s">
        <v>852</v>
      </c>
      <c r="N55" s="183" t="s">
        <v>1785</v>
      </c>
      <c r="O55" s="183" t="s">
        <v>1786</v>
      </c>
      <c r="P55" s="183">
        <v>0</v>
      </c>
      <c r="Q55" s="183" t="s">
        <v>48</v>
      </c>
      <c r="R55" s="183" t="s">
        <v>7548</v>
      </c>
      <c r="S55" s="184">
        <v>37970</v>
      </c>
      <c r="T55" s="185">
        <v>1800</v>
      </c>
      <c r="U55" s="186">
        <v>7429061</v>
      </c>
      <c r="V55" s="186">
        <v>7429061</v>
      </c>
      <c r="W55" s="187">
        <v>44227</v>
      </c>
      <c r="X55" s="188" t="s">
        <v>8664</v>
      </c>
      <c r="Y55" s="188" t="s">
        <v>7880</v>
      </c>
      <c r="Z55" s="188" t="s">
        <v>7919</v>
      </c>
    </row>
    <row r="56" spans="1:26" ht="24.75" hidden="1" customHeight="1" x14ac:dyDescent="0.25">
      <c r="A56" s="183" t="s">
        <v>8274</v>
      </c>
      <c r="B56" s="188">
        <v>700376001</v>
      </c>
      <c r="C56" s="183" t="s">
        <v>1579</v>
      </c>
      <c r="D56" s="183" t="s">
        <v>1781</v>
      </c>
      <c r="E56" s="183" t="s">
        <v>7334</v>
      </c>
      <c r="F56" s="183" t="s">
        <v>1782</v>
      </c>
      <c r="G56" s="183" t="s">
        <v>8195</v>
      </c>
      <c r="H56" s="183" t="s">
        <v>1783</v>
      </c>
      <c r="I56" s="183" t="s">
        <v>8196</v>
      </c>
      <c r="J56" s="183" t="s">
        <v>7335</v>
      </c>
      <c r="K56" s="183" t="s">
        <v>1784</v>
      </c>
      <c r="L56" s="183" t="s">
        <v>50</v>
      </c>
      <c r="M56" s="183" t="s">
        <v>852</v>
      </c>
      <c r="N56" s="183" t="s">
        <v>1785</v>
      </c>
      <c r="O56" s="183" t="s">
        <v>1786</v>
      </c>
      <c r="P56" s="183">
        <v>0</v>
      </c>
      <c r="Q56" s="183" t="s">
        <v>48</v>
      </c>
      <c r="R56" s="183" t="s">
        <v>7548</v>
      </c>
      <c r="S56" s="184">
        <v>37970</v>
      </c>
      <c r="T56" s="185">
        <v>1800</v>
      </c>
      <c r="U56" s="186">
        <v>20654898</v>
      </c>
      <c r="V56" s="186">
        <v>20654898</v>
      </c>
      <c r="W56" s="187">
        <v>44227</v>
      </c>
      <c r="X56" s="188" t="s">
        <v>8664</v>
      </c>
      <c r="Y56" s="188" t="s">
        <v>7880</v>
      </c>
      <c r="Z56" s="188" t="s">
        <v>7920</v>
      </c>
    </row>
    <row r="57" spans="1:26" ht="24.75" hidden="1" customHeight="1" x14ac:dyDescent="0.25">
      <c r="A57" s="183" t="s">
        <v>8274</v>
      </c>
      <c r="B57" s="188">
        <v>700376001</v>
      </c>
      <c r="C57" s="183" t="s">
        <v>1579</v>
      </c>
      <c r="D57" s="183" t="s">
        <v>1781</v>
      </c>
      <c r="E57" s="183" t="s">
        <v>7334</v>
      </c>
      <c r="F57" s="183" t="s">
        <v>1782</v>
      </c>
      <c r="G57" s="183" t="s">
        <v>8195</v>
      </c>
      <c r="H57" s="183" t="s">
        <v>1783</v>
      </c>
      <c r="I57" s="183" t="s">
        <v>8196</v>
      </c>
      <c r="J57" s="183" t="s">
        <v>7335</v>
      </c>
      <c r="K57" s="183" t="s">
        <v>1784</v>
      </c>
      <c r="L57" s="183" t="s">
        <v>50</v>
      </c>
      <c r="M57" s="183" t="s">
        <v>852</v>
      </c>
      <c r="N57" s="183" t="s">
        <v>1785</v>
      </c>
      <c r="O57" s="183" t="s">
        <v>1786</v>
      </c>
      <c r="P57" s="183">
        <v>0</v>
      </c>
      <c r="Q57" s="183" t="s">
        <v>48</v>
      </c>
      <c r="R57" s="183" t="s">
        <v>7548</v>
      </c>
      <c r="S57" s="184">
        <v>37970</v>
      </c>
      <c r="T57" s="185">
        <v>1800</v>
      </c>
      <c r="U57" s="186">
        <v>39347351</v>
      </c>
      <c r="V57" s="186">
        <v>39347351</v>
      </c>
      <c r="W57" s="187">
        <v>44227</v>
      </c>
      <c r="X57" s="188" t="s">
        <v>8664</v>
      </c>
      <c r="Y57" s="188" t="s">
        <v>7880</v>
      </c>
      <c r="Z57" s="188" t="s">
        <v>7921</v>
      </c>
    </row>
    <row r="58" spans="1:26" ht="24.75" hidden="1" customHeight="1" x14ac:dyDescent="0.25">
      <c r="A58" s="183" t="s">
        <v>8274</v>
      </c>
      <c r="B58" s="188">
        <v>700376001</v>
      </c>
      <c r="C58" s="183" t="s">
        <v>1579</v>
      </c>
      <c r="D58" s="183" t="s">
        <v>1781</v>
      </c>
      <c r="E58" s="183" t="s">
        <v>7334</v>
      </c>
      <c r="F58" s="183" t="s">
        <v>1782</v>
      </c>
      <c r="G58" s="183" t="s">
        <v>8195</v>
      </c>
      <c r="H58" s="183" t="s">
        <v>1783</v>
      </c>
      <c r="I58" s="183" t="s">
        <v>8196</v>
      </c>
      <c r="J58" s="183" t="s">
        <v>7335</v>
      </c>
      <c r="K58" s="183" t="s">
        <v>1784</v>
      </c>
      <c r="L58" s="183" t="s">
        <v>50</v>
      </c>
      <c r="M58" s="183" t="s">
        <v>852</v>
      </c>
      <c r="N58" s="183" t="s">
        <v>1785</v>
      </c>
      <c r="O58" s="183" t="s">
        <v>1786</v>
      </c>
      <c r="P58" s="183">
        <v>0</v>
      </c>
      <c r="Q58" s="183" t="s">
        <v>48</v>
      </c>
      <c r="R58" s="183" t="s">
        <v>7548</v>
      </c>
      <c r="S58" s="184">
        <v>37970</v>
      </c>
      <c r="T58" s="185">
        <v>1800</v>
      </c>
      <c r="U58" s="186">
        <v>5430600</v>
      </c>
      <c r="V58" s="186">
        <v>5430600</v>
      </c>
      <c r="W58" s="187">
        <v>44227</v>
      </c>
      <c r="X58" s="188" t="s">
        <v>8664</v>
      </c>
      <c r="Y58" s="188" t="s">
        <v>7880</v>
      </c>
      <c r="Z58" s="188" t="s">
        <v>7922</v>
      </c>
    </row>
    <row r="59" spans="1:26" ht="24.75" hidden="1" customHeight="1" x14ac:dyDescent="0.25">
      <c r="A59" s="183" t="s">
        <v>8274</v>
      </c>
      <c r="B59" s="188">
        <v>700376001</v>
      </c>
      <c r="C59" s="183" t="s">
        <v>1579</v>
      </c>
      <c r="D59" s="183" t="s">
        <v>1781</v>
      </c>
      <c r="E59" s="183" t="s">
        <v>7334</v>
      </c>
      <c r="F59" s="183" t="s">
        <v>1782</v>
      </c>
      <c r="G59" s="183" t="s">
        <v>8195</v>
      </c>
      <c r="H59" s="183" t="s">
        <v>1783</v>
      </c>
      <c r="I59" s="183" t="s">
        <v>8196</v>
      </c>
      <c r="J59" s="183" t="s">
        <v>7335</v>
      </c>
      <c r="K59" s="183" t="s">
        <v>1784</v>
      </c>
      <c r="L59" s="183" t="s">
        <v>50</v>
      </c>
      <c r="M59" s="183" t="s">
        <v>852</v>
      </c>
      <c r="N59" s="183" t="s">
        <v>1785</v>
      </c>
      <c r="O59" s="183" t="s">
        <v>1786</v>
      </c>
      <c r="P59" s="183">
        <v>0</v>
      </c>
      <c r="Q59" s="183" t="s">
        <v>48</v>
      </c>
      <c r="R59" s="183" t="s">
        <v>7548</v>
      </c>
      <c r="S59" s="184">
        <v>37970</v>
      </c>
      <c r="T59" s="185">
        <v>1800</v>
      </c>
      <c r="U59" s="186">
        <v>27815741</v>
      </c>
      <c r="V59" s="186">
        <v>27815741</v>
      </c>
      <c r="W59" s="187">
        <v>44227</v>
      </c>
      <c r="X59" s="188" t="s">
        <v>8664</v>
      </c>
      <c r="Y59" s="188" t="s">
        <v>7880</v>
      </c>
      <c r="Z59" s="188" t="s">
        <v>7881</v>
      </c>
    </row>
    <row r="60" spans="1:26" ht="24.75" hidden="1" customHeight="1" x14ac:dyDescent="0.25">
      <c r="A60" s="183" t="s">
        <v>8274</v>
      </c>
      <c r="B60" s="188">
        <v>700376001</v>
      </c>
      <c r="C60" s="183" t="s">
        <v>1579</v>
      </c>
      <c r="D60" s="183" t="s">
        <v>1781</v>
      </c>
      <c r="E60" s="183" t="s">
        <v>7334</v>
      </c>
      <c r="F60" s="183" t="s">
        <v>1782</v>
      </c>
      <c r="G60" s="183" t="s">
        <v>8195</v>
      </c>
      <c r="H60" s="183" t="s">
        <v>1783</v>
      </c>
      <c r="I60" s="183" t="s">
        <v>8196</v>
      </c>
      <c r="J60" s="183" t="s">
        <v>7335</v>
      </c>
      <c r="K60" s="183" t="s">
        <v>1784</v>
      </c>
      <c r="L60" s="183" t="s">
        <v>50</v>
      </c>
      <c r="M60" s="183" t="s">
        <v>852</v>
      </c>
      <c r="N60" s="183" t="s">
        <v>1785</v>
      </c>
      <c r="O60" s="183" t="s">
        <v>1786</v>
      </c>
      <c r="P60" s="183">
        <v>0</v>
      </c>
      <c r="Q60" s="183" t="s">
        <v>48</v>
      </c>
      <c r="R60" s="183" t="s">
        <v>7548</v>
      </c>
      <c r="S60" s="184">
        <v>37970</v>
      </c>
      <c r="T60" s="185">
        <v>1800</v>
      </c>
      <c r="U60" s="186">
        <v>13708386</v>
      </c>
      <c r="V60" s="186">
        <v>13708386</v>
      </c>
      <c r="W60" s="187">
        <v>44227</v>
      </c>
      <c r="X60" s="188" t="s">
        <v>8664</v>
      </c>
      <c r="Y60" s="188" t="s">
        <v>7880</v>
      </c>
      <c r="Z60" s="188" t="s">
        <v>7923</v>
      </c>
    </row>
    <row r="61" spans="1:26" ht="24.75" hidden="1" customHeight="1" x14ac:dyDescent="0.25">
      <c r="A61" s="183" t="s">
        <v>8274</v>
      </c>
      <c r="B61" s="188">
        <v>700376001</v>
      </c>
      <c r="C61" s="183" t="s">
        <v>1579</v>
      </c>
      <c r="D61" s="183" t="s">
        <v>1781</v>
      </c>
      <c r="E61" s="183" t="s">
        <v>7334</v>
      </c>
      <c r="F61" s="183" t="s">
        <v>1782</v>
      </c>
      <c r="G61" s="183" t="s">
        <v>8195</v>
      </c>
      <c r="H61" s="183" t="s">
        <v>1783</v>
      </c>
      <c r="I61" s="183" t="s">
        <v>8196</v>
      </c>
      <c r="J61" s="183" t="s">
        <v>7335</v>
      </c>
      <c r="K61" s="183" t="s">
        <v>1784</v>
      </c>
      <c r="L61" s="183" t="s">
        <v>50</v>
      </c>
      <c r="M61" s="183" t="s">
        <v>852</v>
      </c>
      <c r="N61" s="183" t="s">
        <v>1785</v>
      </c>
      <c r="O61" s="183" t="s">
        <v>1786</v>
      </c>
      <c r="P61" s="183">
        <v>0</v>
      </c>
      <c r="Q61" s="183" t="s">
        <v>48</v>
      </c>
      <c r="R61" s="183" t="s">
        <v>7548</v>
      </c>
      <c r="S61" s="184">
        <v>37970</v>
      </c>
      <c r="T61" s="185">
        <v>1800</v>
      </c>
      <c r="U61" s="186">
        <v>13708386</v>
      </c>
      <c r="V61" s="186">
        <v>13708386</v>
      </c>
      <c r="W61" s="187">
        <v>44227</v>
      </c>
      <c r="X61" s="188" t="s">
        <v>8664</v>
      </c>
      <c r="Y61" s="188" t="s">
        <v>7880</v>
      </c>
      <c r="Z61" s="188" t="s">
        <v>7924</v>
      </c>
    </row>
    <row r="62" spans="1:26" ht="24.75" hidden="1" customHeight="1" x14ac:dyDescent="0.25">
      <c r="A62" s="183" t="s">
        <v>8274</v>
      </c>
      <c r="B62" s="188">
        <v>700376001</v>
      </c>
      <c r="C62" s="183" t="s">
        <v>1579</v>
      </c>
      <c r="D62" s="183" t="s">
        <v>1781</v>
      </c>
      <c r="E62" s="183" t="s">
        <v>7334</v>
      </c>
      <c r="F62" s="183" t="s">
        <v>1782</v>
      </c>
      <c r="G62" s="183" t="s">
        <v>8195</v>
      </c>
      <c r="H62" s="183" t="s">
        <v>1783</v>
      </c>
      <c r="I62" s="183" t="s">
        <v>8196</v>
      </c>
      <c r="J62" s="183" t="s">
        <v>7335</v>
      </c>
      <c r="K62" s="183" t="s">
        <v>1784</v>
      </c>
      <c r="L62" s="183" t="s">
        <v>50</v>
      </c>
      <c r="M62" s="183" t="s">
        <v>852</v>
      </c>
      <c r="N62" s="183" t="s">
        <v>1785</v>
      </c>
      <c r="O62" s="183" t="s">
        <v>1786</v>
      </c>
      <c r="P62" s="183">
        <v>0</v>
      </c>
      <c r="Q62" s="183" t="s">
        <v>48</v>
      </c>
      <c r="R62" s="183" t="s">
        <v>7548</v>
      </c>
      <c r="S62" s="184">
        <v>37970</v>
      </c>
      <c r="T62" s="185">
        <v>1800</v>
      </c>
      <c r="U62" s="186">
        <v>21463800</v>
      </c>
      <c r="V62" s="186">
        <v>21463800</v>
      </c>
      <c r="W62" s="187">
        <v>44227</v>
      </c>
      <c r="X62" s="188" t="s">
        <v>8664</v>
      </c>
      <c r="Y62" s="188" t="s">
        <v>7880</v>
      </c>
      <c r="Z62" s="188" t="s">
        <v>7925</v>
      </c>
    </row>
    <row r="63" spans="1:26" ht="24.75" hidden="1" customHeight="1" x14ac:dyDescent="0.25">
      <c r="A63" s="183" t="s">
        <v>8274</v>
      </c>
      <c r="B63" s="188">
        <v>700376001</v>
      </c>
      <c r="C63" s="183" t="s">
        <v>1579</v>
      </c>
      <c r="D63" s="183" t="s">
        <v>1781</v>
      </c>
      <c r="E63" s="183" t="s">
        <v>7334</v>
      </c>
      <c r="F63" s="183" t="s">
        <v>1782</v>
      </c>
      <c r="G63" s="183" t="s">
        <v>8195</v>
      </c>
      <c r="H63" s="183" t="s">
        <v>1783</v>
      </c>
      <c r="I63" s="183" t="s">
        <v>8196</v>
      </c>
      <c r="J63" s="183" t="s">
        <v>7335</v>
      </c>
      <c r="K63" s="183" t="s">
        <v>1784</v>
      </c>
      <c r="L63" s="183" t="s">
        <v>50</v>
      </c>
      <c r="M63" s="183" t="s">
        <v>852</v>
      </c>
      <c r="N63" s="183" t="s">
        <v>1785</v>
      </c>
      <c r="O63" s="183" t="s">
        <v>1786</v>
      </c>
      <c r="P63" s="183">
        <v>0</v>
      </c>
      <c r="Q63" s="183" t="s">
        <v>48</v>
      </c>
      <c r="R63" s="183" t="s">
        <v>7548</v>
      </c>
      <c r="S63" s="184">
        <v>37970</v>
      </c>
      <c r="T63" s="185">
        <v>1800</v>
      </c>
      <c r="U63" s="186">
        <v>5430600</v>
      </c>
      <c r="V63" s="186">
        <v>5430600</v>
      </c>
      <c r="W63" s="187">
        <v>44227</v>
      </c>
      <c r="X63" s="188" t="s">
        <v>8664</v>
      </c>
      <c r="Y63" s="188" t="s">
        <v>7880</v>
      </c>
      <c r="Z63" s="188" t="s">
        <v>7926</v>
      </c>
    </row>
    <row r="64" spans="1:26" ht="24.75" hidden="1" customHeight="1" x14ac:dyDescent="0.25">
      <c r="A64" s="183" t="s">
        <v>8274</v>
      </c>
      <c r="B64" s="188">
        <v>700376001</v>
      </c>
      <c r="C64" s="183" t="s">
        <v>1579</v>
      </c>
      <c r="D64" s="183" t="s">
        <v>1781</v>
      </c>
      <c r="E64" s="183" t="s">
        <v>7334</v>
      </c>
      <c r="F64" s="183" t="s">
        <v>1782</v>
      </c>
      <c r="G64" s="183" t="s">
        <v>8195</v>
      </c>
      <c r="H64" s="183" t="s">
        <v>1783</v>
      </c>
      <c r="I64" s="183" t="s">
        <v>8196</v>
      </c>
      <c r="J64" s="183" t="s">
        <v>7335</v>
      </c>
      <c r="K64" s="183" t="s">
        <v>1784</v>
      </c>
      <c r="L64" s="183" t="s">
        <v>50</v>
      </c>
      <c r="M64" s="183" t="s">
        <v>852</v>
      </c>
      <c r="N64" s="183" t="s">
        <v>1785</v>
      </c>
      <c r="O64" s="183" t="s">
        <v>1786</v>
      </c>
      <c r="P64" s="183">
        <v>0</v>
      </c>
      <c r="Q64" s="183" t="s">
        <v>48</v>
      </c>
      <c r="R64" s="183" t="s">
        <v>7548</v>
      </c>
      <c r="S64" s="184">
        <v>37970</v>
      </c>
      <c r="T64" s="185">
        <v>1800</v>
      </c>
      <c r="U64" s="186">
        <v>44668840</v>
      </c>
      <c r="V64" s="186">
        <v>44668840</v>
      </c>
      <c r="W64" s="187">
        <v>44227</v>
      </c>
      <c r="X64" s="188" t="s">
        <v>8664</v>
      </c>
      <c r="Y64" s="188" t="s">
        <v>7880</v>
      </c>
      <c r="Z64" s="188" t="s">
        <v>7927</v>
      </c>
    </row>
    <row r="65" spans="1:26" ht="24.75" hidden="1" customHeight="1" x14ac:dyDescent="0.25">
      <c r="A65" s="183" t="s">
        <v>8274</v>
      </c>
      <c r="B65" s="188">
        <v>700376001</v>
      </c>
      <c r="C65" s="183" t="s">
        <v>1579</v>
      </c>
      <c r="D65" s="183" t="s">
        <v>1781</v>
      </c>
      <c r="E65" s="183" t="s">
        <v>7334</v>
      </c>
      <c r="F65" s="183" t="s">
        <v>1782</v>
      </c>
      <c r="G65" s="183" t="s">
        <v>8195</v>
      </c>
      <c r="H65" s="183" t="s">
        <v>1783</v>
      </c>
      <c r="I65" s="183" t="s">
        <v>8196</v>
      </c>
      <c r="J65" s="183" t="s">
        <v>7335</v>
      </c>
      <c r="K65" s="183" t="s">
        <v>1784</v>
      </c>
      <c r="L65" s="183" t="s">
        <v>50</v>
      </c>
      <c r="M65" s="183" t="s">
        <v>852</v>
      </c>
      <c r="N65" s="183" t="s">
        <v>1785</v>
      </c>
      <c r="O65" s="183" t="s">
        <v>1786</v>
      </c>
      <c r="P65" s="183">
        <v>0</v>
      </c>
      <c r="Q65" s="183" t="s">
        <v>48</v>
      </c>
      <c r="R65" s="183" t="s">
        <v>7548</v>
      </c>
      <c r="S65" s="184">
        <v>37970</v>
      </c>
      <c r="T65" s="185">
        <v>1800</v>
      </c>
      <c r="U65" s="186">
        <v>128352319</v>
      </c>
      <c r="V65" s="186">
        <v>128352319</v>
      </c>
      <c r="W65" s="187">
        <v>44227</v>
      </c>
      <c r="X65" s="188" t="s">
        <v>8664</v>
      </c>
      <c r="Y65" s="188" t="s">
        <v>7880</v>
      </c>
      <c r="Z65" s="188" t="s">
        <v>7928</v>
      </c>
    </row>
    <row r="66" spans="1:26" ht="24.75" hidden="1" customHeight="1" x14ac:dyDescent="0.25">
      <c r="A66" s="183" t="s">
        <v>8274</v>
      </c>
      <c r="B66" s="188">
        <v>700376001</v>
      </c>
      <c r="C66" s="183" t="s">
        <v>1579</v>
      </c>
      <c r="D66" s="183" t="s">
        <v>1781</v>
      </c>
      <c r="E66" s="183" t="s">
        <v>7334</v>
      </c>
      <c r="F66" s="183" t="s">
        <v>1782</v>
      </c>
      <c r="G66" s="183" t="s">
        <v>8195</v>
      </c>
      <c r="H66" s="183" t="s">
        <v>1783</v>
      </c>
      <c r="I66" s="183" t="s">
        <v>8196</v>
      </c>
      <c r="J66" s="183" t="s">
        <v>7335</v>
      </c>
      <c r="K66" s="183" t="s">
        <v>1784</v>
      </c>
      <c r="L66" s="183" t="s">
        <v>50</v>
      </c>
      <c r="M66" s="183" t="s">
        <v>852</v>
      </c>
      <c r="N66" s="183" t="s">
        <v>1785</v>
      </c>
      <c r="O66" s="183" t="s">
        <v>1786</v>
      </c>
      <c r="P66" s="183">
        <v>0</v>
      </c>
      <c r="Q66" s="183" t="s">
        <v>48</v>
      </c>
      <c r="R66" s="183" t="s">
        <v>7548</v>
      </c>
      <c r="S66" s="184">
        <v>37970</v>
      </c>
      <c r="T66" s="185">
        <v>1800</v>
      </c>
      <c r="U66" s="186">
        <v>26215833</v>
      </c>
      <c r="V66" s="186">
        <v>26215833</v>
      </c>
      <c r="W66" s="187">
        <v>44227</v>
      </c>
      <c r="X66" s="188" t="s">
        <v>8664</v>
      </c>
      <c r="Y66" s="188" t="s">
        <v>7880</v>
      </c>
      <c r="Z66" s="188" t="s">
        <v>7929</v>
      </c>
    </row>
    <row r="67" spans="1:26" ht="24.75" hidden="1" customHeight="1" x14ac:dyDescent="0.25">
      <c r="A67" s="183" t="s">
        <v>8274</v>
      </c>
      <c r="B67" s="188">
        <v>700376001</v>
      </c>
      <c r="C67" s="183" t="s">
        <v>1579</v>
      </c>
      <c r="D67" s="183" t="s">
        <v>1781</v>
      </c>
      <c r="E67" s="183" t="s">
        <v>7334</v>
      </c>
      <c r="F67" s="183" t="s">
        <v>1782</v>
      </c>
      <c r="G67" s="183" t="s">
        <v>8195</v>
      </c>
      <c r="H67" s="183" t="s">
        <v>1783</v>
      </c>
      <c r="I67" s="183" t="s">
        <v>8196</v>
      </c>
      <c r="J67" s="183" t="s">
        <v>7335</v>
      </c>
      <c r="K67" s="183" t="s">
        <v>1784</v>
      </c>
      <c r="L67" s="183" t="s">
        <v>50</v>
      </c>
      <c r="M67" s="183" t="s">
        <v>852</v>
      </c>
      <c r="N67" s="183" t="s">
        <v>1785</v>
      </c>
      <c r="O67" s="183" t="s">
        <v>1786</v>
      </c>
      <c r="P67" s="183">
        <v>0</v>
      </c>
      <c r="Q67" s="183" t="s">
        <v>48</v>
      </c>
      <c r="R67" s="183" t="s">
        <v>7548</v>
      </c>
      <c r="S67" s="184">
        <v>37970</v>
      </c>
      <c r="T67" s="185">
        <v>1800</v>
      </c>
      <c r="U67" s="186">
        <v>23791200</v>
      </c>
      <c r="V67" s="186">
        <v>23791200</v>
      </c>
      <c r="W67" s="187">
        <v>44227</v>
      </c>
      <c r="X67" s="188" t="s">
        <v>8664</v>
      </c>
      <c r="Y67" s="188" t="s">
        <v>7880</v>
      </c>
      <c r="Z67" s="188" t="s">
        <v>7930</v>
      </c>
    </row>
    <row r="68" spans="1:26" ht="24.75" hidden="1" customHeight="1" x14ac:dyDescent="0.25">
      <c r="A68" s="183" t="s">
        <v>8274</v>
      </c>
      <c r="B68" s="188">
        <v>700376001</v>
      </c>
      <c r="C68" s="183" t="s">
        <v>1579</v>
      </c>
      <c r="D68" s="183" t="s">
        <v>1781</v>
      </c>
      <c r="E68" s="183" t="s">
        <v>7334</v>
      </c>
      <c r="F68" s="183" t="s">
        <v>1782</v>
      </c>
      <c r="G68" s="183" t="s">
        <v>8195</v>
      </c>
      <c r="H68" s="183" t="s">
        <v>1783</v>
      </c>
      <c r="I68" s="183" t="s">
        <v>8196</v>
      </c>
      <c r="J68" s="183" t="s">
        <v>7335</v>
      </c>
      <c r="K68" s="183" t="s">
        <v>1784</v>
      </c>
      <c r="L68" s="183" t="s">
        <v>50</v>
      </c>
      <c r="M68" s="183" t="s">
        <v>852</v>
      </c>
      <c r="N68" s="183" t="s">
        <v>1785</v>
      </c>
      <c r="O68" s="183" t="s">
        <v>1786</v>
      </c>
      <c r="P68" s="183">
        <v>0</v>
      </c>
      <c r="Q68" s="183" t="s">
        <v>48</v>
      </c>
      <c r="R68" s="183" t="s">
        <v>7548</v>
      </c>
      <c r="S68" s="184">
        <v>37970</v>
      </c>
      <c r="T68" s="185">
        <v>1800</v>
      </c>
      <c r="U68" s="186">
        <v>16033200</v>
      </c>
      <c r="V68" s="186">
        <v>16033200</v>
      </c>
      <c r="W68" s="187">
        <v>44227</v>
      </c>
      <c r="X68" s="188" t="s">
        <v>8664</v>
      </c>
      <c r="Y68" s="188" t="s">
        <v>7880</v>
      </c>
      <c r="Z68" s="188" t="s">
        <v>7931</v>
      </c>
    </row>
    <row r="69" spans="1:26" ht="24.75" hidden="1" customHeight="1" x14ac:dyDescent="0.25">
      <c r="A69" s="183" t="s">
        <v>8274</v>
      </c>
      <c r="B69" s="188">
        <v>700376001</v>
      </c>
      <c r="C69" s="183" t="s">
        <v>1579</v>
      </c>
      <c r="D69" s="183" t="s">
        <v>1781</v>
      </c>
      <c r="E69" s="183" t="s">
        <v>7334</v>
      </c>
      <c r="F69" s="183" t="s">
        <v>1782</v>
      </c>
      <c r="G69" s="183" t="s">
        <v>8195</v>
      </c>
      <c r="H69" s="183" t="s">
        <v>1783</v>
      </c>
      <c r="I69" s="183" t="s">
        <v>8196</v>
      </c>
      <c r="J69" s="183" t="s">
        <v>7335</v>
      </c>
      <c r="K69" s="183" t="s">
        <v>1784</v>
      </c>
      <c r="L69" s="183" t="s">
        <v>50</v>
      </c>
      <c r="M69" s="183" t="s">
        <v>852</v>
      </c>
      <c r="N69" s="183" t="s">
        <v>1785</v>
      </c>
      <c r="O69" s="183" t="s">
        <v>1786</v>
      </c>
      <c r="P69" s="183">
        <v>0</v>
      </c>
      <c r="Q69" s="183" t="s">
        <v>48</v>
      </c>
      <c r="R69" s="183" t="s">
        <v>7548</v>
      </c>
      <c r="S69" s="184">
        <v>37970</v>
      </c>
      <c r="T69" s="185">
        <v>1800</v>
      </c>
      <c r="U69" s="186">
        <v>6633090</v>
      </c>
      <c r="V69" s="186">
        <v>6633090</v>
      </c>
      <c r="W69" s="187">
        <v>44227</v>
      </c>
      <c r="X69" s="188" t="s">
        <v>8664</v>
      </c>
      <c r="Y69" s="188" t="s">
        <v>7880</v>
      </c>
      <c r="Z69" s="188" t="s">
        <v>7932</v>
      </c>
    </row>
    <row r="70" spans="1:26" ht="24.75" hidden="1" customHeight="1" x14ac:dyDescent="0.25">
      <c r="A70" s="183" t="s">
        <v>8274</v>
      </c>
      <c r="B70" s="188">
        <v>700376001</v>
      </c>
      <c r="C70" s="183" t="s">
        <v>1579</v>
      </c>
      <c r="D70" s="183" t="s">
        <v>1781</v>
      </c>
      <c r="E70" s="183" t="s">
        <v>7334</v>
      </c>
      <c r="F70" s="183" t="s">
        <v>1782</v>
      </c>
      <c r="G70" s="183" t="s">
        <v>8195</v>
      </c>
      <c r="H70" s="183" t="s">
        <v>1783</v>
      </c>
      <c r="I70" s="183" t="s">
        <v>8196</v>
      </c>
      <c r="J70" s="183" t="s">
        <v>7335</v>
      </c>
      <c r="K70" s="183" t="s">
        <v>1784</v>
      </c>
      <c r="L70" s="183" t="s">
        <v>50</v>
      </c>
      <c r="M70" s="183" t="s">
        <v>852</v>
      </c>
      <c r="N70" s="183" t="s">
        <v>1785</v>
      </c>
      <c r="O70" s="183" t="s">
        <v>1786</v>
      </c>
      <c r="P70" s="183">
        <v>0</v>
      </c>
      <c r="Q70" s="183" t="s">
        <v>48</v>
      </c>
      <c r="R70" s="183" t="s">
        <v>7548</v>
      </c>
      <c r="S70" s="184">
        <v>37970</v>
      </c>
      <c r="T70" s="185">
        <v>1800</v>
      </c>
      <c r="U70" s="186">
        <v>24304650</v>
      </c>
      <c r="V70" s="186">
        <v>24304650</v>
      </c>
      <c r="W70" s="187">
        <v>44227</v>
      </c>
      <c r="X70" s="188" t="s">
        <v>8664</v>
      </c>
      <c r="Y70" s="188" t="s">
        <v>7880</v>
      </c>
      <c r="Z70" s="188" t="s">
        <v>7933</v>
      </c>
    </row>
    <row r="71" spans="1:26" ht="24.75" hidden="1" customHeight="1" x14ac:dyDescent="0.25">
      <c r="A71" s="183" t="s">
        <v>8274</v>
      </c>
      <c r="B71" s="188">
        <v>700376001</v>
      </c>
      <c r="C71" s="183" t="s">
        <v>1579</v>
      </c>
      <c r="D71" s="183" t="s">
        <v>1781</v>
      </c>
      <c r="E71" s="183" t="s">
        <v>7334</v>
      </c>
      <c r="F71" s="183" t="s">
        <v>1782</v>
      </c>
      <c r="G71" s="183" t="s">
        <v>8195</v>
      </c>
      <c r="H71" s="183" t="s">
        <v>1783</v>
      </c>
      <c r="I71" s="183" t="s">
        <v>8196</v>
      </c>
      <c r="J71" s="183" t="s">
        <v>7335</v>
      </c>
      <c r="K71" s="183" t="s">
        <v>1784</v>
      </c>
      <c r="L71" s="183" t="s">
        <v>50</v>
      </c>
      <c r="M71" s="183" t="s">
        <v>852</v>
      </c>
      <c r="N71" s="183" t="s">
        <v>1785</v>
      </c>
      <c r="O71" s="183" t="s">
        <v>1786</v>
      </c>
      <c r="P71" s="183">
        <v>0</v>
      </c>
      <c r="Q71" s="183" t="s">
        <v>48</v>
      </c>
      <c r="R71" s="183" t="s">
        <v>7548</v>
      </c>
      <c r="S71" s="184">
        <v>37970</v>
      </c>
      <c r="T71" s="185">
        <v>1800</v>
      </c>
      <c r="U71" s="186">
        <v>6769481</v>
      </c>
      <c r="V71" s="186">
        <v>6769481</v>
      </c>
      <c r="W71" s="187">
        <v>44227</v>
      </c>
      <c r="X71" s="188" t="s">
        <v>8664</v>
      </c>
      <c r="Y71" s="188" t="s">
        <v>7880</v>
      </c>
      <c r="Z71" s="188" t="s">
        <v>7934</v>
      </c>
    </row>
    <row r="72" spans="1:26" ht="24.75" hidden="1" customHeight="1" x14ac:dyDescent="0.25">
      <c r="A72" s="183" t="s">
        <v>8274</v>
      </c>
      <c r="B72" s="188">
        <v>700376001</v>
      </c>
      <c r="C72" s="183" t="s">
        <v>1579</v>
      </c>
      <c r="D72" s="183" t="s">
        <v>1781</v>
      </c>
      <c r="E72" s="183" t="s">
        <v>7334</v>
      </c>
      <c r="F72" s="183" t="s">
        <v>1782</v>
      </c>
      <c r="G72" s="183" t="s">
        <v>8195</v>
      </c>
      <c r="H72" s="183" t="s">
        <v>1783</v>
      </c>
      <c r="I72" s="183" t="s">
        <v>8196</v>
      </c>
      <c r="J72" s="183" t="s">
        <v>7335</v>
      </c>
      <c r="K72" s="183" t="s">
        <v>1784</v>
      </c>
      <c r="L72" s="183" t="s">
        <v>50</v>
      </c>
      <c r="M72" s="183" t="s">
        <v>852</v>
      </c>
      <c r="N72" s="183" t="s">
        <v>1785</v>
      </c>
      <c r="O72" s="183" t="s">
        <v>1786</v>
      </c>
      <c r="P72" s="183">
        <v>0</v>
      </c>
      <c r="Q72" s="183" t="s">
        <v>48</v>
      </c>
      <c r="R72" s="183" t="s">
        <v>7548</v>
      </c>
      <c r="S72" s="184">
        <v>37970</v>
      </c>
      <c r="T72" s="185">
        <v>1800</v>
      </c>
      <c r="U72" s="186">
        <v>16450063</v>
      </c>
      <c r="V72" s="186">
        <v>16450063</v>
      </c>
      <c r="W72" s="187">
        <v>44227</v>
      </c>
      <c r="X72" s="188" t="s">
        <v>8664</v>
      </c>
      <c r="Y72" s="188" t="s">
        <v>7880</v>
      </c>
      <c r="Z72" s="188" t="s">
        <v>7935</v>
      </c>
    </row>
    <row r="73" spans="1:26" ht="24.75" hidden="1" customHeight="1" x14ac:dyDescent="0.25">
      <c r="A73" s="183" t="s">
        <v>8274</v>
      </c>
      <c r="B73" s="188">
        <v>700376001</v>
      </c>
      <c r="C73" s="183" t="s">
        <v>1579</v>
      </c>
      <c r="D73" s="183" t="s">
        <v>1781</v>
      </c>
      <c r="E73" s="183" t="s">
        <v>7334</v>
      </c>
      <c r="F73" s="183" t="s">
        <v>1782</v>
      </c>
      <c r="G73" s="183" t="s">
        <v>8195</v>
      </c>
      <c r="H73" s="183" t="s">
        <v>1783</v>
      </c>
      <c r="I73" s="183" t="s">
        <v>8196</v>
      </c>
      <c r="J73" s="183" t="s">
        <v>7335</v>
      </c>
      <c r="K73" s="183" t="s">
        <v>1784</v>
      </c>
      <c r="L73" s="183" t="s">
        <v>50</v>
      </c>
      <c r="M73" s="183" t="s">
        <v>852</v>
      </c>
      <c r="N73" s="183" t="s">
        <v>1785</v>
      </c>
      <c r="O73" s="183" t="s">
        <v>1786</v>
      </c>
      <c r="P73" s="183">
        <v>0</v>
      </c>
      <c r="Q73" s="183" t="s">
        <v>48</v>
      </c>
      <c r="R73" s="183" t="s">
        <v>7548</v>
      </c>
      <c r="S73" s="184">
        <v>37970</v>
      </c>
      <c r="T73" s="185">
        <v>1800</v>
      </c>
      <c r="U73" s="186">
        <v>35570268</v>
      </c>
      <c r="V73" s="186">
        <v>35570268</v>
      </c>
      <c r="W73" s="187">
        <v>44227</v>
      </c>
      <c r="X73" s="188" t="s">
        <v>8664</v>
      </c>
      <c r="Y73" s="188" t="s">
        <v>7880</v>
      </c>
      <c r="Z73" s="188" t="s">
        <v>7936</v>
      </c>
    </row>
    <row r="74" spans="1:26" ht="24.75" hidden="1" customHeight="1" x14ac:dyDescent="0.25">
      <c r="A74" s="183" t="s">
        <v>8274</v>
      </c>
      <c r="B74" s="188">
        <v>700376001</v>
      </c>
      <c r="C74" s="183" t="s">
        <v>1579</v>
      </c>
      <c r="D74" s="183" t="s">
        <v>1781</v>
      </c>
      <c r="E74" s="183" t="s">
        <v>7334</v>
      </c>
      <c r="F74" s="183" t="s">
        <v>1782</v>
      </c>
      <c r="G74" s="183" t="s">
        <v>8195</v>
      </c>
      <c r="H74" s="183" t="s">
        <v>1783</v>
      </c>
      <c r="I74" s="183" t="s">
        <v>8196</v>
      </c>
      <c r="J74" s="183" t="s">
        <v>7335</v>
      </c>
      <c r="K74" s="183" t="s">
        <v>1784</v>
      </c>
      <c r="L74" s="183" t="s">
        <v>50</v>
      </c>
      <c r="M74" s="183" t="s">
        <v>852</v>
      </c>
      <c r="N74" s="183" t="s">
        <v>1785</v>
      </c>
      <c r="O74" s="183" t="s">
        <v>1786</v>
      </c>
      <c r="P74" s="183">
        <v>0</v>
      </c>
      <c r="Q74" s="183" t="s">
        <v>48</v>
      </c>
      <c r="R74" s="183" t="s">
        <v>7548</v>
      </c>
      <c r="S74" s="184">
        <v>37970</v>
      </c>
      <c r="T74" s="185">
        <v>1800</v>
      </c>
      <c r="U74" s="186">
        <v>41686320</v>
      </c>
      <c r="V74" s="186">
        <v>41686320</v>
      </c>
      <c r="W74" s="187">
        <v>44227</v>
      </c>
      <c r="X74" s="188" t="s">
        <v>8664</v>
      </c>
      <c r="Y74" s="188" t="s">
        <v>7880</v>
      </c>
      <c r="Z74" s="188" t="s">
        <v>7937</v>
      </c>
    </row>
    <row r="75" spans="1:26" ht="24.75" hidden="1" customHeight="1" x14ac:dyDescent="0.25">
      <c r="A75" s="183" t="s">
        <v>8274</v>
      </c>
      <c r="B75" s="188">
        <v>700376001</v>
      </c>
      <c r="C75" s="183" t="s">
        <v>1579</v>
      </c>
      <c r="D75" s="183" t="s">
        <v>1781</v>
      </c>
      <c r="E75" s="183" t="s">
        <v>7334</v>
      </c>
      <c r="F75" s="183" t="s">
        <v>1782</v>
      </c>
      <c r="G75" s="183" t="s">
        <v>8195</v>
      </c>
      <c r="H75" s="183" t="s">
        <v>1783</v>
      </c>
      <c r="I75" s="183" t="s">
        <v>8196</v>
      </c>
      <c r="J75" s="183" t="s">
        <v>7335</v>
      </c>
      <c r="K75" s="183" t="s">
        <v>1784</v>
      </c>
      <c r="L75" s="183" t="s">
        <v>50</v>
      </c>
      <c r="M75" s="183" t="s">
        <v>852</v>
      </c>
      <c r="N75" s="183" t="s">
        <v>1785</v>
      </c>
      <c r="O75" s="183" t="s">
        <v>1786</v>
      </c>
      <c r="P75" s="183">
        <v>0</v>
      </c>
      <c r="Q75" s="183" t="s">
        <v>48</v>
      </c>
      <c r="R75" s="183" t="s">
        <v>7548</v>
      </c>
      <c r="S75" s="184">
        <v>37970</v>
      </c>
      <c r="T75" s="185">
        <v>1800</v>
      </c>
      <c r="U75" s="186">
        <v>31859069</v>
      </c>
      <c r="V75" s="186">
        <v>31859069</v>
      </c>
      <c r="W75" s="187">
        <v>44227</v>
      </c>
      <c r="X75" s="188" t="s">
        <v>8664</v>
      </c>
      <c r="Y75" s="188" t="s">
        <v>7880</v>
      </c>
      <c r="Z75" s="188" t="s">
        <v>198</v>
      </c>
    </row>
    <row r="76" spans="1:26" ht="24.75" hidden="1" customHeight="1" x14ac:dyDescent="0.25">
      <c r="A76" s="183" t="s">
        <v>8274</v>
      </c>
      <c r="B76" s="188">
        <v>700376001</v>
      </c>
      <c r="C76" s="183" t="s">
        <v>1579</v>
      </c>
      <c r="D76" s="183" t="s">
        <v>1781</v>
      </c>
      <c r="E76" s="183" t="s">
        <v>7334</v>
      </c>
      <c r="F76" s="183" t="s">
        <v>1782</v>
      </c>
      <c r="G76" s="183" t="s">
        <v>8195</v>
      </c>
      <c r="H76" s="183" t="s">
        <v>1783</v>
      </c>
      <c r="I76" s="183" t="s">
        <v>8196</v>
      </c>
      <c r="J76" s="183" t="s">
        <v>7335</v>
      </c>
      <c r="K76" s="183" t="s">
        <v>1784</v>
      </c>
      <c r="L76" s="183" t="s">
        <v>50</v>
      </c>
      <c r="M76" s="183" t="s">
        <v>852</v>
      </c>
      <c r="N76" s="183" t="s">
        <v>1785</v>
      </c>
      <c r="O76" s="183" t="s">
        <v>1786</v>
      </c>
      <c r="P76" s="183">
        <v>0</v>
      </c>
      <c r="Q76" s="183" t="s">
        <v>48</v>
      </c>
      <c r="R76" s="183" t="s">
        <v>7548</v>
      </c>
      <c r="S76" s="184">
        <v>37970</v>
      </c>
      <c r="T76" s="185">
        <v>1800</v>
      </c>
      <c r="U76" s="186">
        <v>41703366</v>
      </c>
      <c r="V76" s="186">
        <v>41703366</v>
      </c>
      <c r="W76" s="187">
        <v>44227</v>
      </c>
      <c r="X76" s="188" t="s">
        <v>8664</v>
      </c>
      <c r="Y76" s="188" t="s">
        <v>7880</v>
      </c>
      <c r="Z76" s="188" t="s">
        <v>7938</v>
      </c>
    </row>
    <row r="77" spans="1:26" ht="24.75" hidden="1" customHeight="1" x14ac:dyDescent="0.25">
      <c r="A77" s="183" t="s">
        <v>8274</v>
      </c>
      <c r="B77" s="188">
        <v>700376001</v>
      </c>
      <c r="C77" s="183" t="s">
        <v>1579</v>
      </c>
      <c r="D77" s="183" t="s">
        <v>1781</v>
      </c>
      <c r="E77" s="183" t="s">
        <v>7334</v>
      </c>
      <c r="F77" s="183" t="s">
        <v>1782</v>
      </c>
      <c r="G77" s="183" t="s">
        <v>8195</v>
      </c>
      <c r="H77" s="183" t="s">
        <v>1783</v>
      </c>
      <c r="I77" s="183" t="s">
        <v>8196</v>
      </c>
      <c r="J77" s="183" t="s">
        <v>7335</v>
      </c>
      <c r="K77" s="183" t="s">
        <v>1784</v>
      </c>
      <c r="L77" s="183" t="s">
        <v>50</v>
      </c>
      <c r="M77" s="183" t="s">
        <v>852</v>
      </c>
      <c r="N77" s="183" t="s">
        <v>1785</v>
      </c>
      <c r="O77" s="183" t="s">
        <v>1786</v>
      </c>
      <c r="P77" s="183">
        <v>0</v>
      </c>
      <c r="Q77" s="183" t="s">
        <v>48</v>
      </c>
      <c r="R77" s="183" t="s">
        <v>7548</v>
      </c>
      <c r="S77" s="184">
        <v>37970</v>
      </c>
      <c r="T77" s="185">
        <v>1800</v>
      </c>
      <c r="U77" s="186">
        <v>16033200</v>
      </c>
      <c r="V77" s="186">
        <v>16033200</v>
      </c>
      <c r="W77" s="187">
        <v>44227</v>
      </c>
      <c r="X77" s="188" t="s">
        <v>8664</v>
      </c>
      <c r="Y77" s="188" t="s">
        <v>7880</v>
      </c>
      <c r="Z77" s="188" t="s">
        <v>7888</v>
      </c>
    </row>
    <row r="78" spans="1:26" ht="24.75" hidden="1" customHeight="1" x14ac:dyDescent="0.25">
      <c r="A78" s="183" t="s">
        <v>8274</v>
      </c>
      <c r="B78" s="188">
        <v>700376001</v>
      </c>
      <c r="C78" s="183" t="s">
        <v>1579</v>
      </c>
      <c r="D78" s="183" t="s">
        <v>1781</v>
      </c>
      <c r="E78" s="183" t="s">
        <v>7334</v>
      </c>
      <c r="F78" s="183" t="s">
        <v>1782</v>
      </c>
      <c r="G78" s="183" t="s">
        <v>8195</v>
      </c>
      <c r="H78" s="183" t="s">
        <v>1783</v>
      </c>
      <c r="I78" s="183" t="s">
        <v>8196</v>
      </c>
      <c r="J78" s="183" t="s">
        <v>7335</v>
      </c>
      <c r="K78" s="183" t="s">
        <v>1784</v>
      </c>
      <c r="L78" s="183" t="s">
        <v>50</v>
      </c>
      <c r="M78" s="183" t="s">
        <v>852</v>
      </c>
      <c r="N78" s="183" t="s">
        <v>1785</v>
      </c>
      <c r="O78" s="183" t="s">
        <v>1786</v>
      </c>
      <c r="P78" s="183">
        <v>0</v>
      </c>
      <c r="Q78" s="183" t="s">
        <v>48</v>
      </c>
      <c r="R78" s="183" t="s">
        <v>7548</v>
      </c>
      <c r="S78" s="184">
        <v>37970</v>
      </c>
      <c r="T78" s="185">
        <v>1800</v>
      </c>
      <c r="U78" s="186">
        <v>32080349</v>
      </c>
      <c r="V78" s="186">
        <v>32080349</v>
      </c>
      <c r="W78" s="187">
        <v>44227</v>
      </c>
      <c r="X78" s="188" t="s">
        <v>8664</v>
      </c>
      <c r="Y78" s="188" t="s">
        <v>7880</v>
      </c>
      <c r="Z78" s="188" t="s">
        <v>7939</v>
      </c>
    </row>
    <row r="79" spans="1:26" ht="24.75" hidden="1" customHeight="1" x14ac:dyDescent="0.25">
      <c r="A79" s="183" t="s">
        <v>8274</v>
      </c>
      <c r="B79" s="188">
        <v>700376001</v>
      </c>
      <c r="C79" s="183" t="s">
        <v>1579</v>
      </c>
      <c r="D79" s="183" t="s">
        <v>1781</v>
      </c>
      <c r="E79" s="183" t="s">
        <v>7334</v>
      </c>
      <c r="F79" s="183" t="s">
        <v>1782</v>
      </c>
      <c r="G79" s="183" t="s">
        <v>8195</v>
      </c>
      <c r="H79" s="183" t="s">
        <v>1783</v>
      </c>
      <c r="I79" s="183" t="s">
        <v>8196</v>
      </c>
      <c r="J79" s="183" t="s">
        <v>7335</v>
      </c>
      <c r="K79" s="183" t="s">
        <v>1784</v>
      </c>
      <c r="L79" s="183" t="s">
        <v>50</v>
      </c>
      <c r="M79" s="183" t="s">
        <v>852</v>
      </c>
      <c r="N79" s="183" t="s">
        <v>1785</v>
      </c>
      <c r="O79" s="183" t="s">
        <v>1786</v>
      </c>
      <c r="P79" s="183">
        <v>0</v>
      </c>
      <c r="Q79" s="183" t="s">
        <v>48</v>
      </c>
      <c r="R79" s="183" t="s">
        <v>7548</v>
      </c>
      <c r="S79" s="184">
        <v>37970</v>
      </c>
      <c r="T79" s="185">
        <v>1800</v>
      </c>
      <c r="U79" s="186">
        <v>18277848</v>
      </c>
      <c r="V79" s="186">
        <v>18277848</v>
      </c>
      <c r="W79" s="187">
        <v>44227</v>
      </c>
      <c r="X79" s="188" t="s">
        <v>8664</v>
      </c>
      <c r="Y79" s="188" t="s">
        <v>7880</v>
      </c>
      <c r="Z79" s="188" t="s">
        <v>7940</v>
      </c>
    </row>
    <row r="80" spans="1:26" ht="24.75" hidden="1" customHeight="1" x14ac:dyDescent="0.25">
      <c r="A80" s="183" t="s">
        <v>8275</v>
      </c>
      <c r="B80" s="188">
        <v>700175006</v>
      </c>
      <c r="C80" s="183" t="s">
        <v>53</v>
      </c>
      <c r="D80" s="183" t="s">
        <v>4137</v>
      </c>
      <c r="E80" s="183" t="s">
        <v>7352</v>
      </c>
      <c r="F80" s="183" t="s">
        <v>4138</v>
      </c>
      <c r="G80" s="183" t="s">
        <v>7353</v>
      </c>
      <c r="H80" s="183" t="s">
        <v>1571</v>
      </c>
      <c r="I80" s="183" t="s">
        <v>7354</v>
      </c>
      <c r="J80" s="183" t="s">
        <v>7355</v>
      </c>
      <c r="K80" s="183" t="s">
        <v>4139</v>
      </c>
      <c r="L80" s="183" t="s">
        <v>50</v>
      </c>
      <c r="M80" s="183" t="s">
        <v>1430</v>
      </c>
      <c r="N80" s="183" t="s">
        <v>4141</v>
      </c>
      <c r="O80" s="183" t="s">
        <v>4140</v>
      </c>
      <c r="P80" s="183">
        <v>0</v>
      </c>
      <c r="Q80" s="183" t="s">
        <v>92</v>
      </c>
      <c r="R80" s="183" t="s">
        <v>7356</v>
      </c>
      <c r="S80" s="184">
        <v>37970</v>
      </c>
      <c r="T80" s="185">
        <v>1950</v>
      </c>
      <c r="U80" s="186">
        <v>31424025</v>
      </c>
      <c r="V80" s="186">
        <v>31424025</v>
      </c>
      <c r="W80" s="187">
        <v>44227</v>
      </c>
      <c r="X80" s="188" t="s">
        <v>8664</v>
      </c>
      <c r="Y80" s="188" t="s">
        <v>7880</v>
      </c>
      <c r="Z80" s="188" t="s">
        <v>7941</v>
      </c>
    </row>
    <row r="81" spans="1:26" ht="24.75" hidden="1" customHeight="1" x14ac:dyDescent="0.25">
      <c r="A81" s="183" t="s">
        <v>8276</v>
      </c>
      <c r="B81" s="188">
        <v>702670004</v>
      </c>
      <c r="C81" s="183" t="s">
        <v>1566</v>
      </c>
      <c r="D81" s="183" t="s">
        <v>1836</v>
      </c>
      <c r="E81" s="183" t="s">
        <v>7561</v>
      </c>
      <c r="F81" s="183" t="s">
        <v>1837</v>
      </c>
      <c r="G81" s="183" t="s">
        <v>7562</v>
      </c>
      <c r="H81" s="183" t="s">
        <v>1838</v>
      </c>
      <c r="I81" s="183" t="s">
        <v>7563</v>
      </c>
      <c r="J81" s="183" t="s">
        <v>7564</v>
      </c>
      <c r="K81" s="183" t="s">
        <v>1839</v>
      </c>
      <c r="L81" s="183" t="s">
        <v>50</v>
      </c>
      <c r="M81" s="183" t="s">
        <v>1840</v>
      </c>
      <c r="N81" s="183" t="s">
        <v>1841</v>
      </c>
      <c r="O81" s="183" t="s">
        <v>1842</v>
      </c>
      <c r="P81" s="183">
        <v>0</v>
      </c>
      <c r="Q81" s="183">
        <v>93401</v>
      </c>
      <c r="R81" s="183" t="s">
        <v>7556</v>
      </c>
      <c r="S81" s="184">
        <v>37970</v>
      </c>
      <c r="T81" s="185">
        <v>2150</v>
      </c>
      <c r="U81" s="186">
        <v>33499663</v>
      </c>
      <c r="V81" s="186">
        <v>33499663</v>
      </c>
      <c r="W81" s="187">
        <v>44227</v>
      </c>
      <c r="X81" s="188" t="s">
        <v>8664</v>
      </c>
      <c r="Y81" s="188" t="s">
        <v>7880</v>
      </c>
      <c r="Z81" s="188" t="s">
        <v>230</v>
      </c>
    </row>
    <row r="82" spans="1:26" ht="24.75" hidden="1" customHeight="1" x14ac:dyDescent="0.25">
      <c r="A82" s="183" t="s">
        <v>8276</v>
      </c>
      <c r="B82" s="188">
        <v>702670004</v>
      </c>
      <c r="C82" s="183" t="s">
        <v>1566</v>
      </c>
      <c r="D82" s="183" t="s">
        <v>1836</v>
      </c>
      <c r="E82" s="183" t="s">
        <v>7561</v>
      </c>
      <c r="F82" s="183" t="s">
        <v>1837</v>
      </c>
      <c r="G82" s="183" t="s">
        <v>7562</v>
      </c>
      <c r="H82" s="183" t="s">
        <v>1838</v>
      </c>
      <c r="I82" s="183" t="s">
        <v>7563</v>
      </c>
      <c r="J82" s="183" t="s">
        <v>7564</v>
      </c>
      <c r="K82" s="183" t="s">
        <v>1839</v>
      </c>
      <c r="L82" s="183" t="s">
        <v>50</v>
      </c>
      <c r="M82" s="183" t="s">
        <v>1840</v>
      </c>
      <c r="N82" s="183" t="s">
        <v>1841</v>
      </c>
      <c r="O82" s="183" t="s">
        <v>1842</v>
      </c>
      <c r="P82" s="183">
        <v>0</v>
      </c>
      <c r="Q82" s="183">
        <v>93401</v>
      </c>
      <c r="R82" s="183" t="s">
        <v>7556</v>
      </c>
      <c r="S82" s="184">
        <v>37970</v>
      </c>
      <c r="T82" s="185">
        <v>2150</v>
      </c>
      <c r="U82" s="186">
        <v>6840832</v>
      </c>
      <c r="V82" s="186">
        <v>6840832</v>
      </c>
      <c r="W82" s="187">
        <v>44227</v>
      </c>
      <c r="X82" s="188" t="s">
        <v>8664</v>
      </c>
      <c r="Y82" s="188" t="s">
        <v>7880</v>
      </c>
      <c r="Z82" s="188" t="s">
        <v>7882</v>
      </c>
    </row>
    <row r="83" spans="1:26" ht="24.75" hidden="1" customHeight="1" x14ac:dyDescent="0.25">
      <c r="A83" s="183" t="s">
        <v>8276</v>
      </c>
      <c r="B83" s="188">
        <v>702670004</v>
      </c>
      <c r="C83" s="183" t="s">
        <v>1566</v>
      </c>
      <c r="D83" s="183" t="s">
        <v>1836</v>
      </c>
      <c r="E83" s="183" t="s">
        <v>7561</v>
      </c>
      <c r="F83" s="183" t="s">
        <v>1837</v>
      </c>
      <c r="G83" s="183" t="s">
        <v>7562</v>
      </c>
      <c r="H83" s="183" t="s">
        <v>1838</v>
      </c>
      <c r="I83" s="183" t="s">
        <v>7563</v>
      </c>
      <c r="J83" s="183" t="s">
        <v>7564</v>
      </c>
      <c r="K83" s="183" t="s">
        <v>1839</v>
      </c>
      <c r="L83" s="183" t="s">
        <v>50</v>
      </c>
      <c r="M83" s="183" t="s">
        <v>1840</v>
      </c>
      <c r="N83" s="183" t="s">
        <v>1841</v>
      </c>
      <c r="O83" s="183" t="s">
        <v>1842</v>
      </c>
      <c r="P83" s="183">
        <v>0</v>
      </c>
      <c r="Q83" s="183">
        <v>93401</v>
      </c>
      <c r="R83" s="183" t="s">
        <v>7556</v>
      </c>
      <c r="S83" s="184">
        <v>37970</v>
      </c>
      <c r="T83" s="185">
        <v>2150</v>
      </c>
      <c r="U83" s="186">
        <v>26554082</v>
      </c>
      <c r="V83" s="186">
        <v>26554082</v>
      </c>
      <c r="W83" s="187">
        <v>44227</v>
      </c>
      <c r="X83" s="188" t="s">
        <v>8664</v>
      </c>
      <c r="Y83" s="188" t="s">
        <v>7880</v>
      </c>
      <c r="Z83" s="188" t="s">
        <v>7911</v>
      </c>
    </row>
    <row r="84" spans="1:26" ht="24.75" hidden="1" customHeight="1" x14ac:dyDescent="0.25">
      <c r="A84" s="183" t="s">
        <v>8276</v>
      </c>
      <c r="B84" s="188">
        <v>702670004</v>
      </c>
      <c r="C84" s="183" t="s">
        <v>1566</v>
      </c>
      <c r="D84" s="183" t="s">
        <v>1836</v>
      </c>
      <c r="E84" s="183" t="s">
        <v>7561</v>
      </c>
      <c r="F84" s="183" t="s">
        <v>1837</v>
      </c>
      <c r="G84" s="183" t="s">
        <v>7562</v>
      </c>
      <c r="H84" s="183" t="s">
        <v>1838</v>
      </c>
      <c r="I84" s="183" t="s">
        <v>7563</v>
      </c>
      <c r="J84" s="183" t="s">
        <v>7564</v>
      </c>
      <c r="K84" s="183" t="s">
        <v>1839</v>
      </c>
      <c r="L84" s="183" t="s">
        <v>50</v>
      </c>
      <c r="M84" s="183" t="s">
        <v>1840</v>
      </c>
      <c r="N84" s="183" t="s">
        <v>1841</v>
      </c>
      <c r="O84" s="183" t="s">
        <v>1842</v>
      </c>
      <c r="P84" s="183">
        <v>0</v>
      </c>
      <c r="Q84" s="183">
        <v>93401</v>
      </c>
      <c r="R84" s="183" t="s">
        <v>7556</v>
      </c>
      <c r="S84" s="184">
        <v>37970</v>
      </c>
      <c r="T84" s="185">
        <v>2150</v>
      </c>
      <c r="U84" s="186">
        <v>8664130</v>
      </c>
      <c r="V84" s="186">
        <v>8664130</v>
      </c>
      <c r="W84" s="187">
        <v>44227</v>
      </c>
      <c r="X84" s="188" t="s">
        <v>8664</v>
      </c>
      <c r="Y84" s="188" t="s">
        <v>7880</v>
      </c>
      <c r="Z84" s="188" t="s">
        <v>7942</v>
      </c>
    </row>
    <row r="85" spans="1:26" ht="24.75" hidden="1" customHeight="1" x14ac:dyDescent="0.25">
      <c r="A85" s="183" t="s">
        <v>8276</v>
      </c>
      <c r="B85" s="188">
        <v>702670004</v>
      </c>
      <c r="C85" s="183" t="s">
        <v>1566</v>
      </c>
      <c r="D85" s="183" t="s">
        <v>1836</v>
      </c>
      <c r="E85" s="183" t="s">
        <v>7561</v>
      </c>
      <c r="F85" s="183" t="s">
        <v>1837</v>
      </c>
      <c r="G85" s="183" t="s">
        <v>7562</v>
      </c>
      <c r="H85" s="183" t="s">
        <v>1838</v>
      </c>
      <c r="I85" s="183" t="s">
        <v>7563</v>
      </c>
      <c r="J85" s="183" t="s">
        <v>7564</v>
      </c>
      <c r="K85" s="183" t="s">
        <v>1839</v>
      </c>
      <c r="L85" s="183" t="s">
        <v>50</v>
      </c>
      <c r="M85" s="183" t="s">
        <v>1840</v>
      </c>
      <c r="N85" s="183" t="s">
        <v>1841</v>
      </c>
      <c r="O85" s="183" t="s">
        <v>1842</v>
      </c>
      <c r="P85" s="183">
        <v>0</v>
      </c>
      <c r="Q85" s="183">
        <v>93401</v>
      </c>
      <c r="R85" s="183" t="s">
        <v>7556</v>
      </c>
      <c r="S85" s="184">
        <v>37970</v>
      </c>
      <c r="T85" s="185">
        <v>2150</v>
      </c>
      <c r="U85" s="186">
        <v>17558950</v>
      </c>
      <c r="V85" s="186">
        <v>17558950</v>
      </c>
      <c r="W85" s="187">
        <v>44227</v>
      </c>
      <c r="X85" s="188" t="s">
        <v>8664</v>
      </c>
      <c r="Y85" s="188" t="s">
        <v>7880</v>
      </c>
      <c r="Z85" s="188" t="s">
        <v>7943</v>
      </c>
    </row>
    <row r="86" spans="1:26" ht="24.75" hidden="1" customHeight="1" x14ac:dyDescent="0.25">
      <c r="A86" s="183" t="s">
        <v>8276</v>
      </c>
      <c r="B86" s="188">
        <v>702670004</v>
      </c>
      <c r="C86" s="183" t="s">
        <v>1566</v>
      </c>
      <c r="D86" s="183" t="s">
        <v>1836</v>
      </c>
      <c r="E86" s="183" t="s">
        <v>7561</v>
      </c>
      <c r="F86" s="183" t="s">
        <v>1837</v>
      </c>
      <c r="G86" s="183" t="s">
        <v>7562</v>
      </c>
      <c r="H86" s="183" t="s">
        <v>1838</v>
      </c>
      <c r="I86" s="183" t="s">
        <v>7563</v>
      </c>
      <c r="J86" s="183" t="s">
        <v>7564</v>
      </c>
      <c r="K86" s="183" t="s">
        <v>1839</v>
      </c>
      <c r="L86" s="183" t="s">
        <v>50</v>
      </c>
      <c r="M86" s="183" t="s">
        <v>1840</v>
      </c>
      <c r="N86" s="183" t="s">
        <v>1841</v>
      </c>
      <c r="O86" s="183" t="s">
        <v>1842</v>
      </c>
      <c r="P86" s="183">
        <v>0</v>
      </c>
      <c r="Q86" s="183">
        <v>93401</v>
      </c>
      <c r="R86" s="183" t="s">
        <v>7556</v>
      </c>
      <c r="S86" s="184">
        <v>37970</v>
      </c>
      <c r="T86" s="185">
        <v>2150</v>
      </c>
      <c r="U86" s="186">
        <v>2004993</v>
      </c>
      <c r="V86" s="186">
        <v>2004993</v>
      </c>
      <c r="W86" s="187">
        <v>44227</v>
      </c>
      <c r="X86" s="188" t="s">
        <v>8664</v>
      </c>
      <c r="Y86" s="188" t="s">
        <v>7880</v>
      </c>
      <c r="Z86" s="188" t="s">
        <v>7944</v>
      </c>
    </row>
    <row r="87" spans="1:26" ht="24.75" hidden="1" customHeight="1" x14ac:dyDescent="0.25">
      <c r="A87" s="183" t="s">
        <v>8276</v>
      </c>
      <c r="B87" s="188">
        <v>702670004</v>
      </c>
      <c r="C87" s="183" t="s">
        <v>1566</v>
      </c>
      <c r="D87" s="183" t="s">
        <v>1836</v>
      </c>
      <c r="E87" s="183" t="s">
        <v>7561</v>
      </c>
      <c r="F87" s="183" t="s">
        <v>1837</v>
      </c>
      <c r="G87" s="183" t="s">
        <v>7562</v>
      </c>
      <c r="H87" s="183" t="s">
        <v>1838</v>
      </c>
      <c r="I87" s="183" t="s">
        <v>7563</v>
      </c>
      <c r="J87" s="183" t="s">
        <v>7564</v>
      </c>
      <c r="K87" s="183" t="s">
        <v>1839</v>
      </c>
      <c r="L87" s="183" t="s">
        <v>50</v>
      </c>
      <c r="M87" s="183" t="s">
        <v>1840</v>
      </c>
      <c r="N87" s="183" t="s">
        <v>1841</v>
      </c>
      <c r="O87" s="183" t="s">
        <v>1842</v>
      </c>
      <c r="P87" s="183">
        <v>0</v>
      </c>
      <c r="Q87" s="183">
        <v>93401</v>
      </c>
      <c r="R87" s="183" t="s">
        <v>7556</v>
      </c>
      <c r="S87" s="184">
        <v>37970</v>
      </c>
      <c r="T87" s="185">
        <v>2150</v>
      </c>
      <c r="U87" s="186">
        <v>3818311</v>
      </c>
      <c r="V87" s="186">
        <v>3818311</v>
      </c>
      <c r="W87" s="187">
        <v>44227</v>
      </c>
      <c r="X87" s="188" t="s">
        <v>8664</v>
      </c>
      <c r="Y87" s="188" t="s">
        <v>7880</v>
      </c>
      <c r="Z87" s="188" t="s">
        <v>7945</v>
      </c>
    </row>
    <row r="88" spans="1:26" ht="24.75" hidden="1" customHeight="1" x14ac:dyDescent="0.25">
      <c r="A88" s="183" t="s">
        <v>8276</v>
      </c>
      <c r="B88" s="188">
        <v>702670004</v>
      </c>
      <c r="C88" s="183" t="s">
        <v>1566</v>
      </c>
      <c r="D88" s="183" t="s">
        <v>1836</v>
      </c>
      <c r="E88" s="183" t="s">
        <v>7561</v>
      </c>
      <c r="F88" s="183" t="s">
        <v>1837</v>
      </c>
      <c r="G88" s="183" t="s">
        <v>7562</v>
      </c>
      <c r="H88" s="183" t="s">
        <v>1838</v>
      </c>
      <c r="I88" s="183" t="s">
        <v>7563</v>
      </c>
      <c r="J88" s="183" t="s">
        <v>7564</v>
      </c>
      <c r="K88" s="183" t="s">
        <v>1839</v>
      </c>
      <c r="L88" s="183" t="s">
        <v>50</v>
      </c>
      <c r="M88" s="183" t="s">
        <v>1840</v>
      </c>
      <c r="N88" s="183" t="s">
        <v>1841</v>
      </c>
      <c r="O88" s="183" t="s">
        <v>1842</v>
      </c>
      <c r="P88" s="183">
        <v>0</v>
      </c>
      <c r="Q88" s="183">
        <v>93401</v>
      </c>
      <c r="R88" s="183" t="s">
        <v>7556</v>
      </c>
      <c r="S88" s="184">
        <v>37970</v>
      </c>
      <c r="T88" s="185">
        <v>2150</v>
      </c>
      <c r="U88" s="186">
        <v>5232808</v>
      </c>
      <c r="V88" s="186">
        <v>5232808</v>
      </c>
      <c r="W88" s="187">
        <v>44227</v>
      </c>
      <c r="X88" s="188" t="s">
        <v>8664</v>
      </c>
      <c r="Y88" s="188" t="s">
        <v>7880</v>
      </c>
      <c r="Z88" s="188" t="s">
        <v>7917</v>
      </c>
    </row>
    <row r="89" spans="1:26" ht="24.75" hidden="1" customHeight="1" x14ac:dyDescent="0.25">
      <c r="A89" s="183" t="s">
        <v>8276</v>
      </c>
      <c r="B89" s="188">
        <v>702670004</v>
      </c>
      <c r="C89" s="183" t="s">
        <v>1566</v>
      </c>
      <c r="D89" s="183" t="s">
        <v>1836</v>
      </c>
      <c r="E89" s="183" t="s">
        <v>7561</v>
      </c>
      <c r="F89" s="183" t="s">
        <v>1837</v>
      </c>
      <c r="G89" s="183" t="s">
        <v>7562</v>
      </c>
      <c r="H89" s="183" t="s">
        <v>1838</v>
      </c>
      <c r="I89" s="183" t="s">
        <v>7563</v>
      </c>
      <c r="J89" s="183" t="s">
        <v>7564</v>
      </c>
      <c r="K89" s="183" t="s">
        <v>1839</v>
      </c>
      <c r="L89" s="183" t="s">
        <v>50</v>
      </c>
      <c r="M89" s="183" t="s">
        <v>1840</v>
      </c>
      <c r="N89" s="183" t="s">
        <v>1841</v>
      </c>
      <c r="O89" s="183" t="s">
        <v>1842</v>
      </c>
      <c r="P89" s="183">
        <v>0</v>
      </c>
      <c r="Q89" s="183">
        <v>93401</v>
      </c>
      <c r="R89" s="183" t="s">
        <v>7556</v>
      </c>
      <c r="S89" s="184">
        <v>37970</v>
      </c>
      <c r="T89" s="185">
        <v>2150</v>
      </c>
      <c r="U89" s="186">
        <v>0</v>
      </c>
      <c r="V89" s="186">
        <v>0</v>
      </c>
      <c r="W89" s="187">
        <v>44227</v>
      </c>
      <c r="X89" s="188" t="s">
        <v>8664</v>
      </c>
      <c r="Y89" s="188" t="s">
        <v>7880</v>
      </c>
      <c r="Z89" s="188" t="s">
        <v>7946</v>
      </c>
    </row>
    <row r="90" spans="1:26" ht="24.75" hidden="1" customHeight="1" x14ac:dyDescent="0.25">
      <c r="A90" s="183" t="s">
        <v>8276</v>
      </c>
      <c r="B90" s="188">
        <v>702670004</v>
      </c>
      <c r="C90" s="183" t="s">
        <v>1566</v>
      </c>
      <c r="D90" s="183" t="s">
        <v>1836</v>
      </c>
      <c r="E90" s="183" t="s">
        <v>7561</v>
      </c>
      <c r="F90" s="183" t="s">
        <v>1837</v>
      </c>
      <c r="G90" s="183" t="s">
        <v>7562</v>
      </c>
      <c r="H90" s="183" t="s">
        <v>1838</v>
      </c>
      <c r="I90" s="183" t="s">
        <v>7563</v>
      </c>
      <c r="J90" s="183" t="s">
        <v>7564</v>
      </c>
      <c r="K90" s="183" t="s">
        <v>1839</v>
      </c>
      <c r="L90" s="183" t="s">
        <v>50</v>
      </c>
      <c r="M90" s="183" t="s">
        <v>1840</v>
      </c>
      <c r="N90" s="183" t="s">
        <v>1841</v>
      </c>
      <c r="O90" s="183" t="s">
        <v>1842</v>
      </c>
      <c r="P90" s="183">
        <v>0</v>
      </c>
      <c r="Q90" s="183">
        <v>93401</v>
      </c>
      <c r="R90" s="183" t="s">
        <v>7556</v>
      </c>
      <c r="S90" s="184">
        <v>37970</v>
      </c>
      <c r="T90" s="185">
        <v>2150</v>
      </c>
      <c r="U90" s="186">
        <v>38223972</v>
      </c>
      <c r="V90" s="186">
        <v>38223972</v>
      </c>
      <c r="W90" s="187">
        <v>44227</v>
      </c>
      <c r="X90" s="188" t="s">
        <v>8664</v>
      </c>
      <c r="Y90" s="188" t="s">
        <v>7880</v>
      </c>
      <c r="Z90" s="188" t="s">
        <v>7881</v>
      </c>
    </row>
    <row r="91" spans="1:26" ht="24.75" hidden="1" customHeight="1" x14ac:dyDescent="0.25">
      <c r="A91" s="183" t="s">
        <v>8276</v>
      </c>
      <c r="B91" s="188">
        <v>702670004</v>
      </c>
      <c r="C91" s="183" t="s">
        <v>1566</v>
      </c>
      <c r="D91" s="183" t="s">
        <v>1836</v>
      </c>
      <c r="E91" s="183" t="s">
        <v>7561</v>
      </c>
      <c r="F91" s="183" t="s">
        <v>1837</v>
      </c>
      <c r="G91" s="183" t="s">
        <v>7562</v>
      </c>
      <c r="H91" s="183" t="s">
        <v>1838</v>
      </c>
      <c r="I91" s="183" t="s">
        <v>7563</v>
      </c>
      <c r="J91" s="183" t="s">
        <v>7564</v>
      </c>
      <c r="K91" s="183" t="s">
        <v>1839</v>
      </c>
      <c r="L91" s="183" t="s">
        <v>50</v>
      </c>
      <c r="M91" s="183" t="s">
        <v>1840</v>
      </c>
      <c r="N91" s="183" t="s">
        <v>1841</v>
      </c>
      <c r="O91" s="183" t="s">
        <v>1842</v>
      </c>
      <c r="P91" s="183">
        <v>0</v>
      </c>
      <c r="Q91" s="183">
        <v>93401</v>
      </c>
      <c r="R91" s="183" t="s">
        <v>7556</v>
      </c>
      <c r="S91" s="184">
        <v>37970</v>
      </c>
      <c r="T91" s="185">
        <v>2150</v>
      </c>
      <c r="U91" s="186">
        <v>2016627</v>
      </c>
      <c r="V91" s="186">
        <v>2016627</v>
      </c>
      <c r="W91" s="187">
        <v>44227</v>
      </c>
      <c r="X91" s="188" t="s">
        <v>8664</v>
      </c>
      <c r="Y91" s="188" t="s">
        <v>7880</v>
      </c>
      <c r="Z91" s="188" t="s">
        <v>7947</v>
      </c>
    </row>
    <row r="92" spans="1:26" ht="24.75" hidden="1" customHeight="1" x14ac:dyDescent="0.25">
      <c r="A92" s="183" t="s">
        <v>8276</v>
      </c>
      <c r="B92" s="188">
        <v>702670004</v>
      </c>
      <c r="C92" s="183" t="s">
        <v>1566</v>
      </c>
      <c r="D92" s="183" t="s">
        <v>1836</v>
      </c>
      <c r="E92" s="183" t="s">
        <v>7561</v>
      </c>
      <c r="F92" s="183" t="s">
        <v>1837</v>
      </c>
      <c r="G92" s="183" t="s">
        <v>7562</v>
      </c>
      <c r="H92" s="183" t="s">
        <v>1838</v>
      </c>
      <c r="I92" s="183" t="s">
        <v>7563</v>
      </c>
      <c r="J92" s="183" t="s">
        <v>7564</v>
      </c>
      <c r="K92" s="183" t="s">
        <v>1839</v>
      </c>
      <c r="L92" s="183" t="s">
        <v>50</v>
      </c>
      <c r="M92" s="183" t="s">
        <v>1840</v>
      </c>
      <c r="N92" s="183" t="s">
        <v>1841</v>
      </c>
      <c r="O92" s="183" t="s">
        <v>1842</v>
      </c>
      <c r="P92" s="183">
        <v>0</v>
      </c>
      <c r="Q92" s="183">
        <v>93401</v>
      </c>
      <c r="R92" s="183" t="s">
        <v>7556</v>
      </c>
      <c r="S92" s="184">
        <v>37970</v>
      </c>
      <c r="T92" s="185">
        <v>2150</v>
      </c>
      <c r="U92" s="186">
        <v>1013712</v>
      </c>
      <c r="V92" s="186">
        <v>1013712</v>
      </c>
      <c r="W92" s="187">
        <v>44227</v>
      </c>
      <c r="X92" s="188" t="s">
        <v>8664</v>
      </c>
      <c r="Y92" s="188" t="s">
        <v>7880</v>
      </c>
      <c r="Z92" s="188" t="s">
        <v>78</v>
      </c>
    </row>
    <row r="93" spans="1:26" ht="24.75" hidden="1" customHeight="1" x14ac:dyDescent="0.25">
      <c r="A93" s="183" t="s">
        <v>8276</v>
      </c>
      <c r="B93" s="188">
        <v>702670004</v>
      </c>
      <c r="C93" s="183" t="s">
        <v>1566</v>
      </c>
      <c r="D93" s="183" t="s">
        <v>1836</v>
      </c>
      <c r="E93" s="183" t="s">
        <v>7561</v>
      </c>
      <c r="F93" s="183" t="s">
        <v>1837</v>
      </c>
      <c r="G93" s="183" t="s">
        <v>7562</v>
      </c>
      <c r="H93" s="183" t="s">
        <v>1838</v>
      </c>
      <c r="I93" s="183" t="s">
        <v>7563</v>
      </c>
      <c r="J93" s="183" t="s">
        <v>7564</v>
      </c>
      <c r="K93" s="183" t="s">
        <v>1839</v>
      </c>
      <c r="L93" s="183" t="s">
        <v>50</v>
      </c>
      <c r="M93" s="183" t="s">
        <v>1840</v>
      </c>
      <c r="N93" s="183" t="s">
        <v>1841</v>
      </c>
      <c r="O93" s="183" t="s">
        <v>1842</v>
      </c>
      <c r="P93" s="183">
        <v>0</v>
      </c>
      <c r="Q93" s="183">
        <v>93401</v>
      </c>
      <c r="R93" s="183" t="s">
        <v>7556</v>
      </c>
      <c r="S93" s="184">
        <v>37970</v>
      </c>
      <c r="T93" s="185">
        <v>2150</v>
      </c>
      <c r="U93" s="186">
        <v>10515133</v>
      </c>
      <c r="V93" s="186">
        <v>10515133</v>
      </c>
      <c r="W93" s="187">
        <v>44227</v>
      </c>
      <c r="X93" s="188" t="s">
        <v>8664</v>
      </c>
      <c r="Y93" s="188" t="s">
        <v>7880</v>
      </c>
      <c r="Z93" s="188" t="s">
        <v>7928</v>
      </c>
    </row>
    <row r="94" spans="1:26" ht="24.75" hidden="1" customHeight="1" x14ac:dyDescent="0.25">
      <c r="A94" s="183" t="s">
        <v>8276</v>
      </c>
      <c r="B94" s="188">
        <v>702670004</v>
      </c>
      <c r="C94" s="183" t="s">
        <v>1566</v>
      </c>
      <c r="D94" s="183" t="s">
        <v>1836</v>
      </c>
      <c r="E94" s="183" t="s">
        <v>7561</v>
      </c>
      <c r="F94" s="183" t="s">
        <v>1837</v>
      </c>
      <c r="G94" s="183" t="s">
        <v>7562</v>
      </c>
      <c r="H94" s="183" t="s">
        <v>1838</v>
      </c>
      <c r="I94" s="183" t="s">
        <v>7563</v>
      </c>
      <c r="J94" s="183" t="s">
        <v>7564</v>
      </c>
      <c r="K94" s="183" t="s">
        <v>1839</v>
      </c>
      <c r="L94" s="183" t="s">
        <v>50</v>
      </c>
      <c r="M94" s="183" t="s">
        <v>1840</v>
      </c>
      <c r="N94" s="183" t="s">
        <v>1841</v>
      </c>
      <c r="O94" s="183" t="s">
        <v>1842</v>
      </c>
      <c r="P94" s="183">
        <v>0</v>
      </c>
      <c r="Q94" s="183">
        <v>93401</v>
      </c>
      <c r="R94" s="183" t="s">
        <v>7556</v>
      </c>
      <c r="S94" s="184">
        <v>37970</v>
      </c>
      <c r="T94" s="185">
        <v>2150</v>
      </c>
      <c r="U94" s="186">
        <v>16832998</v>
      </c>
      <c r="V94" s="186">
        <v>16832998</v>
      </c>
      <c r="W94" s="187">
        <v>44227</v>
      </c>
      <c r="X94" s="188" t="s">
        <v>8664</v>
      </c>
      <c r="Y94" s="188" t="s">
        <v>7880</v>
      </c>
      <c r="Z94" s="188" t="s">
        <v>7948</v>
      </c>
    </row>
    <row r="95" spans="1:26" ht="24.75" hidden="1" customHeight="1" x14ac:dyDescent="0.25">
      <c r="A95" s="183" t="s">
        <v>8276</v>
      </c>
      <c r="B95" s="188">
        <v>702670004</v>
      </c>
      <c r="C95" s="183" t="s">
        <v>1566</v>
      </c>
      <c r="D95" s="183" t="s">
        <v>1836</v>
      </c>
      <c r="E95" s="183" t="s">
        <v>7561</v>
      </c>
      <c r="F95" s="183" t="s">
        <v>1837</v>
      </c>
      <c r="G95" s="183" t="s">
        <v>7562</v>
      </c>
      <c r="H95" s="183" t="s">
        <v>1838</v>
      </c>
      <c r="I95" s="183" t="s">
        <v>7563</v>
      </c>
      <c r="J95" s="183" t="s">
        <v>7564</v>
      </c>
      <c r="K95" s="183" t="s">
        <v>1839</v>
      </c>
      <c r="L95" s="183" t="s">
        <v>50</v>
      </c>
      <c r="M95" s="183" t="s">
        <v>1840</v>
      </c>
      <c r="N95" s="183" t="s">
        <v>1841</v>
      </c>
      <c r="O95" s="183" t="s">
        <v>1842</v>
      </c>
      <c r="P95" s="183">
        <v>0</v>
      </c>
      <c r="Q95" s="183">
        <v>93401</v>
      </c>
      <c r="R95" s="183" t="s">
        <v>7556</v>
      </c>
      <c r="S95" s="184">
        <v>37970</v>
      </c>
      <c r="T95" s="185">
        <v>2150</v>
      </c>
      <c r="U95" s="186">
        <v>6854193</v>
      </c>
      <c r="V95" s="186">
        <v>6854193</v>
      </c>
      <c r="W95" s="187">
        <v>44227</v>
      </c>
      <c r="X95" s="188" t="s">
        <v>8664</v>
      </c>
      <c r="Y95" s="188" t="s">
        <v>7880</v>
      </c>
      <c r="Z95" s="188" t="s">
        <v>7899</v>
      </c>
    </row>
    <row r="96" spans="1:26" ht="24.75" hidden="1" customHeight="1" x14ac:dyDescent="0.25">
      <c r="A96" s="183" t="s">
        <v>8276</v>
      </c>
      <c r="B96" s="188">
        <v>702670004</v>
      </c>
      <c r="C96" s="183" t="s">
        <v>1566</v>
      </c>
      <c r="D96" s="183" t="s">
        <v>1836</v>
      </c>
      <c r="E96" s="183" t="s">
        <v>7561</v>
      </c>
      <c r="F96" s="183" t="s">
        <v>1837</v>
      </c>
      <c r="G96" s="183" t="s">
        <v>7562</v>
      </c>
      <c r="H96" s="183" t="s">
        <v>1838</v>
      </c>
      <c r="I96" s="183" t="s">
        <v>7563</v>
      </c>
      <c r="J96" s="183" t="s">
        <v>7564</v>
      </c>
      <c r="K96" s="183" t="s">
        <v>1839</v>
      </c>
      <c r="L96" s="183" t="s">
        <v>50</v>
      </c>
      <c r="M96" s="183" t="s">
        <v>1840</v>
      </c>
      <c r="N96" s="183" t="s">
        <v>1841</v>
      </c>
      <c r="O96" s="183" t="s">
        <v>1842</v>
      </c>
      <c r="P96" s="183">
        <v>0</v>
      </c>
      <c r="Q96" s="183">
        <v>93401</v>
      </c>
      <c r="R96" s="183" t="s">
        <v>7556</v>
      </c>
      <c r="S96" s="184">
        <v>37970</v>
      </c>
      <c r="T96" s="185">
        <v>2150</v>
      </c>
      <c r="U96" s="186">
        <v>3083803</v>
      </c>
      <c r="V96" s="186">
        <v>3083803</v>
      </c>
      <c r="W96" s="187">
        <v>44227</v>
      </c>
      <c r="X96" s="188" t="s">
        <v>8664</v>
      </c>
      <c r="Y96" s="188" t="s">
        <v>7880</v>
      </c>
      <c r="Z96" s="188" t="s">
        <v>198</v>
      </c>
    </row>
    <row r="97" spans="1:26" ht="24.75" hidden="1" customHeight="1" x14ac:dyDescent="0.25">
      <c r="A97" s="183" t="s">
        <v>8276</v>
      </c>
      <c r="B97" s="188">
        <v>702670004</v>
      </c>
      <c r="C97" s="183" t="s">
        <v>1566</v>
      </c>
      <c r="D97" s="183" t="s">
        <v>1836</v>
      </c>
      <c r="E97" s="183" t="s">
        <v>7561</v>
      </c>
      <c r="F97" s="183" t="s">
        <v>1837</v>
      </c>
      <c r="G97" s="183" t="s">
        <v>7562</v>
      </c>
      <c r="H97" s="183" t="s">
        <v>1838</v>
      </c>
      <c r="I97" s="183" t="s">
        <v>7563</v>
      </c>
      <c r="J97" s="183" t="s">
        <v>7564</v>
      </c>
      <c r="K97" s="183" t="s">
        <v>1839</v>
      </c>
      <c r="L97" s="183" t="s">
        <v>50</v>
      </c>
      <c r="M97" s="183" t="s">
        <v>1840</v>
      </c>
      <c r="N97" s="183" t="s">
        <v>1841</v>
      </c>
      <c r="O97" s="183" t="s">
        <v>1842</v>
      </c>
      <c r="P97" s="183">
        <v>0</v>
      </c>
      <c r="Q97" s="183">
        <v>93401</v>
      </c>
      <c r="R97" s="183" t="s">
        <v>7556</v>
      </c>
      <c r="S97" s="184">
        <v>37970</v>
      </c>
      <c r="T97" s="185">
        <v>2150</v>
      </c>
      <c r="U97" s="186">
        <v>6549562</v>
      </c>
      <c r="V97" s="186">
        <v>6549562</v>
      </c>
      <c r="W97" s="187">
        <v>44227</v>
      </c>
      <c r="X97" s="188" t="s">
        <v>8664</v>
      </c>
      <c r="Y97" s="188" t="s">
        <v>7880</v>
      </c>
      <c r="Z97" s="188" t="s">
        <v>7889</v>
      </c>
    </row>
    <row r="98" spans="1:26" ht="24.75" hidden="1" customHeight="1" x14ac:dyDescent="0.25">
      <c r="A98" s="183" t="s">
        <v>8277</v>
      </c>
      <c r="B98" s="188">
        <v>711620001</v>
      </c>
      <c r="C98" s="183" t="s">
        <v>81</v>
      </c>
      <c r="D98" s="183" t="s">
        <v>935</v>
      </c>
      <c r="E98" s="183" t="s">
        <v>7193</v>
      </c>
      <c r="F98" s="183" t="s">
        <v>936</v>
      </c>
      <c r="G98" s="183" t="s">
        <v>7194</v>
      </c>
      <c r="H98" s="183" t="s">
        <v>7195</v>
      </c>
      <c r="I98" s="183" t="s">
        <v>6721</v>
      </c>
      <c r="J98" s="183" t="s">
        <v>937</v>
      </c>
      <c r="K98" s="183" t="s">
        <v>938</v>
      </c>
      <c r="L98" s="183" t="s">
        <v>50</v>
      </c>
      <c r="M98" s="183" t="s">
        <v>671</v>
      </c>
      <c r="N98" s="183">
        <v>225589874</v>
      </c>
      <c r="O98" s="183" t="s">
        <v>6615</v>
      </c>
      <c r="P98" s="183">
        <v>0</v>
      </c>
      <c r="Q98" s="183">
        <v>93401</v>
      </c>
      <c r="R98" s="183" t="s">
        <v>7244</v>
      </c>
      <c r="S98" s="184">
        <v>37970</v>
      </c>
      <c r="T98" s="185">
        <v>2260</v>
      </c>
      <c r="U98" s="186">
        <v>7413200</v>
      </c>
      <c r="V98" s="186">
        <v>7413200</v>
      </c>
      <c r="W98" s="187">
        <v>44227</v>
      </c>
      <c r="X98" s="188" t="s">
        <v>8664</v>
      </c>
      <c r="Y98" s="188" t="s">
        <v>7880</v>
      </c>
      <c r="Z98" s="188" t="s">
        <v>7942</v>
      </c>
    </row>
    <row r="99" spans="1:26" ht="24.75" hidden="1" customHeight="1" x14ac:dyDescent="0.25">
      <c r="A99" s="183" t="s">
        <v>8277</v>
      </c>
      <c r="B99" s="188">
        <v>711620001</v>
      </c>
      <c r="C99" s="183" t="s">
        <v>81</v>
      </c>
      <c r="D99" s="183" t="s">
        <v>935</v>
      </c>
      <c r="E99" s="183" t="s">
        <v>7193</v>
      </c>
      <c r="F99" s="183" t="s">
        <v>936</v>
      </c>
      <c r="G99" s="183" t="s">
        <v>7194</v>
      </c>
      <c r="H99" s="183" t="s">
        <v>7195</v>
      </c>
      <c r="I99" s="183" t="s">
        <v>6721</v>
      </c>
      <c r="J99" s="183" t="s">
        <v>937</v>
      </c>
      <c r="K99" s="183" t="s">
        <v>938</v>
      </c>
      <c r="L99" s="183" t="s">
        <v>50</v>
      </c>
      <c r="M99" s="183" t="s">
        <v>671</v>
      </c>
      <c r="N99" s="183">
        <v>225589874</v>
      </c>
      <c r="O99" s="183" t="s">
        <v>6615</v>
      </c>
      <c r="P99" s="183">
        <v>0</v>
      </c>
      <c r="Q99" s="183">
        <v>93401</v>
      </c>
      <c r="R99" s="183" t="s">
        <v>7244</v>
      </c>
      <c r="S99" s="184">
        <v>37970</v>
      </c>
      <c r="T99" s="185">
        <v>2260</v>
      </c>
      <c r="U99" s="186">
        <v>57797100</v>
      </c>
      <c r="V99" s="186">
        <v>57797100</v>
      </c>
      <c r="W99" s="187">
        <v>44227</v>
      </c>
      <c r="X99" s="188" t="s">
        <v>8664</v>
      </c>
      <c r="Y99" s="188" t="s">
        <v>7880</v>
      </c>
      <c r="Z99" s="188" t="s">
        <v>7949</v>
      </c>
    </row>
    <row r="100" spans="1:26" ht="24.75" hidden="1" customHeight="1" x14ac:dyDescent="0.25">
      <c r="A100" s="183" t="s">
        <v>8277</v>
      </c>
      <c r="B100" s="188">
        <v>711620001</v>
      </c>
      <c r="C100" s="183" t="s">
        <v>81</v>
      </c>
      <c r="D100" s="183" t="s">
        <v>935</v>
      </c>
      <c r="E100" s="183" t="s">
        <v>7193</v>
      </c>
      <c r="F100" s="183" t="s">
        <v>936</v>
      </c>
      <c r="G100" s="183" t="s">
        <v>7194</v>
      </c>
      <c r="H100" s="183" t="s">
        <v>7195</v>
      </c>
      <c r="I100" s="183" t="s">
        <v>6721</v>
      </c>
      <c r="J100" s="183" t="s">
        <v>937</v>
      </c>
      <c r="K100" s="183" t="s">
        <v>938</v>
      </c>
      <c r="L100" s="183" t="s">
        <v>50</v>
      </c>
      <c r="M100" s="183" t="s">
        <v>671</v>
      </c>
      <c r="N100" s="183">
        <v>225589874</v>
      </c>
      <c r="O100" s="183" t="s">
        <v>6615</v>
      </c>
      <c r="P100" s="183">
        <v>0</v>
      </c>
      <c r="Q100" s="183">
        <v>93401</v>
      </c>
      <c r="R100" s="183" t="s">
        <v>7244</v>
      </c>
      <c r="S100" s="184">
        <v>37970</v>
      </c>
      <c r="T100" s="185">
        <v>2260</v>
      </c>
      <c r="U100" s="186">
        <v>9619920</v>
      </c>
      <c r="V100" s="186">
        <v>9619920</v>
      </c>
      <c r="W100" s="187">
        <v>44227</v>
      </c>
      <c r="X100" s="188" t="s">
        <v>8664</v>
      </c>
      <c r="Y100" s="188" t="s">
        <v>7880</v>
      </c>
      <c r="Z100" s="188" t="s">
        <v>7950</v>
      </c>
    </row>
    <row r="101" spans="1:26" ht="24.75" hidden="1" customHeight="1" x14ac:dyDescent="0.25">
      <c r="A101" s="183" t="s">
        <v>8277</v>
      </c>
      <c r="B101" s="188">
        <v>711620001</v>
      </c>
      <c r="C101" s="183" t="s">
        <v>81</v>
      </c>
      <c r="D101" s="183" t="s">
        <v>935</v>
      </c>
      <c r="E101" s="183" t="s">
        <v>7193</v>
      </c>
      <c r="F101" s="183" t="s">
        <v>936</v>
      </c>
      <c r="G101" s="183" t="s">
        <v>7194</v>
      </c>
      <c r="H101" s="183" t="s">
        <v>7195</v>
      </c>
      <c r="I101" s="183" t="s">
        <v>6721</v>
      </c>
      <c r="J101" s="183" t="s">
        <v>937</v>
      </c>
      <c r="K101" s="183" t="s">
        <v>938</v>
      </c>
      <c r="L101" s="183" t="s">
        <v>50</v>
      </c>
      <c r="M101" s="183" t="s">
        <v>671</v>
      </c>
      <c r="N101" s="183">
        <v>225589874</v>
      </c>
      <c r="O101" s="183" t="s">
        <v>6615</v>
      </c>
      <c r="P101" s="183">
        <v>0</v>
      </c>
      <c r="Q101" s="183">
        <v>93401</v>
      </c>
      <c r="R101" s="183" t="s">
        <v>7244</v>
      </c>
      <c r="S101" s="184">
        <v>37970</v>
      </c>
      <c r="T101" s="185">
        <v>2260</v>
      </c>
      <c r="U101" s="186">
        <v>8016600</v>
      </c>
      <c r="V101" s="186">
        <v>8016600</v>
      </c>
      <c r="W101" s="187">
        <v>44227</v>
      </c>
      <c r="X101" s="188" t="s">
        <v>8664</v>
      </c>
      <c r="Y101" s="188" t="s">
        <v>7880</v>
      </c>
      <c r="Z101" s="188" t="s">
        <v>7951</v>
      </c>
    </row>
    <row r="102" spans="1:26" ht="24.75" hidden="1" customHeight="1" x14ac:dyDescent="0.25">
      <c r="A102" s="183" t="s">
        <v>8277</v>
      </c>
      <c r="B102" s="188">
        <v>711620001</v>
      </c>
      <c r="C102" s="183" t="s">
        <v>81</v>
      </c>
      <c r="D102" s="183" t="s">
        <v>935</v>
      </c>
      <c r="E102" s="183" t="s">
        <v>7193</v>
      </c>
      <c r="F102" s="183" t="s">
        <v>936</v>
      </c>
      <c r="G102" s="183" t="s">
        <v>7194</v>
      </c>
      <c r="H102" s="183" t="s">
        <v>7195</v>
      </c>
      <c r="I102" s="183" t="s">
        <v>6721</v>
      </c>
      <c r="J102" s="183" t="s">
        <v>937</v>
      </c>
      <c r="K102" s="183" t="s">
        <v>938</v>
      </c>
      <c r="L102" s="183" t="s">
        <v>50</v>
      </c>
      <c r="M102" s="183" t="s">
        <v>671</v>
      </c>
      <c r="N102" s="183">
        <v>225589874</v>
      </c>
      <c r="O102" s="183" t="s">
        <v>6615</v>
      </c>
      <c r="P102" s="183">
        <v>0</v>
      </c>
      <c r="Q102" s="183">
        <v>93401</v>
      </c>
      <c r="R102" s="183" t="s">
        <v>7244</v>
      </c>
      <c r="S102" s="184">
        <v>37970</v>
      </c>
      <c r="T102" s="185">
        <v>2260</v>
      </c>
      <c r="U102" s="186">
        <v>18384736</v>
      </c>
      <c r="V102" s="186">
        <v>18384736</v>
      </c>
      <c r="W102" s="187">
        <v>44227</v>
      </c>
      <c r="X102" s="188" t="s">
        <v>8664</v>
      </c>
      <c r="Y102" s="188" t="s">
        <v>7880</v>
      </c>
      <c r="Z102" s="188" t="s">
        <v>7937</v>
      </c>
    </row>
    <row r="103" spans="1:26" ht="24.75" hidden="1" customHeight="1" x14ac:dyDescent="0.25">
      <c r="A103" s="183" t="s">
        <v>8278</v>
      </c>
      <c r="B103" s="188">
        <v>713523003</v>
      </c>
      <c r="C103" s="183" t="s">
        <v>81</v>
      </c>
      <c r="D103" s="183" t="s">
        <v>989</v>
      </c>
      <c r="E103" s="183" t="s">
        <v>7076</v>
      </c>
      <c r="F103" s="183" t="s">
        <v>990</v>
      </c>
      <c r="G103" s="183" t="s">
        <v>7077</v>
      </c>
      <c r="H103" s="183" t="s">
        <v>903</v>
      </c>
      <c r="I103" s="183" t="s">
        <v>7078</v>
      </c>
      <c r="J103" s="183" t="s">
        <v>991</v>
      </c>
      <c r="K103" s="183" t="s">
        <v>7080</v>
      </c>
      <c r="L103" s="183" t="s">
        <v>6169</v>
      </c>
      <c r="M103" s="183" t="s">
        <v>992</v>
      </c>
      <c r="N103" s="183" t="s">
        <v>993</v>
      </c>
      <c r="O103" s="183" t="s">
        <v>7079</v>
      </c>
      <c r="P103" s="183" t="s">
        <v>7081</v>
      </c>
      <c r="Q103" s="183" t="s">
        <v>419</v>
      </c>
      <c r="R103" s="183" t="s">
        <v>7163</v>
      </c>
      <c r="S103" s="184">
        <v>37970</v>
      </c>
      <c r="T103" s="185">
        <v>2330</v>
      </c>
      <c r="U103" s="186">
        <v>5948646</v>
      </c>
      <c r="V103" s="186">
        <v>5948646</v>
      </c>
      <c r="W103" s="187">
        <v>44227</v>
      </c>
      <c r="X103" s="188" t="s">
        <v>8664</v>
      </c>
      <c r="Y103" s="188" t="s">
        <v>7880</v>
      </c>
      <c r="Z103" s="188" t="s">
        <v>7952</v>
      </c>
    </row>
    <row r="104" spans="1:26" ht="24.75" hidden="1" customHeight="1" x14ac:dyDescent="0.25">
      <c r="A104" s="183" t="s">
        <v>8278</v>
      </c>
      <c r="B104" s="188">
        <v>713523003</v>
      </c>
      <c r="C104" s="183" t="s">
        <v>81</v>
      </c>
      <c r="D104" s="183" t="s">
        <v>989</v>
      </c>
      <c r="E104" s="183" t="s">
        <v>7076</v>
      </c>
      <c r="F104" s="183" t="s">
        <v>990</v>
      </c>
      <c r="G104" s="183" t="s">
        <v>7077</v>
      </c>
      <c r="H104" s="183" t="s">
        <v>903</v>
      </c>
      <c r="I104" s="183" t="s">
        <v>7078</v>
      </c>
      <c r="J104" s="183" t="s">
        <v>991</v>
      </c>
      <c r="K104" s="183" t="s">
        <v>7080</v>
      </c>
      <c r="L104" s="183" t="s">
        <v>6169</v>
      </c>
      <c r="M104" s="183" t="s">
        <v>992</v>
      </c>
      <c r="N104" s="183" t="s">
        <v>993</v>
      </c>
      <c r="O104" s="183" t="s">
        <v>7079</v>
      </c>
      <c r="P104" s="183" t="s">
        <v>7081</v>
      </c>
      <c r="Q104" s="183" t="s">
        <v>419</v>
      </c>
      <c r="R104" s="183" t="s">
        <v>7163</v>
      </c>
      <c r="S104" s="184">
        <v>37970</v>
      </c>
      <c r="T104" s="185">
        <v>2330</v>
      </c>
      <c r="U104" s="186">
        <v>8755678</v>
      </c>
      <c r="V104" s="186">
        <v>8755678</v>
      </c>
      <c r="W104" s="187">
        <v>44227</v>
      </c>
      <c r="X104" s="188" t="s">
        <v>8664</v>
      </c>
      <c r="Y104" s="188" t="s">
        <v>7880</v>
      </c>
      <c r="Z104" s="188" t="s">
        <v>7953</v>
      </c>
    </row>
    <row r="105" spans="1:26" ht="24.75" hidden="1" customHeight="1" x14ac:dyDescent="0.25">
      <c r="A105" s="183" t="s">
        <v>8278</v>
      </c>
      <c r="B105" s="188">
        <v>713523003</v>
      </c>
      <c r="C105" s="183" t="s">
        <v>81</v>
      </c>
      <c r="D105" s="183" t="s">
        <v>989</v>
      </c>
      <c r="E105" s="183" t="s">
        <v>7076</v>
      </c>
      <c r="F105" s="183" t="s">
        <v>990</v>
      </c>
      <c r="G105" s="183" t="s">
        <v>7077</v>
      </c>
      <c r="H105" s="183" t="s">
        <v>903</v>
      </c>
      <c r="I105" s="183" t="s">
        <v>7078</v>
      </c>
      <c r="J105" s="183" t="s">
        <v>991</v>
      </c>
      <c r="K105" s="183" t="s">
        <v>7080</v>
      </c>
      <c r="L105" s="183" t="s">
        <v>6169</v>
      </c>
      <c r="M105" s="183" t="s">
        <v>992</v>
      </c>
      <c r="N105" s="183" t="s">
        <v>993</v>
      </c>
      <c r="O105" s="183" t="s">
        <v>7079</v>
      </c>
      <c r="P105" s="183" t="s">
        <v>7081</v>
      </c>
      <c r="Q105" s="183" t="s">
        <v>419</v>
      </c>
      <c r="R105" s="183" t="s">
        <v>7163</v>
      </c>
      <c r="S105" s="184">
        <v>37970</v>
      </c>
      <c r="T105" s="185">
        <v>2330</v>
      </c>
      <c r="U105" s="186">
        <v>17691973</v>
      </c>
      <c r="V105" s="186">
        <v>17691973</v>
      </c>
      <c r="W105" s="187">
        <v>44227</v>
      </c>
      <c r="X105" s="188" t="s">
        <v>8664</v>
      </c>
      <c r="Y105" s="188" t="s">
        <v>7880</v>
      </c>
      <c r="Z105" s="188" t="s">
        <v>7954</v>
      </c>
    </row>
    <row r="106" spans="1:26" ht="24.75" hidden="1" customHeight="1" x14ac:dyDescent="0.25">
      <c r="A106" s="183" t="s">
        <v>8278</v>
      </c>
      <c r="B106" s="188">
        <v>713523003</v>
      </c>
      <c r="C106" s="183" t="s">
        <v>81</v>
      </c>
      <c r="D106" s="183" t="s">
        <v>989</v>
      </c>
      <c r="E106" s="183" t="s">
        <v>7076</v>
      </c>
      <c r="F106" s="183" t="s">
        <v>990</v>
      </c>
      <c r="G106" s="183" t="s">
        <v>7077</v>
      </c>
      <c r="H106" s="183" t="s">
        <v>903</v>
      </c>
      <c r="I106" s="183" t="s">
        <v>7078</v>
      </c>
      <c r="J106" s="183" t="s">
        <v>991</v>
      </c>
      <c r="K106" s="183" t="s">
        <v>7080</v>
      </c>
      <c r="L106" s="183" t="s">
        <v>6169</v>
      </c>
      <c r="M106" s="183" t="s">
        <v>992</v>
      </c>
      <c r="N106" s="183" t="s">
        <v>993</v>
      </c>
      <c r="O106" s="183" t="s">
        <v>7079</v>
      </c>
      <c r="P106" s="183" t="s">
        <v>7081</v>
      </c>
      <c r="Q106" s="183" t="s">
        <v>419</v>
      </c>
      <c r="R106" s="183" t="s">
        <v>7163</v>
      </c>
      <c r="S106" s="184">
        <v>37970</v>
      </c>
      <c r="T106" s="185">
        <v>2330</v>
      </c>
      <c r="U106" s="186">
        <v>9138924</v>
      </c>
      <c r="V106" s="186">
        <v>9138924</v>
      </c>
      <c r="W106" s="187">
        <v>44227</v>
      </c>
      <c r="X106" s="188" t="s">
        <v>8664</v>
      </c>
      <c r="Y106" s="188" t="s">
        <v>7880</v>
      </c>
      <c r="Z106" s="188" t="s">
        <v>7892</v>
      </c>
    </row>
    <row r="107" spans="1:26" ht="24.75" hidden="1" customHeight="1" x14ac:dyDescent="0.25">
      <c r="A107" s="183" t="s">
        <v>8278</v>
      </c>
      <c r="B107" s="188">
        <v>713523003</v>
      </c>
      <c r="C107" s="183" t="s">
        <v>81</v>
      </c>
      <c r="D107" s="183" t="s">
        <v>989</v>
      </c>
      <c r="E107" s="183" t="s">
        <v>7076</v>
      </c>
      <c r="F107" s="183" t="s">
        <v>990</v>
      </c>
      <c r="G107" s="183" t="s">
        <v>7077</v>
      </c>
      <c r="H107" s="183" t="s">
        <v>903</v>
      </c>
      <c r="I107" s="183" t="s">
        <v>7078</v>
      </c>
      <c r="J107" s="183" t="s">
        <v>991</v>
      </c>
      <c r="K107" s="183" t="s">
        <v>7080</v>
      </c>
      <c r="L107" s="183" t="s">
        <v>6169</v>
      </c>
      <c r="M107" s="183" t="s">
        <v>992</v>
      </c>
      <c r="N107" s="183" t="s">
        <v>993</v>
      </c>
      <c r="O107" s="183" t="s">
        <v>7079</v>
      </c>
      <c r="P107" s="183" t="s">
        <v>7081</v>
      </c>
      <c r="Q107" s="183" t="s">
        <v>419</v>
      </c>
      <c r="R107" s="183" t="s">
        <v>7163</v>
      </c>
      <c r="S107" s="184">
        <v>37970</v>
      </c>
      <c r="T107" s="185">
        <v>2330</v>
      </c>
      <c r="U107" s="186">
        <v>9197884</v>
      </c>
      <c r="V107" s="186">
        <v>9197884</v>
      </c>
      <c r="W107" s="187">
        <v>44227</v>
      </c>
      <c r="X107" s="188" t="s">
        <v>8664</v>
      </c>
      <c r="Y107" s="188" t="s">
        <v>7880</v>
      </c>
      <c r="Z107" s="188" t="s">
        <v>7955</v>
      </c>
    </row>
    <row r="108" spans="1:26" ht="24.75" hidden="1" customHeight="1" x14ac:dyDescent="0.25">
      <c r="A108" s="183" t="s">
        <v>8278</v>
      </c>
      <c r="B108" s="188">
        <v>713523003</v>
      </c>
      <c r="C108" s="183" t="s">
        <v>81</v>
      </c>
      <c r="D108" s="183" t="s">
        <v>989</v>
      </c>
      <c r="E108" s="183" t="s">
        <v>7076</v>
      </c>
      <c r="F108" s="183" t="s">
        <v>990</v>
      </c>
      <c r="G108" s="183" t="s">
        <v>7077</v>
      </c>
      <c r="H108" s="183" t="s">
        <v>903</v>
      </c>
      <c r="I108" s="183" t="s">
        <v>7078</v>
      </c>
      <c r="J108" s="183" t="s">
        <v>991</v>
      </c>
      <c r="K108" s="183" t="s">
        <v>7080</v>
      </c>
      <c r="L108" s="183" t="s">
        <v>6169</v>
      </c>
      <c r="M108" s="183" t="s">
        <v>992</v>
      </c>
      <c r="N108" s="183" t="s">
        <v>993</v>
      </c>
      <c r="O108" s="183" t="s">
        <v>7079</v>
      </c>
      <c r="P108" s="183" t="s">
        <v>7081</v>
      </c>
      <c r="Q108" s="183" t="s">
        <v>419</v>
      </c>
      <c r="R108" s="183" t="s">
        <v>7163</v>
      </c>
      <c r="S108" s="184">
        <v>37970</v>
      </c>
      <c r="T108" s="185">
        <v>2330</v>
      </c>
      <c r="U108" s="186">
        <v>10587842</v>
      </c>
      <c r="V108" s="186">
        <v>10587842</v>
      </c>
      <c r="W108" s="187">
        <v>44227</v>
      </c>
      <c r="X108" s="188" t="s">
        <v>8664</v>
      </c>
      <c r="Y108" s="188" t="s">
        <v>7880</v>
      </c>
      <c r="Z108" s="188" t="s">
        <v>7916</v>
      </c>
    </row>
    <row r="109" spans="1:26" ht="24.75" hidden="1" customHeight="1" x14ac:dyDescent="0.25">
      <c r="A109" s="183" t="s">
        <v>8278</v>
      </c>
      <c r="B109" s="188">
        <v>713523003</v>
      </c>
      <c r="C109" s="183" t="s">
        <v>81</v>
      </c>
      <c r="D109" s="183" t="s">
        <v>989</v>
      </c>
      <c r="E109" s="183" t="s">
        <v>7076</v>
      </c>
      <c r="F109" s="183" t="s">
        <v>990</v>
      </c>
      <c r="G109" s="183" t="s">
        <v>7077</v>
      </c>
      <c r="H109" s="183" t="s">
        <v>903</v>
      </c>
      <c r="I109" s="183" t="s">
        <v>7078</v>
      </c>
      <c r="J109" s="183" t="s">
        <v>991</v>
      </c>
      <c r="K109" s="183" t="s">
        <v>7080</v>
      </c>
      <c r="L109" s="183" t="s">
        <v>6169</v>
      </c>
      <c r="M109" s="183" t="s">
        <v>992</v>
      </c>
      <c r="N109" s="183" t="s">
        <v>993</v>
      </c>
      <c r="O109" s="183" t="s">
        <v>7079</v>
      </c>
      <c r="P109" s="183" t="s">
        <v>7081</v>
      </c>
      <c r="Q109" s="183" t="s">
        <v>419</v>
      </c>
      <c r="R109" s="183" t="s">
        <v>7163</v>
      </c>
      <c r="S109" s="184">
        <v>37970</v>
      </c>
      <c r="T109" s="185">
        <v>2330</v>
      </c>
      <c r="U109" s="186">
        <v>63141499</v>
      </c>
      <c r="V109" s="186">
        <v>63141499</v>
      </c>
      <c r="W109" s="187">
        <v>44227</v>
      </c>
      <c r="X109" s="188" t="s">
        <v>8664</v>
      </c>
      <c r="Y109" s="188" t="s">
        <v>7880</v>
      </c>
      <c r="Z109" s="188" t="s">
        <v>7917</v>
      </c>
    </row>
    <row r="110" spans="1:26" ht="24.75" hidden="1" customHeight="1" x14ac:dyDescent="0.25">
      <c r="A110" s="183" t="s">
        <v>8278</v>
      </c>
      <c r="B110" s="188">
        <v>713523003</v>
      </c>
      <c r="C110" s="183" t="s">
        <v>81</v>
      </c>
      <c r="D110" s="183" t="s">
        <v>989</v>
      </c>
      <c r="E110" s="183" t="s">
        <v>7076</v>
      </c>
      <c r="F110" s="183" t="s">
        <v>990</v>
      </c>
      <c r="G110" s="183" t="s">
        <v>7077</v>
      </c>
      <c r="H110" s="183" t="s">
        <v>903</v>
      </c>
      <c r="I110" s="183" t="s">
        <v>7078</v>
      </c>
      <c r="J110" s="183" t="s">
        <v>991</v>
      </c>
      <c r="K110" s="183" t="s">
        <v>7080</v>
      </c>
      <c r="L110" s="183" t="s">
        <v>6169</v>
      </c>
      <c r="M110" s="183" t="s">
        <v>992</v>
      </c>
      <c r="N110" s="183" t="s">
        <v>993</v>
      </c>
      <c r="O110" s="183" t="s">
        <v>7079</v>
      </c>
      <c r="P110" s="183" t="s">
        <v>7081</v>
      </c>
      <c r="Q110" s="183" t="s">
        <v>419</v>
      </c>
      <c r="R110" s="183" t="s">
        <v>7163</v>
      </c>
      <c r="S110" s="184">
        <v>37970</v>
      </c>
      <c r="T110" s="185">
        <v>2330</v>
      </c>
      <c r="U110" s="186">
        <v>31147813</v>
      </c>
      <c r="V110" s="186">
        <v>31147813</v>
      </c>
      <c r="W110" s="187">
        <v>44227</v>
      </c>
      <c r="X110" s="188" t="s">
        <v>8664</v>
      </c>
      <c r="Y110" s="188" t="s">
        <v>7880</v>
      </c>
      <c r="Z110" s="188" t="s">
        <v>7956</v>
      </c>
    </row>
    <row r="111" spans="1:26" ht="24.75" hidden="1" customHeight="1" x14ac:dyDescent="0.25">
      <c r="A111" s="183" t="s">
        <v>8278</v>
      </c>
      <c r="B111" s="188">
        <v>713523003</v>
      </c>
      <c r="C111" s="183" t="s">
        <v>81</v>
      </c>
      <c r="D111" s="183" t="s">
        <v>989</v>
      </c>
      <c r="E111" s="183" t="s">
        <v>7076</v>
      </c>
      <c r="F111" s="183" t="s">
        <v>990</v>
      </c>
      <c r="G111" s="183" t="s">
        <v>7077</v>
      </c>
      <c r="H111" s="183" t="s">
        <v>903</v>
      </c>
      <c r="I111" s="183" t="s">
        <v>7078</v>
      </c>
      <c r="J111" s="183" t="s">
        <v>991</v>
      </c>
      <c r="K111" s="183" t="s">
        <v>7080</v>
      </c>
      <c r="L111" s="183" t="s">
        <v>6169</v>
      </c>
      <c r="M111" s="183" t="s">
        <v>992</v>
      </c>
      <c r="N111" s="183" t="s">
        <v>993</v>
      </c>
      <c r="O111" s="183" t="s">
        <v>7079</v>
      </c>
      <c r="P111" s="183" t="s">
        <v>7081</v>
      </c>
      <c r="Q111" s="183" t="s">
        <v>419</v>
      </c>
      <c r="R111" s="183" t="s">
        <v>7163</v>
      </c>
      <c r="S111" s="184">
        <v>37970</v>
      </c>
      <c r="T111" s="185">
        <v>2330</v>
      </c>
      <c r="U111" s="186">
        <v>15035003</v>
      </c>
      <c r="V111" s="186">
        <v>15035003</v>
      </c>
      <c r="W111" s="187">
        <v>44227</v>
      </c>
      <c r="X111" s="188" t="s">
        <v>8664</v>
      </c>
      <c r="Y111" s="188" t="s">
        <v>7880</v>
      </c>
      <c r="Z111" s="188" t="s">
        <v>7906</v>
      </c>
    </row>
    <row r="112" spans="1:26" ht="24.75" hidden="1" customHeight="1" x14ac:dyDescent="0.25">
      <c r="A112" s="183" t="s">
        <v>8278</v>
      </c>
      <c r="B112" s="188">
        <v>713523003</v>
      </c>
      <c r="C112" s="183" t="s">
        <v>81</v>
      </c>
      <c r="D112" s="183" t="s">
        <v>989</v>
      </c>
      <c r="E112" s="183" t="s">
        <v>7076</v>
      </c>
      <c r="F112" s="183" t="s">
        <v>990</v>
      </c>
      <c r="G112" s="183" t="s">
        <v>7077</v>
      </c>
      <c r="H112" s="183" t="s">
        <v>903</v>
      </c>
      <c r="I112" s="183" t="s">
        <v>7078</v>
      </c>
      <c r="J112" s="183" t="s">
        <v>991</v>
      </c>
      <c r="K112" s="183" t="s">
        <v>7080</v>
      </c>
      <c r="L112" s="183" t="s">
        <v>6169</v>
      </c>
      <c r="M112" s="183" t="s">
        <v>992</v>
      </c>
      <c r="N112" s="183" t="s">
        <v>993</v>
      </c>
      <c r="O112" s="183" t="s">
        <v>7079</v>
      </c>
      <c r="P112" s="183" t="s">
        <v>7081</v>
      </c>
      <c r="Q112" s="183" t="s">
        <v>419</v>
      </c>
      <c r="R112" s="183" t="s">
        <v>7163</v>
      </c>
      <c r="S112" s="184">
        <v>37970</v>
      </c>
      <c r="T112" s="185">
        <v>2330</v>
      </c>
      <c r="U112" s="186">
        <v>22236082</v>
      </c>
      <c r="V112" s="186">
        <v>22236082</v>
      </c>
      <c r="W112" s="187">
        <v>44227</v>
      </c>
      <c r="X112" s="188" t="s">
        <v>8664</v>
      </c>
      <c r="Y112" s="188" t="s">
        <v>7880</v>
      </c>
      <c r="Z112" s="188" t="s">
        <v>7957</v>
      </c>
    </row>
    <row r="113" spans="1:26" ht="24.75" hidden="1" customHeight="1" x14ac:dyDescent="0.25">
      <c r="A113" s="183" t="s">
        <v>8279</v>
      </c>
      <c r="B113" s="188">
        <v>700028100</v>
      </c>
      <c r="C113" s="183" t="s">
        <v>53</v>
      </c>
      <c r="D113" s="183" t="s">
        <v>1115</v>
      </c>
      <c r="E113" s="183" t="s">
        <v>7601</v>
      </c>
      <c r="F113" s="183" t="s">
        <v>1116</v>
      </c>
      <c r="G113" s="183" t="s">
        <v>7602</v>
      </c>
      <c r="H113" s="183" t="s">
        <v>1117</v>
      </c>
      <c r="I113" s="183" t="s">
        <v>7603</v>
      </c>
      <c r="J113" s="183" t="s">
        <v>8672</v>
      </c>
      <c r="K113" s="183" t="s">
        <v>1118</v>
      </c>
      <c r="L113" s="183" t="s">
        <v>50</v>
      </c>
      <c r="M113" s="183" t="s">
        <v>730</v>
      </c>
      <c r="N113" s="183" t="s">
        <v>6726</v>
      </c>
      <c r="O113" s="183" t="s">
        <v>1119</v>
      </c>
      <c r="P113" s="183">
        <v>0</v>
      </c>
      <c r="Q113" s="183">
        <v>93401</v>
      </c>
      <c r="R113" s="183" t="s">
        <v>7686</v>
      </c>
      <c r="S113" s="184">
        <v>37970</v>
      </c>
      <c r="T113" s="185">
        <v>2450</v>
      </c>
      <c r="U113" s="186">
        <v>11679886</v>
      </c>
      <c r="V113" s="186">
        <v>11679886</v>
      </c>
      <c r="W113" s="187">
        <v>44227</v>
      </c>
      <c r="X113" s="188" t="s">
        <v>8664</v>
      </c>
      <c r="Y113" s="188" t="s">
        <v>7880</v>
      </c>
      <c r="Z113" s="188" t="s">
        <v>7913</v>
      </c>
    </row>
    <row r="114" spans="1:26" ht="24.75" hidden="1" customHeight="1" x14ac:dyDescent="0.25">
      <c r="A114" s="183" t="s">
        <v>8279</v>
      </c>
      <c r="B114" s="188">
        <v>700028100</v>
      </c>
      <c r="C114" s="183" t="s">
        <v>53</v>
      </c>
      <c r="D114" s="183" t="s">
        <v>1115</v>
      </c>
      <c r="E114" s="183" t="s">
        <v>7601</v>
      </c>
      <c r="F114" s="183" t="s">
        <v>1116</v>
      </c>
      <c r="G114" s="183" t="s">
        <v>7602</v>
      </c>
      <c r="H114" s="183" t="s">
        <v>1117</v>
      </c>
      <c r="I114" s="183" t="s">
        <v>7603</v>
      </c>
      <c r="J114" s="183" t="s">
        <v>8672</v>
      </c>
      <c r="K114" s="183" t="s">
        <v>1118</v>
      </c>
      <c r="L114" s="183" t="s">
        <v>50</v>
      </c>
      <c r="M114" s="183" t="s">
        <v>730</v>
      </c>
      <c r="N114" s="183" t="s">
        <v>6726</v>
      </c>
      <c r="O114" s="183" t="s">
        <v>1119</v>
      </c>
      <c r="P114" s="183">
        <v>0</v>
      </c>
      <c r="Q114" s="183">
        <v>93401</v>
      </c>
      <c r="R114" s="183" t="s">
        <v>7686</v>
      </c>
      <c r="S114" s="184">
        <v>37970</v>
      </c>
      <c r="T114" s="185">
        <v>2450</v>
      </c>
      <c r="U114" s="186">
        <v>33561522</v>
      </c>
      <c r="V114" s="186">
        <v>33561522</v>
      </c>
      <c r="W114" s="187">
        <v>44227</v>
      </c>
      <c r="X114" s="188" t="s">
        <v>8664</v>
      </c>
      <c r="Y114" s="188" t="s">
        <v>7880</v>
      </c>
      <c r="Z114" s="188" t="s">
        <v>7958</v>
      </c>
    </row>
    <row r="115" spans="1:26" ht="24.75" hidden="1" customHeight="1" x14ac:dyDescent="0.25">
      <c r="A115" s="183" t="s">
        <v>8280</v>
      </c>
      <c r="B115" s="188">
        <v>708781002</v>
      </c>
      <c r="C115" s="183" t="s">
        <v>81</v>
      </c>
      <c r="D115" s="183" t="s">
        <v>1155</v>
      </c>
      <c r="E115" s="183" t="s">
        <v>7579</v>
      </c>
      <c r="F115" s="183" t="s">
        <v>1156</v>
      </c>
      <c r="G115" s="183" t="s">
        <v>7599</v>
      </c>
      <c r="H115" s="183" t="s">
        <v>1083</v>
      </c>
      <c r="I115" s="183" t="s">
        <v>7600</v>
      </c>
      <c r="J115" s="183" t="s">
        <v>6474</v>
      </c>
      <c r="K115" s="183" t="s">
        <v>1158</v>
      </c>
      <c r="L115" s="183" t="s">
        <v>50</v>
      </c>
      <c r="M115" s="183" t="s">
        <v>1160</v>
      </c>
      <c r="N115" s="183" t="s">
        <v>1159</v>
      </c>
      <c r="O115" s="183" t="s">
        <v>1157</v>
      </c>
      <c r="P115" s="183">
        <v>0</v>
      </c>
      <c r="Q115" s="183">
        <v>93101</v>
      </c>
      <c r="R115" s="183" t="s">
        <v>7578</v>
      </c>
      <c r="S115" s="184">
        <v>37970</v>
      </c>
      <c r="T115" s="185">
        <v>2550</v>
      </c>
      <c r="U115" s="186">
        <v>18133421</v>
      </c>
      <c r="V115" s="186">
        <v>18133421</v>
      </c>
      <c r="W115" s="187">
        <v>44227</v>
      </c>
      <c r="X115" s="188" t="s">
        <v>8664</v>
      </c>
      <c r="Y115" s="188" t="s">
        <v>7880</v>
      </c>
      <c r="Z115" s="188" t="s">
        <v>7959</v>
      </c>
    </row>
    <row r="116" spans="1:26" ht="24.75" hidden="1" customHeight="1" x14ac:dyDescent="0.25">
      <c r="A116" s="183" t="s">
        <v>8280</v>
      </c>
      <c r="B116" s="188">
        <v>708781002</v>
      </c>
      <c r="C116" s="183" t="s">
        <v>81</v>
      </c>
      <c r="D116" s="183" t="s">
        <v>1155</v>
      </c>
      <c r="E116" s="183" t="s">
        <v>7579</v>
      </c>
      <c r="F116" s="183" t="s">
        <v>1156</v>
      </c>
      <c r="G116" s="183" t="s">
        <v>7599</v>
      </c>
      <c r="H116" s="183" t="s">
        <v>1083</v>
      </c>
      <c r="I116" s="183" t="s">
        <v>7600</v>
      </c>
      <c r="J116" s="183" t="s">
        <v>6474</v>
      </c>
      <c r="K116" s="183" t="s">
        <v>1158</v>
      </c>
      <c r="L116" s="183" t="s">
        <v>50</v>
      </c>
      <c r="M116" s="183" t="s">
        <v>1160</v>
      </c>
      <c r="N116" s="183" t="s">
        <v>1159</v>
      </c>
      <c r="O116" s="183" t="s">
        <v>1157</v>
      </c>
      <c r="P116" s="183">
        <v>0</v>
      </c>
      <c r="Q116" s="183">
        <v>93101</v>
      </c>
      <c r="R116" s="183" t="s">
        <v>7578</v>
      </c>
      <c r="S116" s="184">
        <v>37970</v>
      </c>
      <c r="T116" s="185">
        <v>2550</v>
      </c>
      <c r="U116" s="186">
        <v>8016600</v>
      </c>
      <c r="V116" s="186">
        <v>8016600</v>
      </c>
      <c r="W116" s="187">
        <v>44227</v>
      </c>
      <c r="X116" s="188" t="s">
        <v>8664</v>
      </c>
      <c r="Y116" s="188" t="s">
        <v>7880</v>
      </c>
      <c r="Z116" s="188" t="s">
        <v>250</v>
      </c>
    </row>
    <row r="117" spans="1:26" ht="24.75" hidden="1" customHeight="1" x14ac:dyDescent="0.25">
      <c r="A117" s="183" t="s">
        <v>8281</v>
      </c>
      <c r="B117" s="188">
        <v>709963007</v>
      </c>
      <c r="C117" s="183" t="s">
        <v>1408</v>
      </c>
      <c r="D117" s="183" t="s">
        <v>1409</v>
      </c>
      <c r="E117" s="183" t="s">
        <v>7642</v>
      </c>
      <c r="F117" s="183" t="s">
        <v>1410</v>
      </c>
      <c r="G117" s="183" t="s">
        <v>6538</v>
      </c>
      <c r="H117" s="183" t="s">
        <v>1411</v>
      </c>
      <c r="I117" s="183" t="s">
        <v>7643</v>
      </c>
      <c r="J117" s="183" t="s">
        <v>6296</v>
      </c>
      <c r="K117" s="183" t="s">
        <v>1413</v>
      </c>
      <c r="L117" s="183" t="s">
        <v>50</v>
      </c>
      <c r="M117" s="183" t="s">
        <v>1414</v>
      </c>
      <c r="N117" s="183">
        <v>0</v>
      </c>
      <c r="O117" s="183" t="s">
        <v>1412</v>
      </c>
      <c r="P117" s="183">
        <v>0</v>
      </c>
      <c r="Q117" s="183" t="s">
        <v>48</v>
      </c>
      <c r="R117" s="183" t="s">
        <v>7631</v>
      </c>
      <c r="S117" s="184">
        <v>37970</v>
      </c>
      <c r="T117" s="185">
        <v>3200</v>
      </c>
      <c r="U117" s="186">
        <v>0</v>
      </c>
      <c r="V117" s="186">
        <v>0</v>
      </c>
      <c r="W117" s="187">
        <v>44227</v>
      </c>
      <c r="X117" s="188" t="s">
        <v>8664</v>
      </c>
      <c r="Y117" s="188" t="s">
        <v>7880</v>
      </c>
      <c r="Z117" s="188" t="s">
        <v>7942</v>
      </c>
    </row>
    <row r="118" spans="1:26" ht="24.75" hidden="1" customHeight="1" x14ac:dyDescent="0.25">
      <c r="A118" s="183" t="s">
        <v>8281</v>
      </c>
      <c r="B118" s="188">
        <v>709963007</v>
      </c>
      <c r="C118" s="183" t="s">
        <v>1408</v>
      </c>
      <c r="D118" s="183" t="s">
        <v>1409</v>
      </c>
      <c r="E118" s="183" t="s">
        <v>7642</v>
      </c>
      <c r="F118" s="183" t="s">
        <v>1410</v>
      </c>
      <c r="G118" s="183" t="s">
        <v>6538</v>
      </c>
      <c r="H118" s="183" t="s">
        <v>1411</v>
      </c>
      <c r="I118" s="183" t="s">
        <v>7643</v>
      </c>
      <c r="J118" s="183" t="s">
        <v>6296</v>
      </c>
      <c r="K118" s="183" t="s">
        <v>1413</v>
      </c>
      <c r="L118" s="183" t="s">
        <v>50</v>
      </c>
      <c r="M118" s="183" t="s">
        <v>1414</v>
      </c>
      <c r="N118" s="183">
        <v>0</v>
      </c>
      <c r="O118" s="183" t="s">
        <v>1412</v>
      </c>
      <c r="P118" s="183">
        <v>0</v>
      </c>
      <c r="Q118" s="183" t="s">
        <v>48</v>
      </c>
      <c r="R118" s="183" t="s">
        <v>7631</v>
      </c>
      <c r="S118" s="184">
        <v>37970</v>
      </c>
      <c r="T118" s="185">
        <v>3200</v>
      </c>
      <c r="U118" s="186">
        <v>12785011</v>
      </c>
      <c r="V118" s="186">
        <v>12785011</v>
      </c>
      <c r="W118" s="187">
        <v>44227</v>
      </c>
      <c r="X118" s="188" t="s">
        <v>8664</v>
      </c>
      <c r="Y118" s="188" t="s">
        <v>7880</v>
      </c>
      <c r="Z118" s="188" t="s">
        <v>7960</v>
      </c>
    </row>
    <row r="119" spans="1:26" ht="24.75" hidden="1" customHeight="1" x14ac:dyDescent="0.25">
      <c r="A119" s="183" t="s">
        <v>8281</v>
      </c>
      <c r="B119" s="188">
        <v>709963007</v>
      </c>
      <c r="C119" s="183" t="s">
        <v>1408</v>
      </c>
      <c r="D119" s="183" t="s">
        <v>1409</v>
      </c>
      <c r="E119" s="183" t="s">
        <v>7642</v>
      </c>
      <c r="F119" s="183" t="s">
        <v>1410</v>
      </c>
      <c r="G119" s="183" t="s">
        <v>6538</v>
      </c>
      <c r="H119" s="183" t="s">
        <v>1411</v>
      </c>
      <c r="I119" s="183" t="s">
        <v>7643</v>
      </c>
      <c r="J119" s="183" t="s">
        <v>6296</v>
      </c>
      <c r="K119" s="183" t="s">
        <v>1413</v>
      </c>
      <c r="L119" s="183" t="s">
        <v>50</v>
      </c>
      <c r="M119" s="183" t="s">
        <v>1414</v>
      </c>
      <c r="N119" s="183">
        <v>0</v>
      </c>
      <c r="O119" s="183" t="s">
        <v>1412</v>
      </c>
      <c r="P119" s="183">
        <v>0</v>
      </c>
      <c r="Q119" s="183" t="s">
        <v>48</v>
      </c>
      <c r="R119" s="183" t="s">
        <v>7631</v>
      </c>
      <c r="S119" s="184">
        <v>37970</v>
      </c>
      <c r="T119" s="185">
        <v>3200</v>
      </c>
      <c r="U119" s="186">
        <v>11123938</v>
      </c>
      <c r="V119" s="186">
        <v>11123938</v>
      </c>
      <c r="W119" s="187">
        <v>44227</v>
      </c>
      <c r="X119" s="188" t="s">
        <v>8664</v>
      </c>
      <c r="Y119" s="188" t="s">
        <v>7880</v>
      </c>
      <c r="Z119" s="188" t="s">
        <v>7946</v>
      </c>
    </row>
    <row r="120" spans="1:26" ht="24.75" hidden="1" customHeight="1" x14ac:dyDescent="0.25">
      <c r="A120" s="183" t="s">
        <v>8281</v>
      </c>
      <c r="B120" s="188">
        <v>709963007</v>
      </c>
      <c r="C120" s="183" t="s">
        <v>1408</v>
      </c>
      <c r="D120" s="183" t="s">
        <v>1409</v>
      </c>
      <c r="E120" s="183" t="s">
        <v>7642</v>
      </c>
      <c r="F120" s="183" t="s">
        <v>1410</v>
      </c>
      <c r="G120" s="183" t="s">
        <v>6538</v>
      </c>
      <c r="H120" s="183" t="s">
        <v>1411</v>
      </c>
      <c r="I120" s="183" t="s">
        <v>7643</v>
      </c>
      <c r="J120" s="183" t="s">
        <v>6296</v>
      </c>
      <c r="K120" s="183" t="s">
        <v>1413</v>
      </c>
      <c r="L120" s="183" t="s">
        <v>50</v>
      </c>
      <c r="M120" s="183" t="s">
        <v>1414</v>
      </c>
      <c r="N120" s="183">
        <v>0</v>
      </c>
      <c r="O120" s="183" t="s">
        <v>1412</v>
      </c>
      <c r="P120" s="183">
        <v>0</v>
      </c>
      <c r="Q120" s="183" t="s">
        <v>48</v>
      </c>
      <c r="R120" s="183" t="s">
        <v>7631</v>
      </c>
      <c r="S120" s="184">
        <v>37970</v>
      </c>
      <c r="T120" s="185">
        <v>3200</v>
      </c>
      <c r="U120" s="186">
        <v>10796722</v>
      </c>
      <c r="V120" s="186">
        <v>10796722</v>
      </c>
      <c r="W120" s="187">
        <v>44227</v>
      </c>
      <c r="X120" s="188" t="s">
        <v>8664</v>
      </c>
      <c r="Y120" s="188" t="s">
        <v>7880</v>
      </c>
      <c r="Z120" s="188" t="s">
        <v>7961</v>
      </c>
    </row>
    <row r="121" spans="1:26" ht="24.75" hidden="1" customHeight="1" x14ac:dyDescent="0.25">
      <c r="A121" s="183" t="s">
        <v>8281</v>
      </c>
      <c r="B121" s="188">
        <v>709963007</v>
      </c>
      <c r="C121" s="183" t="s">
        <v>1408</v>
      </c>
      <c r="D121" s="183" t="s">
        <v>1409</v>
      </c>
      <c r="E121" s="183" t="s">
        <v>7642</v>
      </c>
      <c r="F121" s="183" t="s">
        <v>1410</v>
      </c>
      <c r="G121" s="183" t="s">
        <v>6538</v>
      </c>
      <c r="H121" s="183" t="s">
        <v>1411</v>
      </c>
      <c r="I121" s="183" t="s">
        <v>7643</v>
      </c>
      <c r="J121" s="183" t="s">
        <v>6296</v>
      </c>
      <c r="K121" s="183" t="s">
        <v>1413</v>
      </c>
      <c r="L121" s="183" t="s">
        <v>50</v>
      </c>
      <c r="M121" s="183" t="s">
        <v>1414</v>
      </c>
      <c r="N121" s="183">
        <v>0</v>
      </c>
      <c r="O121" s="183" t="s">
        <v>1412</v>
      </c>
      <c r="P121" s="183">
        <v>0</v>
      </c>
      <c r="Q121" s="183" t="s">
        <v>48</v>
      </c>
      <c r="R121" s="183" t="s">
        <v>7631</v>
      </c>
      <c r="S121" s="184">
        <v>37970</v>
      </c>
      <c r="T121" s="185">
        <v>3200</v>
      </c>
      <c r="U121" s="186">
        <v>25813625</v>
      </c>
      <c r="V121" s="186">
        <v>25813625</v>
      </c>
      <c r="W121" s="187">
        <v>44227</v>
      </c>
      <c r="X121" s="188" t="s">
        <v>8664</v>
      </c>
      <c r="Y121" s="188" t="s">
        <v>7880</v>
      </c>
      <c r="Z121" s="188" t="s">
        <v>7927</v>
      </c>
    </row>
    <row r="122" spans="1:26" ht="24.75" hidden="1" customHeight="1" x14ac:dyDescent="0.25">
      <c r="A122" s="183" t="s">
        <v>8282</v>
      </c>
      <c r="B122" s="188">
        <v>705121001</v>
      </c>
      <c r="C122" s="183" t="s">
        <v>1561</v>
      </c>
      <c r="D122" s="183" t="s">
        <v>1562</v>
      </c>
      <c r="E122" s="183" t="s">
        <v>27</v>
      </c>
      <c r="F122" s="183" t="s">
        <v>1563</v>
      </c>
      <c r="G122" s="183" t="s">
        <v>7768</v>
      </c>
      <c r="H122" s="183" t="s">
        <v>7771</v>
      </c>
      <c r="I122" s="183" t="s">
        <v>7769</v>
      </c>
      <c r="J122" s="183" t="s">
        <v>7770</v>
      </c>
      <c r="K122" s="183" t="s">
        <v>1564</v>
      </c>
      <c r="L122" s="183" t="s">
        <v>50</v>
      </c>
      <c r="M122" s="183" t="s">
        <v>852</v>
      </c>
      <c r="N122" s="183" t="s">
        <v>7766</v>
      </c>
      <c r="O122" s="183" t="s">
        <v>7767</v>
      </c>
      <c r="P122" s="183">
        <v>0</v>
      </c>
      <c r="Q122" s="183" t="s">
        <v>48</v>
      </c>
      <c r="R122" s="183" t="s">
        <v>7762</v>
      </c>
      <c r="S122" s="184">
        <v>37970</v>
      </c>
      <c r="T122" s="185">
        <v>3450</v>
      </c>
      <c r="U122" s="186">
        <v>15180071</v>
      </c>
      <c r="V122" s="186">
        <v>15180071</v>
      </c>
      <c r="W122" s="187">
        <v>44227</v>
      </c>
      <c r="X122" s="188" t="s">
        <v>8664</v>
      </c>
      <c r="Y122" s="188" t="s">
        <v>7880</v>
      </c>
      <c r="Z122" s="188" t="s">
        <v>7962</v>
      </c>
    </row>
    <row r="123" spans="1:26" ht="24.75" hidden="1" customHeight="1" x14ac:dyDescent="0.25">
      <c r="A123" s="183" t="s">
        <v>8282</v>
      </c>
      <c r="B123" s="188">
        <v>705121001</v>
      </c>
      <c r="C123" s="183" t="s">
        <v>1561</v>
      </c>
      <c r="D123" s="183" t="s">
        <v>1562</v>
      </c>
      <c r="E123" s="183" t="s">
        <v>27</v>
      </c>
      <c r="F123" s="183" t="s">
        <v>1563</v>
      </c>
      <c r="G123" s="183" t="s">
        <v>7768</v>
      </c>
      <c r="H123" s="183" t="s">
        <v>7771</v>
      </c>
      <c r="I123" s="183" t="s">
        <v>7769</v>
      </c>
      <c r="J123" s="183" t="s">
        <v>7770</v>
      </c>
      <c r="K123" s="183" t="s">
        <v>1564</v>
      </c>
      <c r="L123" s="183" t="s">
        <v>50</v>
      </c>
      <c r="M123" s="183" t="s">
        <v>852</v>
      </c>
      <c r="N123" s="183" t="s">
        <v>7766</v>
      </c>
      <c r="O123" s="183" t="s">
        <v>7767</v>
      </c>
      <c r="P123" s="183">
        <v>0</v>
      </c>
      <c r="Q123" s="183" t="s">
        <v>48</v>
      </c>
      <c r="R123" s="183" t="s">
        <v>7762</v>
      </c>
      <c r="S123" s="184">
        <v>37970</v>
      </c>
      <c r="T123" s="185">
        <v>3450</v>
      </c>
      <c r="U123" s="186">
        <v>10436073</v>
      </c>
      <c r="V123" s="186">
        <v>10436073</v>
      </c>
      <c r="W123" s="187">
        <v>44227</v>
      </c>
      <c r="X123" s="188" t="s">
        <v>8664</v>
      </c>
      <c r="Y123" s="188" t="s">
        <v>7880</v>
      </c>
      <c r="Z123" s="188" t="s">
        <v>7963</v>
      </c>
    </row>
    <row r="124" spans="1:26" ht="24.75" hidden="1" customHeight="1" x14ac:dyDescent="0.25">
      <c r="A124" s="183" t="s">
        <v>8283</v>
      </c>
      <c r="B124" s="188">
        <v>714041002</v>
      </c>
      <c r="C124" s="183" t="s">
        <v>1658</v>
      </c>
      <c r="D124" s="183" t="s">
        <v>1857</v>
      </c>
      <c r="E124" s="183" t="s">
        <v>7316</v>
      </c>
      <c r="F124" s="183" t="s">
        <v>1856</v>
      </c>
      <c r="G124" s="183" t="s">
        <v>6755</v>
      </c>
      <c r="H124" s="183" t="s">
        <v>268</v>
      </c>
      <c r="I124" s="183" t="s">
        <v>7317</v>
      </c>
      <c r="J124" s="183" t="s">
        <v>7322</v>
      </c>
      <c r="K124" s="183" t="s">
        <v>6900</v>
      </c>
      <c r="L124" s="183" t="s">
        <v>630</v>
      </c>
      <c r="M124" s="183" t="s">
        <v>4392</v>
      </c>
      <c r="N124" s="183">
        <v>352471664</v>
      </c>
      <c r="O124" s="183" t="s">
        <v>6901</v>
      </c>
      <c r="P124" s="183">
        <v>0</v>
      </c>
      <c r="Q124" s="183" t="s">
        <v>1274</v>
      </c>
      <c r="R124" s="183" t="s">
        <v>7336</v>
      </c>
      <c r="S124" s="184">
        <v>37970</v>
      </c>
      <c r="T124" s="185">
        <v>3650</v>
      </c>
      <c r="U124" s="186">
        <v>46306688</v>
      </c>
      <c r="V124" s="186">
        <v>46306688</v>
      </c>
      <c r="W124" s="187">
        <v>44227</v>
      </c>
      <c r="X124" s="188" t="s">
        <v>8664</v>
      </c>
      <c r="Y124" s="188" t="s">
        <v>7880</v>
      </c>
      <c r="Z124" s="188" t="s">
        <v>7964</v>
      </c>
    </row>
    <row r="125" spans="1:26" ht="24.75" hidden="1" customHeight="1" x14ac:dyDescent="0.25">
      <c r="A125" s="183" t="s">
        <v>8284</v>
      </c>
      <c r="B125" s="188">
        <v>700177300</v>
      </c>
      <c r="C125" s="183" t="s">
        <v>1681</v>
      </c>
      <c r="D125" s="183" t="s">
        <v>1776</v>
      </c>
      <c r="E125" s="183" t="s">
        <v>1700</v>
      </c>
      <c r="F125" s="183" t="s">
        <v>1777</v>
      </c>
      <c r="G125" s="183" t="s">
        <v>7024</v>
      </c>
      <c r="H125" s="183" t="s">
        <v>7644</v>
      </c>
      <c r="I125" s="183" t="s">
        <v>7645</v>
      </c>
      <c r="J125" s="183" t="s">
        <v>1778</v>
      </c>
      <c r="K125" s="183" t="s">
        <v>7026</v>
      </c>
      <c r="L125" s="183" t="s">
        <v>344</v>
      </c>
      <c r="M125" s="183" t="s">
        <v>1780</v>
      </c>
      <c r="N125" s="183">
        <v>0</v>
      </c>
      <c r="O125" s="183" t="s">
        <v>1779</v>
      </c>
      <c r="P125" s="183">
        <v>0</v>
      </c>
      <c r="Q125" s="183" t="s">
        <v>48</v>
      </c>
      <c r="R125" s="183" t="s">
        <v>7025</v>
      </c>
      <c r="S125" s="184">
        <v>37970</v>
      </c>
      <c r="T125" s="185">
        <v>3800</v>
      </c>
      <c r="U125" s="186">
        <v>18774133</v>
      </c>
      <c r="V125" s="186">
        <v>18774133</v>
      </c>
      <c r="W125" s="187">
        <v>44227</v>
      </c>
      <c r="X125" s="188" t="s">
        <v>8664</v>
      </c>
      <c r="Y125" s="188" t="s">
        <v>7880</v>
      </c>
      <c r="Z125" s="188" t="s">
        <v>7910</v>
      </c>
    </row>
    <row r="126" spans="1:26" ht="24.75" hidden="1" customHeight="1" x14ac:dyDescent="0.25">
      <c r="A126" s="183" t="s">
        <v>8284</v>
      </c>
      <c r="B126" s="188">
        <v>700177300</v>
      </c>
      <c r="C126" s="183" t="s">
        <v>1681</v>
      </c>
      <c r="D126" s="183" t="s">
        <v>1776</v>
      </c>
      <c r="E126" s="183" t="s">
        <v>1700</v>
      </c>
      <c r="F126" s="183" t="s">
        <v>1777</v>
      </c>
      <c r="G126" s="183" t="s">
        <v>7024</v>
      </c>
      <c r="H126" s="183" t="s">
        <v>7644</v>
      </c>
      <c r="I126" s="183" t="s">
        <v>7645</v>
      </c>
      <c r="J126" s="183" t="s">
        <v>1778</v>
      </c>
      <c r="K126" s="183" t="s">
        <v>7026</v>
      </c>
      <c r="L126" s="183" t="s">
        <v>344</v>
      </c>
      <c r="M126" s="183" t="s">
        <v>1780</v>
      </c>
      <c r="N126" s="183">
        <v>0</v>
      </c>
      <c r="O126" s="183" t="s">
        <v>1779</v>
      </c>
      <c r="P126" s="183">
        <v>0</v>
      </c>
      <c r="Q126" s="183" t="s">
        <v>48</v>
      </c>
      <c r="R126" s="183" t="s">
        <v>7025</v>
      </c>
      <c r="S126" s="184">
        <v>37970</v>
      </c>
      <c r="T126" s="185">
        <v>3800</v>
      </c>
      <c r="U126" s="186">
        <v>82754916</v>
      </c>
      <c r="V126" s="186">
        <v>82754916</v>
      </c>
      <c r="W126" s="187">
        <v>44227</v>
      </c>
      <c r="X126" s="188" t="s">
        <v>8664</v>
      </c>
      <c r="Y126" s="188" t="s">
        <v>7880</v>
      </c>
      <c r="Z126" s="188" t="s">
        <v>162</v>
      </c>
    </row>
    <row r="127" spans="1:26" ht="24.75" hidden="1" customHeight="1" x14ac:dyDescent="0.25">
      <c r="A127" s="183" t="s">
        <v>8284</v>
      </c>
      <c r="B127" s="188">
        <v>700177300</v>
      </c>
      <c r="C127" s="183" t="s">
        <v>1681</v>
      </c>
      <c r="D127" s="183" t="s">
        <v>1776</v>
      </c>
      <c r="E127" s="183" t="s">
        <v>1700</v>
      </c>
      <c r="F127" s="183" t="s">
        <v>1777</v>
      </c>
      <c r="G127" s="183" t="s">
        <v>7024</v>
      </c>
      <c r="H127" s="183" t="s">
        <v>7644</v>
      </c>
      <c r="I127" s="183" t="s">
        <v>7645</v>
      </c>
      <c r="J127" s="183" t="s">
        <v>1778</v>
      </c>
      <c r="K127" s="183" t="s">
        <v>7026</v>
      </c>
      <c r="L127" s="183" t="s">
        <v>344</v>
      </c>
      <c r="M127" s="183" t="s">
        <v>1780</v>
      </c>
      <c r="N127" s="183">
        <v>0</v>
      </c>
      <c r="O127" s="183" t="s">
        <v>1779</v>
      </c>
      <c r="P127" s="183">
        <v>0</v>
      </c>
      <c r="Q127" s="183" t="s">
        <v>48</v>
      </c>
      <c r="R127" s="183" t="s">
        <v>7025</v>
      </c>
      <c r="S127" s="184">
        <v>37970</v>
      </c>
      <c r="T127" s="185">
        <v>3800</v>
      </c>
      <c r="U127" s="186">
        <v>96279820</v>
      </c>
      <c r="V127" s="186">
        <v>96279820</v>
      </c>
      <c r="W127" s="187">
        <v>44227</v>
      </c>
      <c r="X127" s="188" t="s">
        <v>8664</v>
      </c>
      <c r="Y127" s="188" t="s">
        <v>7880</v>
      </c>
      <c r="Z127" s="188" t="s">
        <v>7943</v>
      </c>
    </row>
    <row r="128" spans="1:26" ht="24.75" hidden="1" customHeight="1" x14ac:dyDescent="0.25">
      <c r="A128" s="183" t="s">
        <v>8284</v>
      </c>
      <c r="B128" s="188">
        <v>700177300</v>
      </c>
      <c r="C128" s="183" t="s">
        <v>1681</v>
      </c>
      <c r="D128" s="183" t="s">
        <v>1776</v>
      </c>
      <c r="E128" s="183" t="s">
        <v>1700</v>
      </c>
      <c r="F128" s="183" t="s">
        <v>1777</v>
      </c>
      <c r="G128" s="183" t="s">
        <v>7024</v>
      </c>
      <c r="H128" s="183" t="s">
        <v>7644</v>
      </c>
      <c r="I128" s="183" t="s">
        <v>7645</v>
      </c>
      <c r="J128" s="183" t="s">
        <v>1778</v>
      </c>
      <c r="K128" s="183" t="s">
        <v>7026</v>
      </c>
      <c r="L128" s="183" t="s">
        <v>344</v>
      </c>
      <c r="M128" s="183" t="s">
        <v>1780</v>
      </c>
      <c r="N128" s="183">
        <v>0</v>
      </c>
      <c r="O128" s="183" t="s">
        <v>1779</v>
      </c>
      <c r="P128" s="183">
        <v>0</v>
      </c>
      <c r="Q128" s="183" t="s">
        <v>48</v>
      </c>
      <c r="R128" s="183" t="s">
        <v>7025</v>
      </c>
      <c r="S128" s="184">
        <v>37970</v>
      </c>
      <c r="T128" s="185">
        <v>3800</v>
      </c>
      <c r="U128" s="186">
        <v>62914276</v>
      </c>
      <c r="V128" s="186">
        <v>62914276</v>
      </c>
      <c r="W128" s="187">
        <v>44227</v>
      </c>
      <c r="X128" s="188" t="s">
        <v>8664</v>
      </c>
      <c r="Y128" s="188" t="s">
        <v>7880</v>
      </c>
      <c r="Z128" s="188" t="s">
        <v>8285</v>
      </c>
    </row>
    <row r="129" spans="1:26" ht="24.75" hidden="1" customHeight="1" x14ac:dyDescent="0.25">
      <c r="A129" s="183" t="s">
        <v>8284</v>
      </c>
      <c r="B129" s="188">
        <v>700177300</v>
      </c>
      <c r="C129" s="183" t="s">
        <v>1681</v>
      </c>
      <c r="D129" s="183" t="s">
        <v>1776</v>
      </c>
      <c r="E129" s="183" t="s">
        <v>1700</v>
      </c>
      <c r="F129" s="183" t="s">
        <v>1777</v>
      </c>
      <c r="G129" s="183" t="s">
        <v>7024</v>
      </c>
      <c r="H129" s="183" t="s">
        <v>7644</v>
      </c>
      <c r="I129" s="183" t="s">
        <v>7645</v>
      </c>
      <c r="J129" s="183" t="s">
        <v>1778</v>
      </c>
      <c r="K129" s="183" t="s">
        <v>7026</v>
      </c>
      <c r="L129" s="183" t="s">
        <v>344</v>
      </c>
      <c r="M129" s="183" t="s">
        <v>1780</v>
      </c>
      <c r="N129" s="183">
        <v>0</v>
      </c>
      <c r="O129" s="183" t="s">
        <v>1779</v>
      </c>
      <c r="P129" s="183">
        <v>0</v>
      </c>
      <c r="Q129" s="183" t="s">
        <v>48</v>
      </c>
      <c r="R129" s="183" t="s">
        <v>7025</v>
      </c>
      <c r="S129" s="184">
        <v>37970</v>
      </c>
      <c r="T129" s="185">
        <v>3800</v>
      </c>
      <c r="U129" s="186">
        <v>23305766</v>
      </c>
      <c r="V129" s="186">
        <v>23305766</v>
      </c>
      <c r="W129" s="187">
        <v>44227</v>
      </c>
      <c r="X129" s="188" t="s">
        <v>8664</v>
      </c>
      <c r="Y129" s="188" t="s">
        <v>7880</v>
      </c>
      <c r="Z129" s="188" t="s">
        <v>7935</v>
      </c>
    </row>
    <row r="130" spans="1:26" ht="24.75" hidden="1" customHeight="1" x14ac:dyDescent="0.25">
      <c r="A130" s="183" t="s">
        <v>8284</v>
      </c>
      <c r="B130" s="188">
        <v>700177300</v>
      </c>
      <c r="C130" s="183" t="s">
        <v>1681</v>
      </c>
      <c r="D130" s="183" t="s">
        <v>1776</v>
      </c>
      <c r="E130" s="183" t="s">
        <v>1700</v>
      </c>
      <c r="F130" s="183" t="s">
        <v>1777</v>
      </c>
      <c r="G130" s="183" t="s">
        <v>7024</v>
      </c>
      <c r="H130" s="183" t="s">
        <v>7644</v>
      </c>
      <c r="I130" s="183" t="s">
        <v>7645</v>
      </c>
      <c r="J130" s="183" t="s">
        <v>1778</v>
      </c>
      <c r="K130" s="183" t="s">
        <v>7026</v>
      </c>
      <c r="L130" s="183" t="s">
        <v>344</v>
      </c>
      <c r="M130" s="183" t="s">
        <v>1780</v>
      </c>
      <c r="N130" s="183">
        <v>0</v>
      </c>
      <c r="O130" s="183" t="s">
        <v>1779</v>
      </c>
      <c r="P130" s="183">
        <v>0</v>
      </c>
      <c r="Q130" s="183" t="s">
        <v>48</v>
      </c>
      <c r="R130" s="183" t="s">
        <v>7025</v>
      </c>
      <c r="S130" s="184">
        <v>37970</v>
      </c>
      <c r="T130" s="185">
        <v>3800</v>
      </c>
      <c r="U130" s="186">
        <v>35429735</v>
      </c>
      <c r="V130" s="186">
        <v>35429735</v>
      </c>
      <c r="W130" s="187">
        <v>44227</v>
      </c>
      <c r="X130" s="188" t="s">
        <v>8664</v>
      </c>
      <c r="Y130" s="188" t="s">
        <v>7880</v>
      </c>
      <c r="Z130" s="188" t="s">
        <v>7965</v>
      </c>
    </row>
    <row r="131" spans="1:26" ht="24.75" hidden="1" customHeight="1" x14ac:dyDescent="0.25">
      <c r="A131" s="183" t="s">
        <v>8286</v>
      </c>
      <c r="B131" s="188">
        <v>719400000</v>
      </c>
      <c r="C131" s="183" t="s">
        <v>81</v>
      </c>
      <c r="D131" s="183" t="s">
        <v>724</v>
      </c>
      <c r="E131" s="183" t="s">
        <v>7404</v>
      </c>
      <c r="F131" s="183" t="s">
        <v>725</v>
      </c>
      <c r="G131" s="183" t="s">
        <v>7405</v>
      </c>
      <c r="H131" s="183" t="s">
        <v>726</v>
      </c>
      <c r="I131" s="183" t="s">
        <v>727</v>
      </c>
      <c r="J131" s="183" t="s">
        <v>728</v>
      </c>
      <c r="K131" s="183" t="s">
        <v>729</v>
      </c>
      <c r="L131" s="183" t="s">
        <v>50</v>
      </c>
      <c r="M131" s="183" t="s">
        <v>730</v>
      </c>
      <c r="N131" s="183" t="s">
        <v>7406</v>
      </c>
      <c r="O131" s="183" t="s">
        <v>731</v>
      </c>
      <c r="P131" s="183">
        <v>0</v>
      </c>
      <c r="Q131" s="183" t="s">
        <v>419</v>
      </c>
      <c r="R131" s="183" t="s">
        <v>7420</v>
      </c>
      <c r="S131" s="184">
        <v>37970</v>
      </c>
      <c r="T131" s="185">
        <v>3842</v>
      </c>
      <c r="U131" s="186">
        <v>4488606</v>
      </c>
      <c r="V131" s="186">
        <v>4488606</v>
      </c>
      <c r="W131" s="187">
        <v>44227</v>
      </c>
      <c r="X131" s="188" t="s">
        <v>8664</v>
      </c>
      <c r="Y131" s="188" t="s">
        <v>7880</v>
      </c>
      <c r="Z131" s="188" t="s">
        <v>7914</v>
      </c>
    </row>
    <row r="132" spans="1:26" ht="24.75" hidden="1" customHeight="1" x14ac:dyDescent="0.25">
      <c r="A132" s="183" t="s">
        <v>8286</v>
      </c>
      <c r="B132" s="188">
        <v>719400000</v>
      </c>
      <c r="C132" s="183" t="s">
        <v>81</v>
      </c>
      <c r="D132" s="183" t="s">
        <v>724</v>
      </c>
      <c r="E132" s="183" t="s">
        <v>7404</v>
      </c>
      <c r="F132" s="183" t="s">
        <v>725</v>
      </c>
      <c r="G132" s="183" t="s">
        <v>7405</v>
      </c>
      <c r="H132" s="183" t="s">
        <v>726</v>
      </c>
      <c r="I132" s="183" t="s">
        <v>727</v>
      </c>
      <c r="J132" s="183" t="s">
        <v>728</v>
      </c>
      <c r="K132" s="183" t="s">
        <v>729</v>
      </c>
      <c r="L132" s="183" t="s">
        <v>50</v>
      </c>
      <c r="M132" s="183" t="s">
        <v>730</v>
      </c>
      <c r="N132" s="183" t="s">
        <v>7406</v>
      </c>
      <c r="O132" s="183" t="s">
        <v>731</v>
      </c>
      <c r="P132" s="183">
        <v>0</v>
      </c>
      <c r="Q132" s="183" t="s">
        <v>419</v>
      </c>
      <c r="R132" s="183" t="s">
        <v>7420</v>
      </c>
      <c r="S132" s="184">
        <v>37970</v>
      </c>
      <c r="T132" s="185">
        <v>3842</v>
      </c>
      <c r="U132" s="186">
        <v>12080068</v>
      </c>
      <c r="V132" s="186">
        <v>12080068</v>
      </c>
      <c r="W132" s="187">
        <v>44227</v>
      </c>
      <c r="X132" s="188" t="s">
        <v>8664</v>
      </c>
      <c r="Y132" s="188" t="s">
        <v>7880</v>
      </c>
      <c r="Z132" s="188" t="s">
        <v>7966</v>
      </c>
    </row>
    <row r="133" spans="1:26" ht="24.75" hidden="1" customHeight="1" x14ac:dyDescent="0.25">
      <c r="A133" s="183" t="s">
        <v>8286</v>
      </c>
      <c r="B133" s="188">
        <v>719400000</v>
      </c>
      <c r="C133" s="183" t="s">
        <v>81</v>
      </c>
      <c r="D133" s="183" t="s">
        <v>724</v>
      </c>
      <c r="E133" s="183" t="s">
        <v>7404</v>
      </c>
      <c r="F133" s="183" t="s">
        <v>725</v>
      </c>
      <c r="G133" s="183" t="s">
        <v>7405</v>
      </c>
      <c r="H133" s="183" t="s">
        <v>726</v>
      </c>
      <c r="I133" s="183" t="s">
        <v>727</v>
      </c>
      <c r="J133" s="183" t="s">
        <v>728</v>
      </c>
      <c r="K133" s="183" t="s">
        <v>729</v>
      </c>
      <c r="L133" s="183" t="s">
        <v>50</v>
      </c>
      <c r="M133" s="183" t="s">
        <v>730</v>
      </c>
      <c r="N133" s="183" t="s">
        <v>7406</v>
      </c>
      <c r="O133" s="183" t="s">
        <v>731</v>
      </c>
      <c r="P133" s="183">
        <v>0</v>
      </c>
      <c r="Q133" s="183" t="s">
        <v>419</v>
      </c>
      <c r="R133" s="183" t="s">
        <v>7420</v>
      </c>
      <c r="S133" s="184">
        <v>37970</v>
      </c>
      <c r="T133" s="185">
        <v>3842</v>
      </c>
      <c r="U133" s="186">
        <v>37882862</v>
      </c>
      <c r="V133" s="186">
        <v>37882862</v>
      </c>
      <c r="W133" s="187">
        <v>44227</v>
      </c>
      <c r="X133" s="188" t="s">
        <v>8664</v>
      </c>
      <c r="Y133" s="188" t="s">
        <v>7880</v>
      </c>
      <c r="Z133" s="188" t="s">
        <v>7898</v>
      </c>
    </row>
    <row r="134" spans="1:26" ht="24.75" hidden="1" customHeight="1" x14ac:dyDescent="0.25">
      <c r="A134" s="183" t="s">
        <v>8286</v>
      </c>
      <c r="B134" s="188">
        <v>719400000</v>
      </c>
      <c r="C134" s="183" t="s">
        <v>81</v>
      </c>
      <c r="D134" s="183" t="s">
        <v>724</v>
      </c>
      <c r="E134" s="183" t="s">
        <v>7404</v>
      </c>
      <c r="F134" s="183" t="s">
        <v>725</v>
      </c>
      <c r="G134" s="183" t="s">
        <v>7405</v>
      </c>
      <c r="H134" s="183" t="s">
        <v>726</v>
      </c>
      <c r="I134" s="183" t="s">
        <v>727</v>
      </c>
      <c r="J134" s="183" t="s">
        <v>728</v>
      </c>
      <c r="K134" s="183" t="s">
        <v>729</v>
      </c>
      <c r="L134" s="183" t="s">
        <v>50</v>
      </c>
      <c r="M134" s="183" t="s">
        <v>730</v>
      </c>
      <c r="N134" s="183" t="s">
        <v>7406</v>
      </c>
      <c r="O134" s="183" t="s">
        <v>731</v>
      </c>
      <c r="P134" s="183">
        <v>0</v>
      </c>
      <c r="Q134" s="183" t="s">
        <v>419</v>
      </c>
      <c r="R134" s="183" t="s">
        <v>7420</v>
      </c>
      <c r="S134" s="184">
        <v>37970</v>
      </c>
      <c r="T134" s="185">
        <v>3842</v>
      </c>
      <c r="U134" s="186">
        <v>8894116</v>
      </c>
      <c r="V134" s="186">
        <v>8894116</v>
      </c>
      <c r="W134" s="187">
        <v>44227</v>
      </c>
      <c r="X134" s="188" t="s">
        <v>8664</v>
      </c>
      <c r="Y134" s="188" t="s">
        <v>7880</v>
      </c>
      <c r="Z134" s="188" t="s">
        <v>7967</v>
      </c>
    </row>
    <row r="135" spans="1:26" ht="24.75" hidden="1" customHeight="1" x14ac:dyDescent="0.25">
      <c r="A135" s="183" t="s">
        <v>8286</v>
      </c>
      <c r="B135" s="188">
        <v>719400000</v>
      </c>
      <c r="C135" s="183" t="s">
        <v>81</v>
      </c>
      <c r="D135" s="183" t="s">
        <v>724</v>
      </c>
      <c r="E135" s="183" t="s">
        <v>7404</v>
      </c>
      <c r="F135" s="183" t="s">
        <v>725</v>
      </c>
      <c r="G135" s="183" t="s">
        <v>7405</v>
      </c>
      <c r="H135" s="183" t="s">
        <v>726</v>
      </c>
      <c r="I135" s="183" t="s">
        <v>727</v>
      </c>
      <c r="J135" s="183" t="s">
        <v>728</v>
      </c>
      <c r="K135" s="183" t="s">
        <v>729</v>
      </c>
      <c r="L135" s="183" t="s">
        <v>50</v>
      </c>
      <c r="M135" s="183" t="s">
        <v>730</v>
      </c>
      <c r="N135" s="183" t="s">
        <v>7406</v>
      </c>
      <c r="O135" s="183" t="s">
        <v>731</v>
      </c>
      <c r="P135" s="183">
        <v>0</v>
      </c>
      <c r="Q135" s="183" t="s">
        <v>419</v>
      </c>
      <c r="R135" s="183" t="s">
        <v>7420</v>
      </c>
      <c r="S135" s="184">
        <v>37970</v>
      </c>
      <c r="T135" s="185">
        <v>3842</v>
      </c>
      <c r="U135" s="186">
        <v>29289903</v>
      </c>
      <c r="V135" s="186">
        <v>29289903</v>
      </c>
      <c r="W135" s="187">
        <v>44227</v>
      </c>
      <c r="X135" s="188" t="s">
        <v>8664</v>
      </c>
      <c r="Y135" s="188" t="s">
        <v>7880</v>
      </c>
      <c r="Z135" s="188" t="s">
        <v>7968</v>
      </c>
    </row>
    <row r="136" spans="1:26" ht="24.75" hidden="1" customHeight="1" x14ac:dyDescent="0.25">
      <c r="A136" s="183" t="s">
        <v>8286</v>
      </c>
      <c r="B136" s="188">
        <v>719400000</v>
      </c>
      <c r="C136" s="183" t="s">
        <v>81</v>
      </c>
      <c r="D136" s="183" t="s">
        <v>724</v>
      </c>
      <c r="E136" s="183" t="s">
        <v>7404</v>
      </c>
      <c r="F136" s="183" t="s">
        <v>725</v>
      </c>
      <c r="G136" s="183" t="s">
        <v>7405</v>
      </c>
      <c r="H136" s="183" t="s">
        <v>726</v>
      </c>
      <c r="I136" s="183" t="s">
        <v>727</v>
      </c>
      <c r="J136" s="183" t="s">
        <v>728</v>
      </c>
      <c r="K136" s="183" t="s">
        <v>729</v>
      </c>
      <c r="L136" s="183" t="s">
        <v>50</v>
      </c>
      <c r="M136" s="183" t="s">
        <v>730</v>
      </c>
      <c r="N136" s="183" t="s">
        <v>7406</v>
      </c>
      <c r="O136" s="183" t="s">
        <v>731</v>
      </c>
      <c r="P136" s="183">
        <v>0</v>
      </c>
      <c r="Q136" s="183" t="s">
        <v>419</v>
      </c>
      <c r="R136" s="183" t="s">
        <v>7420</v>
      </c>
      <c r="S136" s="184">
        <v>37970</v>
      </c>
      <c r="T136" s="185">
        <v>3842</v>
      </c>
      <c r="U136" s="186">
        <v>36641034</v>
      </c>
      <c r="V136" s="186">
        <v>36641034</v>
      </c>
      <c r="W136" s="187">
        <v>44227</v>
      </c>
      <c r="X136" s="188" t="s">
        <v>8664</v>
      </c>
      <c r="Y136" s="188" t="s">
        <v>7880</v>
      </c>
      <c r="Z136" s="188" t="s">
        <v>7969</v>
      </c>
    </row>
    <row r="137" spans="1:26" ht="24.75" hidden="1" customHeight="1" x14ac:dyDescent="0.25">
      <c r="A137" s="183" t="s">
        <v>8286</v>
      </c>
      <c r="B137" s="188">
        <v>719400000</v>
      </c>
      <c r="C137" s="183" t="s">
        <v>81</v>
      </c>
      <c r="D137" s="183" t="s">
        <v>724</v>
      </c>
      <c r="E137" s="183" t="s">
        <v>7404</v>
      </c>
      <c r="F137" s="183" t="s">
        <v>725</v>
      </c>
      <c r="G137" s="183" t="s">
        <v>7405</v>
      </c>
      <c r="H137" s="183" t="s">
        <v>726</v>
      </c>
      <c r="I137" s="183" t="s">
        <v>727</v>
      </c>
      <c r="J137" s="183" t="s">
        <v>728</v>
      </c>
      <c r="K137" s="183" t="s">
        <v>729</v>
      </c>
      <c r="L137" s="183" t="s">
        <v>50</v>
      </c>
      <c r="M137" s="183" t="s">
        <v>730</v>
      </c>
      <c r="N137" s="183" t="s">
        <v>7406</v>
      </c>
      <c r="O137" s="183" t="s">
        <v>731</v>
      </c>
      <c r="P137" s="183">
        <v>0</v>
      </c>
      <c r="Q137" s="183" t="s">
        <v>419</v>
      </c>
      <c r="R137" s="183" t="s">
        <v>7420</v>
      </c>
      <c r="S137" s="184">
        <v>37970</v>
      </c>
      <c r="T137" s="185">
        <v>3842</v>
      </c>
      <c r="U137" s="186">
        <v>20547667</v>
      </c>
      <c r="V137" s="186">
        <v>20547667</v>
      </c>
      <c r="W137" s="187">
        <v>44227</v>
      </c>
      <c r="X137" s="188" t="s">
        <v>8664</v>
      </c>
      <c r="Y137" s="188" t="s">
        <v>7880</v>
      </c>
      <c r="Z137" s="188" t="s">
        <v>7934</v>
      </c>
    </row>
    <row r="138" spans="1:26" ht="24.75" hidden="1" customHeight="1" x14ac:dyDescent="0.25">
      <c r="A138" s="183" t="s">
        <v>8286</v>
      </c>
      <c r="B138" s="188">
        <v>719400000</v>
      </c>
      <c r="C138" s="183" t="s">
        <v>81</v>
      </c>
      <c r="D138" s="183" t="s">
        <v>724</v>
      </c>
      <c r="E138" s="183" t="s">
        <v>7404</v>
      </c>
      <c r="F138" s="183" t="s">
        <v>725</v>
      </c>
      <c r="G138" s="183" t="s">
        <v>7405</v>
      </c>
      <c r="H138" s="183" t="s">
        <v>726</v>
      </c>
      <c r="I138" s="183" t="s">
        <v>727</v>
      </c>
      <c r="J138" s="183" t="s">
        <v>728</v>
      </c>
      <c r="K138" s="183" t="s">
        <v>729</v>
      </c>
      <c r="L138" s="183" t="s">
        <v>50</v>
      </c>
      <c r="M138" s="183" t="s">
        <v>730</v>
      </c>
      <c r="N138" s="183" t="s">
        <v>7406</v>
      </c>
      <c r="O138" s="183" t="s">
        <v>731</v>
      </c>
      <c r="P138" s="183">
        <v>0</v>
      </c>
      <c r="Q138" s="183" t="s">
        <v>419</v>
      </c>
      <c r="R138" s="183" t="s">
        <v>7420</v>
      </c>
      <c r="S138" s="184">
        <v>37970</v>
      </c>
      <c r="T138" s="185">
        <v>3842</v>
      </c>
      <c r="U138" s="186">
        <v>21630339</v>
      </c>
      <c r="V138" s="186">
        <v>21630339</v>
      </c>
      <c r="W138" s="187">
        <v>44227</v>
      </c>
      <c r="X138" s="188" t="s">
        <v>8664</v>
      </c>
      <c r="Y138" s="188" t="s">
        <v>7880</v>
      </c>
      <c r="Z138" s="188" t="s">
        <v>7948</v>
      </c>
    </row>
    <row r="139" spans="1:26" ht="24.75" hidden="1" customHeight="1" x14ac:dyDescent="0.25">
      <c r="A139" s="183" t="s">
        <v>8286</v>
      </c>
      <c r="B139" s="188">
        <v>719400000</v>
      </c>
      <c r="C139" s="183" t="s">
        <v>81</v>
      </c>
      <c r="D139" s="183" t="s">
        <v>724</v>
      </c>
      <c r="E139" s="183" t="s">
        <v>7404</v>
      </c>
      <c r="F139" s="183" t="s">
        <v>725</v>
      </c>
      <c r="G139" s="183" t="s">
        <v>7405</v>
      </c>
      <c r="H139" s="183" t="s">
        <v>726</v>
      </c>
      <c r="I139" s="183" t="s">
        <v>727</v>
      </c>
      <c r="J139" s="183" t="s">
        <v>728</v>
      </c>
      <c r="K139" s="183" t="s">
        <v>729</v>
      </c>
      <c r="L139" s="183" t="s">
        <v>50</v>
      </c>
      <c r="M139" s="183" t="s">
        <v>730</v>
      </c>
      <c r="N139" s="183" t="s">
        <v>7406</v>
      </c>
      <c r="O139" s="183" t="s">
        <v>731</v>
      </c>
      <c r="P139" s="183">
        <v>0</v>
      </c>
      <c r="Q139" s="183" t="s">
        <v>419</v>
      </c>
      <c r="R139" s="183" t="s">
        <v>7420</v>
      </c>
      <c r="S139" s="184">
        <v>37970</v>
      </c>
      <c r="T139" s="185">
        <v>3842</v>
      </c>
      <c r="U139" s="186">
        <v>20594214</v>
      </c>
      <c r="V139" s="186">
        <v>20594214</v>
      </c>
      <c r="W139" s="187">
        <v>44227</v>
      </c>
      <c r="X139" s="188" t="s">
        <v>8664</v>
      </c>
      <c r="Y139" s="188" t="s">
        <v>7880</v>
      </c>
      <c r="Z139" s="188" t="s">
        <v>6479</v>
      </c>
    </row>
    <row r="140" spans="1:26" ht="24.75" hidden="1" customHeight="1" x14ac:dyDescent="0.25">
      <c r="A140" s="183" t="s">
        <v>8286</v>
      </c>
      <c r="B140" s="188">
        <v>719400000</v>
      </c>
      <c r="C140" s="183" t="s">
        <v>81</v>
      </c>
      <c r="D140" s="183" t="s">
        <v>724</v>
      </c>
      <c r="E140" s="183" t="s">
        <v>7404</v>
      </c>
      <c r="F140" s="183" t="s">
        <v>725</v>
      </c>
      <c r="G140" s="183" t="s">
        <v>7405</v>
      </c>
      <c r="H140" s="183" t="s">
        <v>726</v>
      </c>
      <c r="I140" s="183" t="s">
        <v>727</v>
      </c>
      <c r="J140" s="183" t="s">
        <v>728</v>
      </c>
      <c r="K140" s="183" t="s">
        <v>729</v>
      </c>
      <c r="L140" s="183" t="s">
        <v>50</v>
      </c>
      <c r="M140" s="183" t="s">
        <v>730</v>
      </c>
      <c r="N140" s="183" t="s">
        <v>7406</v>
      </c>
      <c r="O140" s="183" t="s">
        <v>731</v>
      </c>
      <c r="P140" s="183">
        <v>0</v>
      </c>
      <c r="Q140" s="183" t="s">
        <v>419</v>
      </c>
      <c r="R140" s="183" t="s">
        <v>7420</v>
      </c>
      <c r="S140" s="184">
        <v>37970</v>
      </c>
      <c r="T140" s="185">
        <v>3842</v>
      </c>
      <c r="U140" s="186">
        <v>14416088</v>
      </c>
      <c r="V140" s="186">
        <v>14416088</v>
      </c>
      <c r="W140" s="187">
        <v>44227</v>
      </c>
      <c r="X140" s="188" t="s">
        <v>8664</v>
      </c>
      <c r="Y140" s="188" t="s">
        <v>7880</v>
      </c>
      <c r="Z140" s="188" t="s">
        <v>7937</v>
      </c>
    </row>
    <row r="141" spans="1:26" ht="24.75" hidden="1" customHeight="1" x14ac:dyDescent="0.25">
      <c r="A141" s="183" t="s">
        <v>8287</v>
      </c>
      <c r="B141" s="188">
        <v>800665612</v>
      </c>
      <c r="C141" s="183" t="s">
        <v>3965</v>
      </c>
      <c r="D141" s="183" t="s">
        <v>5817</v>
      </c>
      <c r="E141" s="183" t="s">
        <v>5818</v>
      </c>
      <c r="F141" s="183" t="s">
        <v>5818</v>
      </c>
      <c r="G141" s="183" t="s">
        <v>29</v>
      </c>
      <c r="H141" s="183">
        <v>0</v>
      </c>
      <c r="I141" s="183">
        <v>0</v>
      </c>
      <c r="J141" s="183" t="s">
        <v>7665</v>
      </c>
      <c r="K141" s="183" t="s">
        <v>5819</v>
      </c>
      <c r="L141" s="183" t="s">
        <v>344</v>
      </c>
      <c r="M141" s="183" t="s">
        <v>1736</v>
      </c>
      <c r="N141" s="183" t="s">
        <v>5820</v>
      </c>
      <c r="O141" s="183">
        <v>0</v>
      </c>
      <c r="P141" s="183">
        <v>0</v>
      </c>
      <c r="Q141" s="183" t="s">
        <v>251</v>
      </c>
      <c r="R141" s="183" t="s">
        <v>7558</v>
      </c>
      <c r="S141" s="184">
        <v>37970</v>
      </c>
      <c r="T141" s="185">
        <v>3846</v>
      </c>
      <c r="U141" s="186">
        <v>8899151</v>
      </c>
      <c r="V141" s="186">
        <v>8899151</v>
      </c>
      <c r="W141" s="187">
        <v>44227</v>
      </c>
      <c r="X141" s="188" t="s">
        <v>8664</v>
      </c>
      <c r="Y141" s="188" t="s">
        <v>7880</v>
      </c>
      <c r="Z141" s="188" t="s">
        <v>7913</v>
      </c>
    </row>
    <row r="142" spans="1:26" ht="24.75" hidden="1" customHeight="1" x14ac:dyDescent="0.25">
      <c r="A142" s="183" t="s">
        <v>8288</v>
      </c>
      <c r="B142" s="188">
        <v>702085047</v>
      </c>
      <c r="C142" s="183" t="s">
        <v>3965</v>
      </c>
      <c r="D142" s="183" t="s">
        <v>153</v>
      </c>
      <c r="E142" s="183" t="s">
        <v>1700</v>
      </c>
      <c r="F142" s="183" t="s">
        <v>3966</v>
      </c>
      <c r="G142" s="183" t="s">
        <v>29</v>
      </c>
      <c r="H142" s="183">
        <v>0</v>
      </c>
      <c r="I142" s="183">
        <v>0</v>
      </c>
      <c r="J142" s="183" t="s">
        <v>7180</v>
      </c>
      <c r="K142" s="183" t="s">
        <v>6443</v>
      </c>
      <c r="L142" s="183" t="s">
        <v>6166</v>
      </c>
      <c r="M142" s="183" t="s">
        <v>4272</v>
      </c>
      <c r="N142" s="183" t="s">
        <v>6442</v>
      </c>
      <c r="O142" s="183" t="s">
        <v>6444</v>
      </c>
      <c r="P142" s="183">
        <v>0</v>
      </c>
      <c r="Q142" s="183" t="s">
        <v>251</v>
      </c>
      <c r="R142" s="183" t="s">
        <v>7308</v>
      </c>
      <c r="S142" s="184">
        <v>37970</v>
      </c>
      <c r="T142" s="185">
        <v>3848</v>
      </c>
      <c r="U142" s="186">
        <v>7782826</v>
      </c>
      <c r="V142" s="186">
        <v>7782826</v>
      </c>
      <c r="W142" s="187">
        <v>44227</v>
      </c>
      <c r="X142" s="188" t="s">
        <v>8664</v>
      </c>
      <c r="Y142" s="188" t="s">
        <v>7880</v>
      </c>
      <c r="Z142" s="188" t="s">
        <v>7928</v>
      </c>
    </row>
    <row r="143" spans="1:26" ht="24.75" hidden="1" customHeight="1" x14ac:dyDescent="0.25">
      <c r="A143" s="183" t="s">
        <v>8289</v>
      </c>
      <c r="B143" s="188">
        <v>711524002</v>
      </c>
      <c r="C143" s="183" t="s">
        <v>1566</v>
      </c>
      <c r="D143" s="183" t="s">
        <v>1883</v>
      </c>
      <c r="E143" s="183" t="s">
        <v>7278</v>
      </c>
      <c r="F143" s="183" t="s">
        <v>1884</v>
      </c>
      <c r="G143" s="183" t="s">
        <v>7279</v>
      </c>
      <c r="H143" s="183" t="s">
        <v>1885</v>
      </c>
      <c r="I143" s="183" t="s">
        <v>7280</v>
      </c>
      <c r="J143" s="183" t="s">
        <v>1886</v>
      </c>
      <c r="K143" s="183" t="s">
        <v>1887</v>
      </c>
      <c r="L143" s="183" t="s">
        <v>50</v>
      </c>
      <c r="M143" s="183" t="s">
        <v>1889</v>
      </c>
      <c r="N143" s="183" t="s">
        <v>1888</v>
      </c>
      <c r="O143" s="183">
        <v>0</v>
      </c>
      <c r="P143" s="183">
        <v>0</v>
      </c>
      <c r="Q143" s="183">
        <v>93401</v>
      </c>
      <c r="R143" s="183" t="s">
        <v>7292</v>
      </c>
      <c r="S143" s="184">
        <v>37970</v>
      </c>
      <c r="T143" s="185">
        <v>3860</v>
      </c>
      <c r="U143" s="186">
        <v>18307580</v>
      </c>
      <c r="V143" s="186">
        <v>18307580</v>
      </c>
      <c r="W143" s="187">
        <v>44227</v>
      </c>
      <c r="X143" s="188" t="s">
        <v>8664</v>
      </c>
      <c r="Y143" s="188" t="s">
        <v>7880</v>
      </c>
      <c r="Z143" s="188" t="s">
        <v>7927</v>
      </c>
    </row>
    <row r="144" spans="1:26" ht="24.75" hidden="1" customHeight="1" x14ac:dyDescent="0.25">
      <c r="A144" s="183" t="s">
        <v>8290</v>
      </c>
      <c r="B144" s="188">
        <v>814968006</v>
      </c>
      <c r="C144" s="183" t="s">
        <v>1566</v>
      </c>
      <c r="D144" s="183" t="s">
        <v>1891</v>
      </c>
      <c r="E144" s="183" t="s">
        <v>7208</v>
      </c>
      <c r="F144" s="183" t="s">
        <v>1892</v>
      </c>
      <c r="G144" s="183" t="s">
        <v>7484</v>
      </c>
      <c r="H144" s="183" t="s">
        <v>7472</v>
      </c>
      <c r="I144" s="183" t="s">
        <v>8198</v>
      </c>
      <c r="J144" s="183" t="s">
        <v>7485</v>
      </c>
      <c r="K144" s="183" t="s">
        <v>6899</v>
      </c>
      <c r="L144" s="183" t="s">
        <v>50</v>
      </c>
      <c r="M144" s="183" t="s">
        <v>1893</v>
      </c>
      <c r="N144" s="183">
        <v>225409300</v>
      </c>
      <c r="O144" s="183" t="s">
        <v>7471</v>
      </c>
      <c r="P144" s="183">
        <v>0</v>
      </c>
      <c r="Q144" s="183" t="s">
        <v>1274</v>
      </c>
      <c r="R144" s="183" t="s">
        <v>6941</v>
      </c>
      <c r="S144" s="184">
        <v>37970</v>
      </c>
      <c r="T144" s="185">
        <v>3950</v>
      </c>
      <c r="U144" s="186">
        <v>0</v>
      </c>
      <c r="V144" s="186">
        <v>0</v>
      </c>
      <c r="W144" s="187">
        <v>44227</v>
      </c>
      <c r="X144" s="188" t="s">
        <v>8664</v>
      </c>
      <c r="Y144" s="188" t="s">
        <v>7880</v>
      </c>
      <c r="Z144" s="188" t="s">
        <v>7882</v>
      </c>
    </row>
    <row r="145" spans="1:26" ht="24.75" hidden="1" customHeight="1" x14ac:dyDescent="0.25">
      <c r="A145" s="183" t="s">
        <v>8290</v>
      </c>
      <c r="B145" s="188">
        <v>814968006</v>
      </c>
      <c r="C145" s="183" t="s">
        <v>1566</v>
      </c>
      <c r="D145" s="183" t="s">
        <v>1891</v>
      </c>
      <c r="E145" s="183" t="s">
        <v>7208</v>
      </c>
      <c r="F145" s="183" t="s">
        <v>1892</v>
      </c>
      <c r="G145" s="183" t="s">
        <v>7484</v>
      </c>
      <c r="H145" s="183" t="s">
        <v>7472</v>
      </c>
      <c r="I145" s="183" t="s">
        <v>8198</v>
      </c>
      <c r="J145" s="183" t="s">
        <v>7485</v>
      </c>
      <c r="K145" s="183" t="s">
        <v>6899</v>
      </c>
      <c r="L145" s="183" t="s">
        <v>50</v>
      </c>
      <c r="M145" s="183" t="s">
        <v>1893</v>
      </c>
      <c r="N145" s="183">
        <v>225409300</v>
      </c>
      <c r="O145" s="183" t="s">
        <v>7471</v>
      </c>
      <c r="P145" s="183">
        <v>0</v>
      </c>
      <c r="Q145" s="183" t="s">
        <v>1274</v>
      </c>
      <c r="R145" s="183" t="s">
        <v>6941</v>
      </c>
      <c r="S145" s="184">
        <v>37970</v>
      </c>
      <c r="T145" s="185">
        <v>3950</v>
      </c>
      <c r="U145" s="186">
        <v>0</v>
      </c>
      <c r="V145" s="186">
        <v>0</v>
      </c>
      <c r="W145" s="187">
        <v>44227</v>
      </c>
      <c r="X145" s="188" t="s">
        <v>8664</v>
      </c>
      <c r="Y145" s="188" t="s">
        <v>7880</v>
      </c>
      <c r="Z145" s="188" t="s">
        <v>7966</v>
      </c>
    </row>
    <row r="146" spans="1:26" ht="24.75" hidden="1" customHeight="1" x14ac:dyDescent="0.25">
      <c r="A146" s="183" t="s">
        <v>8290</v>
      </c>
      <c r="B146" s="188">
        <v>814968006</v>
      </c>
      <c r="C146" s="183" t="s">
        <v>1566</v>
      </c>
      <c r="D146" s="183" t="s">
        <v>1891</v>
      </c>
      <c r="E146" s="183" t="s">
        <v>7208</v>
      </c>
      <c r="F146" s="183" t="s">
        <v>1892</v>
      </c>
      <c r="G146" s="183" t="s">
        <v>7484</v>
      </c>
      <c r="H146" s="183" t="s">
        <v>7472</v>
      </c>
      <c r="I146" s="183" t="s">
        <v>8198</v>
      </c>
      <c r="J146" s="183" t="s">
        <v>7485</v>
      </c>
      <c r="K146" s="183" t="s">
        <v>6899</v>
      </c>
      <c r="L146" s="183" t="s">
        <v>50</v>
      </c>
      <c r="M146" s="183" t="s">
        <v>1893</v>
      </c>
      <c r="N146" s="183">
        <v>225409300</v>
      </c>
      <c r="O146" s="183" t="s">
        <v>7471</v>
      </c>
      <c r="P146" s="183">
        <v>0</v>
      </c>
      <c r="Q146" s="183" t="s">
        <v>1274</v>
      </c>
      <c r="R146" s="183" t="s">
        <v>6941</v>
      </c>
      <c r="S146" s="184">
        <v>37970</v>
      </c>
      <c r="T146" s="185">
        <v>3950</v>
      </c>
      <c r="U146" s="186">
        <v>0</v>
      </c>
      <c r="V146" s="186">
        <v>0</v>
      </c>
      <c r="W146" s="187">
        <v>44227</v>
      </c>
      <c r="X146" s="188" t="s">
        <v>8664</v>
      </c>
      <c r="Y146" s="188" t="s">
        <v>7880</v>
      </c>
      <c r="Z146" s="188" t="s">
        <v>7970</v>
      </c>
    </row>
    <row r="147" spans="1:26" ht="24.75" hidden="1" customHeight="1" x14ac:dyDescent="0.25">
      <c r="A147" s="183" t="s">
        <v>8290</v>
      </c>
      <c r="B147" s="188">
        <v>814968006</v>
      </c>
      <c r="C147" s="183" t="s">
        <v>1566</v>
      </c>
      <c r="D147" s="183" t="s">
        <v>1891</v>
      </c>
      <c r="E147" s="183" t="s">
        <v>7208</v>
      </c>
      <c r="F147" s="183" t="s">
        <v>1892</v>
      </c>
      <c r="G147" s="183" t="s">
        <v>7484</v>
      </c>
      <c r="H147" s="183" t="s">
        <v>7472</v>
      </c>
      <c r="I147" s="183" t="s">
        <v>8198</v>
      </c>
      <c r="J147" s="183" t="s">
        <v>7485</v>
      </c>
      <c r="K147" s="183" t="s">
        <v>6899</v>
      </c>
      <c r="L147" s="183" t="s">
        <v>50</v>
      </c>
      <c r="M147" s="183" t="s">
        <v>1893</v>
      </c>
      <c r="N147" s="183">
        <v>225409300</v>
      </c>
      <c r="O147" s="183" t="s">
        <v>7471</v>
      </c>
      <c r="P147" s="183">
        <v>0</v>
      </c>
      <c r="Q147" s="183" t="s">
        <v>1274</v>
      </c>
      <c r="R147" s="183" t="s">
        <v>6941</v>
      </c>
      <c r="S147" s="184">
        <v>37970</v>
      </c>
      <c r="T147" s="185">
        <v>3950</v>
      </c>
      <c r="U147" s="186">
        <v>15721674</v>
      </c>
      <c r="V147" s="186">
        <v>15721674</v>
      </c>
      <c r="W147" s="187">
        <v>44227</v>
      </c>
      <c r="X147" s="188" t="s">
        <v>8664</v>
      </c>
      <c r="Y147" s="188" t="s">
        <v>7880</v>
      </c>
      <c r="Z147" s="188" t="s">
        <v>7917</v>
      </c>
    </row>
    <row r="148" spans="1:26" ht="24.75" hidden="1" customHeight="1" x14ac:dyDescent="0.25">
      <c r="A148" s="183" t="s">
        <v>8290</v>
      </c>
      <c r="B148" s="188">
        <v>814968006</v>
      </c>
      <c r="C148" s="183" t="s">
        <v>1566</v>
      </c>
      <c r="D148" s="183" t="s">
        <v>1891</v>
      </c>
      <c r="E148" s="183" t="s">
        <v>7208</v>
      </c>
      <c r="F148" s="183" t="s">
        <v>1892</v>
      </c>
      <c r="G148" s="183" t="s">
        <v>7484</v>
      </c>
      <c r="H148" s="183" t="s">
        <v>7472</v>
      </c>
      <c r="I148" s="183" t="s">
        <v>8198</v>
      </c>
      <c r="J148" s="183" t="s">
        <v>7485</v>
      </c>
      <c r="K148" s="183" t="s">
        <v>6899</v>
      </c>
      <c r="L148" s="183" t="s">
        <v>50</v>
      </c>
      <c r="M148" s="183" t="s">
        <v>1893</v>
      </c>
      <c r="N148" s="183">
        <v>225409300</v>
      </c>
      <c r="O148" s="183" t="s">
        <v>7471</v>
      </c>
      <c r="P148" s="183">
        <v>0</v>
      </c>
      <c r="Q148" s="183" t="s">
        <v>1274</v>
      </c>
      <c r="R148" s="183" t="s">
        <v>6941</v>
      </c>
      <c r="S148" s="184">
        <v>37970</v>
      </c>
      <c r="T148" s="185">
        <v>3950</v>
      </c>
      <c r="U148" s="186">
        <v>0</v>
      </c>
      <c r="V148" s="186">
        <v>0</v>
      </c>
      <c r="W148" s="187">
        <v>44227</v>
      </c>
      <c r="X148" s="188" t="s">
        <v>8664</v>
      </c>
      <c r="Y148" s="188" t="s">
        <v>7880</v>
      </c>
      <c r="Z148" s="188" t="s">
        <v>7881</v>
      </c>
    </row>
    <row r="149" spans="1:26" ht="24.75" hidden="1" customHeight="1" x14ac:dyDescent="0.25">
      <c r="A149" s="183" t="s">
        <v>8290</v>
      </c>
      <c r="B149" s="188">
        <v>814968006</v>
      </c>
      <c r="C149" s="183" t="s">
        <v>1566</v>
      </c>
      <c r="D149" s="183" t="s">
        <v>1891</v>
      </c>
      <c r="E149" s="183" t="s">
        <v>7208</v>
      </c>
      <c r="F149" s="183" t="s">
        <v>1892</v>
      </c>
      <c r="G149" s="183" t="s">
        <v>7484</v>
      </c>
      <c r="H149" s="183" t="s">
        <v>7472</v>
      </c>
      <c r="I149" s="183" t="s">
        <v>8198</v>
      </c>
      <c r="J149" s="183" t="s">
        <v>7485</v>
      </c>
      <c r="K149" s="183" t="s">
        <v>6899</v>
      </c>
      <c r="L149" s="183" t="s">
        <v>50</v>
      </c>
      <c r="M149" s="183" t="s">
        <v>1893</v>
      </c>
      <c r="N149" s="183">
        <v>225409300</v>
      </c>
      <c r="O149" s="183" t="s">
        <v>7471</v>
      </c>
      <c r="P149" s="183">
        <v>0</v>
      </c>
      <c r="Q149" s="183" t="s">
        <v>1274</v>
      </c>
      <c r="R149" s="183" t="s">
        <v>6941</v>
      </c>
      <c r="S149" s="184">
        <v>37970</v>
      </c>
      <c r="T149" s="185">
        <v>3950</v>
      </c>
      <c r="U149" s="186">
        <v>0</v>
      </c>
      <c r="V149" s="186">
        <v>0</v>
      </c>
      <c r="W149" s="187">
        <v>44227</v>
      </c>
      <c r="X149" s="188" t="s">
        <v>8664</v>
      </c>
      <c r="Y149" s="188" t="s">
        <v>7880</v>
      </c>
      <c r="Z149" s="188" t="s">
        <v>7889</v>
      </c>
    </row>
    <row r="150" spans="1:26" ht="24.75" hidden="1" customHeight="1" x14ac:dyDescent="0.25">
      <c r="A150" s="183" t="s">
        <v>8291</v>
      </c>
      <c r="B150" s="188">
        <v>707182008</v>
      </c>
      <c r="C150" s="183" t="s">
        <v>1579</v>
      </c>
      <c r="D150" s="183" t="s">
        <v>2159</v>
      </c>
      <c r="E150" s="183" t="s">
        <v>2160</v>
      </c>
      <c r="F150" s="183" t="s">
        <v>2161</v>
      </c>
      <c r="G150" s="183" t="s">
        <v>7004</v>
      </c>
      <c r="H150" s="183" t="s">
        <v>2162</v>
      </c>
      <c r="I150" s="183" t="s">
        <v>7005</v>
      </c>
      <c r="J150" s="183" t="s">
        <v>2163</v>
      </c>
      <c r="K150" s="183" t="s">
        <v>2165</v>
      </c>
      <c r="L150" s="183" t="s">
        <v>6171</v>
      </c>
      <c r="M150" s="183" t="s">
        <v>1013</v>
      </c>
      <c r="N150" s="183" t="s">
        <v>2166</v>
      </c>
      <c r="O150" s="183" t="s">
        <v>2164</v>
      </c>
      <c r="P150" s="183">
        <v>0</v>
      </c>
      <c r="Q150" s="183">
        <v>91401</v>
      </c>
      <c r="R150" s="183" t="s">
        <v>7006</v>
      </c>
      <c r="S150" s="184">
        <v>37970</v>
      </c>
      <c r="T150" s="185">
        <v>4100</v>
      </c>
      <c r="U150" s="186">
        <v>5345863</v>
      </c>
      <c r="V150" s="186">
        <v>5345863</v>
      </c>
      <c r="W150" s="187">
        <v>44227</v>
      </c>
      <c r="X150" s="188" t="s">
        <v>8664</v>
      </c>
      <c r="Y150" s="188" t="s">
        <v>7880</v>
      </c>
      <c r="Z150" s="188" t="s">
        <v>7899</v>
      </c>
    </row>
    <row r="151" spans="1:26" ht="24.75" hidden="1" customHeight="1" x14ac:dyDescent="0.25">
      <c r="A151" s="183" t="s">
        <v>8292</v>
      </c>
      <c r="B151" s="188" t="s">
        <v>7816</v>
      </c>
      <c r="C151" s="183" t="s">
        <v>1639</v>
      </c>
      <c r="D151" s="183" t="s">
        <v>2350</v>
      </c>
      <c r="E151" s="183" t="s">
        <v>7712</v>
      </c>
      <c r="F151" s="183" t="s">
        <v>2351</v>
      </c>
      <c r="G151" s="183" t="s">
        <v>8208</v>
      </c>
      <c r="H151" s="183" t="s">
        <v>482</v>
      </c>
      <c r="I151" s="183" t="s">
        <v>7713</v>
      </c>
      <c r="J151" s="183" t="s">
        <v>8209</v>
      </c>
      <c r="K151" s="183" t="s">
        <v>2352</v>
      </c>
      <c r="L151" s="183" t="s">
        <v>50</v>
      </c>
      <c r="M151" s="183" t="s">
        <v>852</v>
      </c>
      <c r="N151" s="183" t="s">
        <v>2353</v>
      </c>
      <c r="O151" s="183" t="s">
        <v>7746</v>
      </c>
      <c r="P151" s="183">
        <v>0</v>
      </c>
      <c r="Q151" s="183">
        <v>93401</v>
      </c>
      <c r="R151" s="183" t="s">
        <v>7028</v>
      </c>
      <c r="S151" s="184">
        <v>37970</v>
      </c>
      <c r="T151" s="185">
        <v>4250</v>
      </c>
      <c r="U151" s="186">
        <v>10420339</v>
      </c>
      <c r="V151" s="186">
        <v>10420339</v>
      </c>
      <c r="W151" s="187">
        <v>44227</v>
      </c>
      <c r="X151" s="188" t="s">
        <v>8664</v>
      </c>
      <c r="Y151" s="188" t="s">
        <v>7880</v>
      </c>
      <c r="Z151" s="188" t="s">
        <v>7907</v>
      </c>
    </row>
    <row r="152" spans="1:26" ht="24.75" hidden="1" customHeight="1" x14ac:dyDescent="0.25">
      <c r="A152" s="183" t="s">
        <v>8292</v>
      </c>
      <c r="B152" s="188" t="s">
        <v>7816</v>
      </c>
      <c r="C152" s="183" t="s">
        <v>1639</v>
      </c>
      <c r="D152" s="183" t="s">
        <v>2350</v>
      </c>
      <c r="E152" s="183" t="s">
        <v>7712</v>
      </c>
      <c r="F152" s="183" t="s">
        <v>2351</v>
      </c>
      <c r="G152" s="183" t="s">
        <v>8208</v>
      </c>
      <c r="H152" s="183" t="s">
        <v>482</v>
      </c>
      <c r="I152" s="183" t="s">
        <v>7713</v>
      </c>
      <c r="J152" s="183" t="s">
        <v>8209</v>
      </c>
      <c r="K152" s="183" t="s">
        <v>2352</v>
      </c>
      <c r="L152" s="183" t="s">
        <v>50</v>
      </c>
      <c r="M152" s="183" t="s">
        <v>852</v>
      </c>
      <c r="N152" s="183" t="s">
        <v>2353</v>
      </c>
      <c r="O152" s="183" t="s">
        <v>7746</v>
      </c>
      <c r="P152" s="183">
        <v>0</v>
      </c>
      <c r="Q152" s="183">
        <v>93401</v>
      </c>
      <c r="R152" s="183" t="s">
        <v>7028</v>
      </c>
      <c r="S152" s="184">
        <v>37970</v>
      </c>
      <c r="T152" s="185">
        <v>4250</v>
      </c>
      <c r="U152" s="186">
        <v>31370352</v>
      </c>
      <c r="V152" s="186">
        <v>31370352</v>
      </c>
      <c r="W152" s="187">
        <v>44227</v>
      </c>
      <c r="X152" s="188" t="s">
        <v>8664</v>
      </c>
      <c r="Y152" s="188" t="s">
        <v>7880</v>
      </c>
      <c r="Z152" s="188" t="s">
        <v>7882</v>
      </c>
    </row>
    <row r="153" spans="1:26" ht="24.75" hidden="1" customHeight="1" x14ac:dyDescent="0.25">
      <c r="A153" s="183" t="s">
        <v>8292</v>
      </c>
      <c r="B153" s="188" t="s">
        <v>7816</v>
      </c>
      <c r="C153" s="183" t="s">
        <v>1639</v>
      </c>
      <c r="D153" s="183" t="s">
        <v>2350</v>
      </c>
      <c r="E153" s="183" t="s">
        <v>7712</v>
      </c>
      <c r="F153" s="183" t="s">
        <v>2351</v>
      </c>
      <c r="G153" s="183" t="s">
        <v>8208</v>
      </c>
      <c r="H153" s="183" t="s">
        <v>482</v>
      </c>
      <c r="I153" s="183" t="s">
        <v>7713</v>
      </c>
      <c r="J153" s="183" t="s">
        <v>8209</v>
      </c>
      <c r="K153" s="183" t="s">
        <v>2352</v>
      </c>
      <c r="L153" s="183" t="s">
        <v>50</v>
      </c>
      <c r="M153" s="183" t="s">
        <v>852</v>
      </c>
      <c r="N153" s="183" t="s">
        <v>2353</v>
      </c>
      <c r="O153" s="183" t="s">
        <v>7746</v>
      </c>
      <c r="P153" s="183">
        <v>0</v>
      </c>
      <c r="Q153" s="183">
        <v>93401</v>
      </c>
      <c r="R153" s="183" t="s">
        <v>7028</v>
      </c>
      <c r="S153" s="184">
        <v>37970</v>
      </c>
      <c r="T153" s="185">
        <v>4250</v>
      </c>
      <c r="U153" s="186">
        <v>28281323</v>
      </c>
      <c r="V153" s="186">
        <v>28281323</v>
      </c>
      <c r="W153" s="187">
        <v>44227</v>
      </c>
      <c r="X153" s="188" t="s">
        <v>8664</v>
      </c>
      <c r="Y153" s="188" t="s">
        <v>7880</v>
      </c>
      <c r="Z153" s="188" t="s">
        <v>7900</v>
      </c>
    </row>
    <row r="154" spans="1:26" ht="24.75" hidden="1" customHeight="1" x14ac:dyDescent="0.25">
      <c r="A154" s="183" t="s">
        <v>8292</v>
      </c>
      <c r="B154" s="188" t="s">
        <v>7816</v>
      </c>
      <c r="C154" s="183" t="s">
        <v>1639</v>
      </c>
      <c r="D154" s="183" t="s">
        <v>2350</v>
      </c>
      <c r="E154" s="183" t="s">
        <v>7712</v>
      </c>
      <c r="F154" s="183" t="s">
        <v>2351</v>
      </c>
      <c r="G154" s="183" t="s">
        <v>8208</v>
      </c>
      <c r="H154" s="183" t="s">
        <v>482</v>
      </c>
      <c r="I154" s="183" t="s">
        <v>7713</v>
      </c>
      <c r="J154" s="183" t="s">
        <v>8209</v>
      </c>
      <c r="K154" s="183" t="s">
        <v>2352</v>
      </c>
      <c r="L154" s="183" t="s">
        <v>50</v>
      </c>
      <c r="M154" s="183" t="s">
        <v>852</v>
      </c>
      <c r="N154" s="183" t="s">
        <v>2353</v>
      </c>
      <c r="O154" s="183" t="s">
        <v>7746</v>
      </c>
      <c r="P154" s="183">
        <v>0</v>
      </c>
      <c r="Q154" s="183">
        <v>93401</v>
      </c>
      <c r="R154" s="183" t="s">
        <v>7028</v>
      </c>
      <c r="S154" s="184">
        <v>37970</v>
      </c>
      <c r="T154" s="185">
        <v>4250</v>
      </c>
      <c r="U154" s="186">
        <v>16033200</v>
      </c>
      <c r="V154" s="186">
        <v>16033200</v>
      </c>
      <c r="W154" s="187">
        <v>44227</v>
      </c>
      <c r="X154" s="188" t="s">
        <v>8664</v>
      </c>
      <c r="Y154" s="188" t="s">
        <v>7880</v>
      </c>
      <c r="Z154" s="188" t="s">
        <v>7895</v>
      </c>
    </row>
    <row r="155" spans="1:26" ht="24.75" hidden="1" customHeight="1" x14ac:dyDescent="0.25">
      <c r="A155" s="183" t="s">
        <v>8292</v>
      </c>
      <c r="B155" s="188" t="s">
        <v>7816</v>
      </c>
      <c r="C155" s="183" t="s">
        <v>1639</v>
      </c>
      <c r="D155" s="183" t="s">
        <v>2350</v>
      </c>
      <c r="E155" s="183" t="s">
        <v>7712</v>
      </c>
      <c r="F155" s="183" t="s">
        <v>2351</v>
      </c>
      <c r="G155" s="183" t="s">
        <v>8208</v>
      </c>
      <c r="H155" s="183" t="s">
        <v>482</v>
      </c>
      <c r="I155" s="183" t="s">
        <v>7713</v>
      </c>
      <c r="J155" s="183" t="s">
        <v>8209</v>
      </c>
      <c r="K155" s="183" t="s">
        <v>2352</v>
      </c>
      <c r="L155" s="183" t="s">
        <v>50</v>
      </c>
      <c r="M155" s="183" t="s">
        <v>852</v>
      </c>
      <c r="N155" s="183" t="s">
        <v>2353</v>
      </c>
      <c r="O155" s="183" t="s">
        <v>7746</v>
      </c>
      <c r="P155" s="183">
        <v>0</v>
      </c>
      <c r="Q155" s="183">
        <v>93401</v>
      </c>
      <c r="R155" s="183" t="s">
        <v>7028</v>
      </c>
      <c r="S155" s="184">
        <v>37970</v>
      </c>
      <c r="T155" s="185">
        <v>4250</v>
      </c>
      <c r="U155" s="186">
        <v>70191420</v>
      </c>
      <c r="V155" s="186">
        <v>70191420</v>
      </c>
      <c r="W155" s="187">
        <v>44227</v>
      </c>
      <c r="X155" s="188" t="s">
        <v>8664</v>
      </c>
      <c r="Y155" s="188" t="s">
        <v>7880</v>
      </c>
      <c r="Z155" s="188" t="s">
        <v>7883</v>
      </c>
    </row>
    <row r="156" spans="1:26" ht="24.75" hidden="1" customHeight="1" x14ac:dyDescent="0.25">
      <c r="A156" s="183" t="s">
        <v>8292</v>
      </c>
      <c r="B156" s="188" t="s">
        <v>7816</v>
      </c>
      <c r="C156" s="183" t="s">
        <v>1639</v>
      </c>
      <c r="D156" s="183" t="s">
        <v>2350</v>
      </c>
      <c r="E156" s="183" t="s">
        <v>7712</v>
      </c>
      <c r="F156" s="183" t="s">
        <v>2351</v>
      </c>
      <c r="G156" s="183" t="s">
        <v>8208</v>
      </c>
      <c r="H156" s="183" t="s">
        <v>482</v>
      </c>
      <c r="I156" s="183" t="s">
        <v>7713</v>
      </c>
      <c r="J156" s="183" t="s">
        <v>8209</v>
      </c>
      <c r="K156" s="183" t="s">
        <v>2352</v>
      </c>
      <c r="L156" s="183" t="s">
        <v>50</v>
      </c>
      <c r="M156" s="183" t="s">
        <v>852</v>
      </c>
      <c r="N156" s="183" t="s">
        <v>2353</v>
      </c>
      <c r="O156" s="183" t="s">
        <v>7746</v>
      </c>
      <c r="P156" s="183">
        <v>0</v>
      </c>
      <c r="Q156" s="183">
        <v>93401</v>
      </c>
      <c r="R156" s="183" t="s">
        <v>7028</v>
      </c>
      <c r="S156" s="184">
        <v>37970</v>
      </c>
      <c r="T156" s="185">
        <v>4250</v>
      </c>
      <c r="U156" s="186">
        <v>21903626</v>
      </c>
      <c r="V156" s="186">
        <v>21903626</v>
      </c>
      <c r="W156" s="187">
        <v>44227</v>
      </c>
      <c r="X156" s="188" t="s">
        <v>8664</v>
      </c>
      <c r="Y156" s="188" t="s">
        <v>7880</v>
      </c>
      <c r="Z156" s="188" t="s">
        <v>7971</v>
      </c>
    </row>
    <row r="157" spans="1:26" ht="24.75" hidden="1" customHeight="1" x14ac:dyDescent="0.25">
      <c r="A157" s="183" t="s">
        <v>8292</v>
      </c>
      <c r="B157" s="188" t="s">
        <v>7816</v>
      </c>
      <c r="C157" s="183" t="s">
        <v>1639</v>
      </c>
      <c r="D157" s="183" t="s">
        <v>2350</v>
      </c>
      <c r="E157" s="183" t="s">
        <v>7712</v>
      </c>
      <c r="F157" s="183" t="s">
        <v>2351</v>
      </c>
      <c r="G157" s="183" t="s">
        <v>8208</v>
      </c>
      <c r="H157" s="183" t="s">
        <v>482</v>
      </c>
      <c r="I157" s="183" t="s">
        <v>7713</v>
      </c>
      <c r="J157" s="183" t="s">
        <v>8209</v>
      </c>
      <c r="K157" s="183" t="s">
        <v>2352</v>
      </c>
      <c r="L157" s="183" t="s">
        <v>50</v>
      </c>
      <c r="M157" s="183" t="s">
        <v>852</v>
      </c>
      <c r="N157" s="183" t="s">
        <v>2353</v>
      </c>
      <c r="O157" s="183" t="s">
        <v>7746</v>
      </c>
      <c r="P157" s="183">
        <v>0</v>
      </c>
      <c r="Q157" s="183">
        <v>93401</v>
      </c>
      <c r="R157" s="183" t="s">
        <v>7028</v>
      </c>
      <c r="S157" s="184">
        <v>37970</v>
      </c>
      <c r="T157" s="185">
        <v>4250</v>
      </c>
      <c r="U157" s="186">
        <v>6206400</v>
      </c>
      <c r="V157" s="186">
        <v>6206400</v>
      </c>
      <c r="W157" s="187">
        <v>44227</v>
      </c>
      <c r="X157" s="188" t="s">
        <v>8664</v>
      </c>
      <c r="Y157" s="188" t="s">
        <v>7880</v>
      </c>
      <c r="Z157" s="188" t="s">
        <v>7972</v>
      </c>
    </row>
    <row r="158" spans="1:26" ht="24.75" hidden="1" customHeight="1" x14ac:dyDescent="0.25">
      <c r="A158" s="183" t="s">
        <v>8292</v>
      </c>
      <c r="B158" s="188" t="s">
        <v>7816</v>
      </c>
      <c r="C158" s="183" t="s">
        <v>1639</v>
      </c>
      <c r="D158" s="183" t="s">
        <v>2350</v>
      </c>
      <c r="E158" s="183" t="s">
        <v>7712</v>
      </c>
      <c r="F158" s="183" t="s">
        <v>2351</v>
      </c>
      <c r="G158" s="183" t="s">
        <v>8208</v>
      </c>
      <c r="H158" s="183" t="s">
        <v>482</v>
      </c>
      <c r="I158" s="183" t="s">
        <v>7713</v>
      </c>
      <c r="J158" s="183" t="s">
        <v>8209</v>
      </c>
      <c r="K158" s="183" t="s">
        <v>2352</v>
      </c>
      <c r="L158" s="183" t="s">
        <v>50</v>
      </c>
      <c r="M158" s="183" t="s">
        <v>852</v>
      </c>
      <c r="N158" s="183" t="s">
        <v>2353</v>
      </c>
      <c r="O158" s="183" t="s">
        <v>7746</v>
      </c>
      <c r="P158" s="183">
        <v>0</v>
      </c>
      <c r="Q158" s="183">
        <v>93401</v>
      </c>
      <c r="R158" s="183" t="s">
        <v>7028</v>
      </c>
      <c r="S158" s="184">
        <v>37970</v>
      </c>
      <c r="T158" s="185">
        <v>4250</v>
      </c>
      <c r="U158" s="186">
        <v>7944192</v>
      </c>
      <c r="V158" s="186">
        <v>7944192</v>
      </c>
      <c r="W158" s="187">
        <v>44227</v>
      </c>
      <c r="X158" s="188" t="s">
        <v>8664</v>
      </c>
      <c r="Y158" s="188" t="s">
        <v>7880</v>
      </c>
      <c r="Z158" s="188" t="s">
        <v>7908</v>
      </c>
    </row>
    <row r="159" spans="1:26" ht="24.75" hidden="1" customHeight="1" x14ac:dyDescent="0.25">
      <c r="A159" s="183" t="s">
        <v>8292</v>
      </c>
      <c r="B159" s="188" t="s">
        <v>7816</v>
      </c>
      <c r="C159" s="183" t="s">
        <v>1639</v>
      </c>
      <c r="D159" s="183" t="s">
        <v>2350</v>
      </c>
      <c r="E159" s="183" t="s">
        <v>7712</v>
      </c>
      <c r="F159" s="183" t="s">
        <v>2351</v>
      </c>
      <c r="G159" s="183" t="s">
        <v>8208</v>
      </c>
      <c r="H159" s="183" t="s">
        <v>482</v>
      </c>
      <c r="I159" s="183" t="s">
        <v>7713</v>
      </c>
      <c r="J159" s="183" t="s">
        <v>8209</v>
      </c>
      <c r="K159" s="183" t="s">
        <v>2352</v>
      </c>
      <c r="L159" s="183" t="s">
        <v>50</v>
      </c>
      <c r="M159" s="183" t="s">
        <v>852</v>
      </c>
      <c r="N159" s="183" t="s">
        <v>2353</v>
      </c>
      <c r="O159" s="183" t="s">
        <v>7746</v>
      </c>
      <c r="P159" s="183">
        <v>0</v>
      </c>
      <c r="Q159" s="183">
        <v>93401</v>
      </c>
      <c r="R159" s="183" t="s">
        <v>7028</v>
      </c>
      <c r="S159" s="184">
        <v>37970</v>
      </c>
      <c r="T159" s="185">
        <v>4250</v>
      </c>
      <c r="U159" s="186">
        <v>33412361</v>
      </c>
      <c r="V159" s="186">
        <v>33412361</v>
      </c>
      <c r="W159" s="187">
        <v>44227</v>
      </c>
      <c r="X159" s="188" t="s">
        <v>8664</v>
      </c>
      <c r="Y159" s="188" t="s">
        <v>7880</v>
      </c>
      <c r="Z159" s="188" t="s">
        <v>7973</v>
      </c>
    </row>
    <row r="160" spans="1:26" ht="24.75" hidden="1" customHeight="1" x14ac:dyDescent="0.25">
      <c r="A160" s="183" t="s">
        <v>8292</v>
      </c>
      <c r="B160" s="188" t="s">
        <v>7816</v>
      </c>
      <c r="C160" s="183" t="s">
        <v>1639</v>
      </c>
      <c r="D160" s="183" t="s">
        <v>2350</v>
      </c>
      <c r="E160" s="183" t="s">
        <v>7712</v>
      </c>
      <c r="F160" s="183" t="s">
        <v>2351</v>
      </c>
      <c r="G160" s="183" t="s">
        <v>8208</v>
      </c>
      <c r="H160" s="183" t="s">
        <v>482</v>
      </c>
      <c r="I160" s="183" t="s">
        <v>7713</v>
      </c>
      <c r="J160" s="183" t="s">
        <v>8209</v>
      </c>
      <c r="K160" s="183" t="s">
        <v>2352</v>
      </c>
      <c r="L160" s="183" t="s">
        <v>50</v>
      </c>
      <c r="M160" s="183" t="s">
        <v>852</v>
      </c>
      <c r="N160" s="183" t="s">
        <v>2353</v>
      </c>
      <c r="O160" s="183" t="s">
        <v>7746</v>
      </c>
      <c r="P160" s="183">
        <v>0</v>
      </c>
      <c r="Q160" s="183">
        <v>93401</v>
      </c>
      <c r="R160" s="183" t="s">
        <v>7028</v>
      </c>
      <c r="S160" s="184">
        <v>37970</v>
      </c>
      <c r="T160" s="185">
        <v>4250</v>
      </c>
      <c r="U160" s="186">
        <v>13654080</v>
      </c>
      <c r="V160" s="186">
        <v>13654080</v>
      </c>
      <c r="W160" s="187">
        <v>44227</v>
      </c>
      <c r="X160" s="188" t="s">
        <v>8664</v>
      </c>
      <c r="Y160" s="188" t="s">
        <v>7880</v>
      </c>
      <c r="Z160" s="188" t="s">
        <v>7891</v>
      </c>
    </row>
    <row r="161" spans="1:26" ht="24.75" hidden="1" customHeight="1" x14ac:dyDescent="0.25">
      <c r="A161" s="183" t="s">
        <v>8292</v>
      </c>
      <c r="B161" s="188" t="s">
        <v>7816</v>
      </c>
      <c r="C161" s="183" t="s">
        <v>1639</v>
      </c>
      <c r="D161" s="183" t="s">
        <v>2350</v>
      </c>
      <c r="E161" s="183" t="s">
        <v>7712</v>
      </c>
      <c r="F161" s="183" t="s">
        <v>2351</v>
      </c>
      <c r="G161" s="183" t="s">
        <v>8208</v>
      </c>
      <c r="H161" s="183" t="s">
        <v>482</v>
      </c>
      <c r="I161" s="183" t="s">
        <v>7713</v>
      </c>
      <c r="J161" s="183" t="s">
        <v>8209</v>
      </c>
      <c r="K161" s="183" t="s">
        <v>2352</v>
      </c>
      <c r="L161" s="183" t="s">
        <v>50</v>
      </c>
      <c r="M161" s="183" t="s">
        <v>852</v>
      </c>
      <c r="N161" s="183" t="s">
        <v>2353</v>
      </c>
      <c r="O161" s="183" t="s">
        <v>7746</v>
      </c>
      <c r="P161" s="183">
        <v>0</v>
      </c>
      <c r="Q161" s="183">
        <v>93401</v>
      </c>
      <c r="R161" s="183" t="s">
        <v>7028</v>
      </c>
      <c r="S161" s="184">
        <v>37970</v>
      </c>
      <c r="T161" s="185">
        <v>4250</v>
      </c>
      <c r="U161" s="186">
        <v>2741677</v>
      </c>
      <c r="V161" s="186">
        <v>2741677</v>
      </c>
      <c r="W161" s="187">
        <v>44227</v>
      </c>
      <c r="X161" s="188" t="s">
        <v>8664</v>
      </c>
      <c r="Y161" s="188" t="s">
        <v>7880</v>
      </c>
      <c r="Z161" s="188" t="s">
        <v>7954</v>
      </c>
    </row>
    <row r="162" spans="1:26" ht="24.75" hidden="1" customHeight="1" x14ac:dyDescent="0.25">
      <c r="A162" s="183" t="s">
        <v>8292</v>
      </c>
      <c r="B162" s="188" t="s">
        <v>7816</v>
      </c>
      <c r="C162" s="183" t="s">
        <v>1639</v>
      </c>
      <c r="D162" s="183" t="s">
        <v>2350</v>
      </c>
      <c r="E162" s="183" t="s">
        <v>7712</v>
      </c>
      <c r="F162" s="183" t="s">
        <v>2351</v>
      </c>
      <c r="G162" s="183" t="s">
        <v>8208</v>
      </c>
      <c r="H162" s="183" t="s">
        <v>482</v>
      </c>
      <c r="I162" s="183" t="s">
        <v>7713</v>
      </c>
      <c r="J162" s="183" t="s">
        <v>8209</v>
      </c>
      <c r="K162" s="183" t="s">
        <v>2352</v>
      </c>
      <c r="L162" s="183" t="s">
        <v>50</v>
      </c>
      <c r="M162" s="183" t="s">
        <v>852</v>
      </c>
      <c r="N162" s="183" t="s">
        <v>2353</v>
      </c>
      <c r="O162" s="183" t="s">
        <v>7746</v>
      </c>
      <c r="P162" s="183">
        <v>0</v>
      </c>
      <c r="Q162" s="183">
        <v>93401</v>
      </c>
      <c r="R162" s="183" t="s">
        <v>7028</v>
      </c>
      <c r="S162" s="184">
        <v>37970</v>
      </c>
      <c r="T162" s="185">
        <v>4250</v>
      </c>
      <c r="U162" s="186">
        <v>3290013</v>
      </c>
      <c r="V162" s="186">
        <v>3290013</v>
      </c>
      <c r="W162" s="187">
        <v>44227</v>
      </c>
      <c r="X162" s="188" t="s">
        <v>8664</v>
      </c>
      <c r="Y162" s="188" t="s">
        <v>7880</v>
      </c>
      <c r="Z162" s="188" t="s">
        <v>7892</v>
      </c>
    </row>
    <row r="163" spans="1:26" ht="24.75" hidden="1" customHeight="1" x14ac:dyDescent="0.25">
      <c r="A163" s="183" t="s">
        <v>8292</v>
      </c>
      <c r="B163" s="188" t="s">
        <v>7816</v>
      </c>
      <c r="C163" s="183" t="s">
        <v>1639</v>
      </c>
      <c r="D163" s="183" t="s">
        <v>2350</v>
      </c>
      <c r="E163" s="183" t="s">
        <v>7712</v>
      </c>
      <c r="F163" s="183" t="s">
        <v>2351</v>
      </c>
      <c r="G163" s="183" t="s">
        <v>8208</v>
      </c>
      <c r="H163" s="183" t="s">
        <v>482</v>
      </c>
      <c r="I163" s="183" t="s">
        <v>7713</v>
      </c>
      <c r="J163" s="183" t="s">
        <v>8209</v>
      </c>
      <c r="K163" s="183" t="s">
        <v>2352</v>
      </c>
      <c r="L163" s="183" t="s">
        <v>50</v>
      </c>
      <c r="M163" s="183" t="s">
        <v>852</v>
      </c>
      <c r="N163" s="183" t="s">
        <v>2353</v>
      </c>
      <c r="O163" s="183" t="s">
        <v>7746</v>
      </c>
      <c r="P163" s="183">
        <v>0</v>
      </c>
      <c r="Q163" s="183">
        <v>93401</v>
      </c>
      <c r="R163" s="183" t="s">
        <v>7028</v>
      </c>
      <c r="S163" s="184">
        <v>37970</v>
      </c>
      <c r="T163" s="185">
        <v>4250</v>
      </c>
      <c r="U163" s="186">
        <v>8016600</v>
      </c>
      <c r="V163" s="186">
        <v>8016600</v>
      </c>
      <c r="W163" s="187">
        <v>44227</v>
      </c>
      <c r="X163" s="188" t="s">
        <v>8664</v>
      </c>
      <c r="Y163" s="188" t="s">
        <v>7880</v>
      </c>
      <c r="Z163" s="188" t="s">
        <v>7949</v>
      </c>
    </row>
    <row r="164" spans="1:26" ht="24.75" hidden="1" customHeight="1" x14ac:dyDescent="0.25">
      <c r="A164" s="183" t="s">
        <v>8292</v>
      </c>
      <c r="B164" s="188" t="s">
        <v>7816</v>
      </c>
      <c r="C164" s="183" t="s">
        <v>1639</v>
      </c>
      <c r="D164" s="183" t="s">
        <v>2350</v>
      </c>
      <c r="E164" s="183" t="s">
        <v>7712</v>
      </c>
      <c r="F164" s="183" t="s">
        <v>2351</v>
      </c>
      <c r="G164" s="183" t="s">
        <v>8208</v>
      </c>
      <c r="H164" s="183" t="s">
        <v>482</v>
      </c>
      <c r="I164" s="183" t="s">
        <v>7713</v>
      </c>
      <c r="J164" s="183" t="s">
        <v>8209</v>
      </c>
      <c r="K164" s="183" t="s">
        <v>2352</v>
      </c>
      <c r="L164" s="183" t="s">
        <v>50</v>
      </c>
      <c r="M164" s="183" t="s">
        <v>852</v>
      </c>
      <c r="N164" s="183" t="s">
        <v>2353</v>
      </c>
      <c r="O164" s="183" t="s">
        <v>7746</v>
      </c>
      <c r="P164" s="183">
        <v>0</v>
      </c>
      <c r="Q164" s="183">
        <v>93401</v>
      </c>
      <c r="R164" s="183" t="s">
        <v>7028</v>
      </c>
      <c r="S164" s="184">
        <v>37970</v>
      </c>
      <c r="T164" s="185">
        <v>4250</v>
      </c>
      <c r="U164" s="186">
        <v>8225031</v>
      </c>
      <c r="V164" s="186">
        <v>8225031</v>
      </c>
      <c r="W164" s="187">
        <v>44227</v>
      </c>
      <c r="X164" s="188" t="s">
        <v>8664</v>
      </c>
      <c r="Y164" s="188" t="s">
        <v>7880</v>
      </c>
      <c r="Z164" s="188" t="s">
        <v>7974</v>
      </c>
    </row>
    <row r="165" spans="1:26" ht="24.75" hidden="1" customHeight="1" x14ac:dyDescent="0.25">
      <c r="A165" s="183" t="s">
        <v>8292</v>
      </c>
      <c r="B165" s="188" t="s">
        <v>7816</v>
      </c>
      <c r="C165" s="183" t="s">
        <v>1639</v>
      </c>
      <c r="D165" s="183" t="s">
        <v>2350</v>
      </c>
      <c r="E165" s="183" t="s">
        <v>7712</v>
      </c>
      <c r="F165" s="183" t="s">
        <v>2351</v>
      </c>
      <c r="G165" s="183" t="s">
        <v>8208</v>
      </c>
      <c r="H165" s="183" t="s">
        <v>482</v>
      </c>
      <c r="I165" s="183" t="s">
        <v>7713</v>
      </c>
      <c r="J165" s="183" t="s">
        <v>8209</v>
      </c>
      <c r="K165" s="183" t="s">
        <v>2352</v>
      </c>
      <c r="L165" s="183" t="s">
        <v>50</v>
      </c>
      <c r="M165" s="183" t="s">
        <v>852</v>
      </c>
      <c r="N165" s="183" t="s">
        <v>2353</v>
      </c>
      <c r="O165" s="183" t="s">
        <v>7746</v>
      </c>
      <c r="P165" s="183">
        <v>0</v>
      </c>
      <c r="Q165" s="183">
        <v>93401</v>
      </c>
      <c r="R165" s="183" t="s">
        <v>7028</v>
      </c>
      <c r="S165" s="184">
        <v>37970</v>
      </c>
      <c r="T165" s="185">
        <v>4250</v>
      </c>
      <c r="U165" s="186">
        <v>3993818</v>
      </c>
      <c r="V165" s="186">
        <v>3993818</v>
      </c>
      <c r="W165" s="187">
        <v>44227</v>
      </c>
      <c r="X165" s="188" t="s">
        <v>8664</v>
      </c>
      <c r="Y165" s="188" t="s">
        <v>7880</v>
      </c>
      <c r="Z165" s="188" t="s">
        <v>7975</v>
      </c>
    </row>
    <row r="166" spans="1:26" ht="24.75" hidden="1" customHeight="1" x14ac:dyDescent="0.25">
      <c r="A166" s="183" t="s">
        <v>8292</v>
      </c>
      <c r="B166" s="188" t="s">
        <v>7816</v>
      </c>
      <c r="C166" s="183" t="s">
        <v>1639</v>
      </c>
      <c r="D166" s="183" t="s">
        <v>2350</v>
      </c>
      <c r="E166" s="183" t="s">
        <v>7712</v>
      </c>
      <c r="F166" s="183" t="s">
        <v>2351</v>
      </c>
      <c r="G166" s="183" t="s">
        <v>8208</v>
      </c>
      <c r="H166" s="183" t="s">
        <v>482</v>
      </c>
      <c r="I166" s="183" t="s">
        <v>7713</v>
      </c>
      <c r="J166" s="183" t="s">
        <v>8209</v>
      </c>
      <c r="K166" s="183" t="s">
        <v>2352</v>
      </c>
      <c r="L166" s="183" t="s">
        <v>50</v>
      </c>
      <c r="M166" s="183" t="s">
        <v>852</v>
      </c>
      <c r="N166" s="183" t="s">
        <v>2353</v>
      </c>
      <c r="O166" s="183" t="s">
        <v>7746</v>
      </c>
      <c r="P166" s="183">
        <v>0</v>
      </c>
      <c r="Q166" s="183">
        <v>93401</v>
      </c>
      <c r="R166" s="183" t="s">
        <v>7028</v>
      </c>
      <c r="S166" s="184">
        <v>37970</v>
      </c>
      <c r="T166" s="185">
        <v>4250</v>
      </c>
      <c r="U166" s="186">
        <v>6516720</v>
      </c>
      <c r="V166" s="186">
        <v>6516720</v>
      </c>
      <c r="W166" s="187">
        <v>44227</v>
      </c>
      <c r="X166" s="188" t="s">
        <v>8664</v>
      </c>
      <c r="Y166" s="188" t="s">
        <v>7880</v>
      </c>
      <c r="Z166" s="188" t="s">
        <v>7970</v>
      </c>
    </row>
    <row r="167" spans="1:26" ht="24.75" hidden="1" customHeight="1" x14ac:dyDescent="0.25">
      <c r="A167" s="183" t="s">
        <v>8292</v>
      </c>
      <c r="B167" s="188" t="s">
        <v>7816</v>
      </c>
      <c r="C167" s="183" t="s">
        <v>1639</v>
      </c>
      <c r="D167" s="183" t="s">
        <v>2350</v>
      </c>
      <c r="E167" s="183" t="s">
        <v>7712</v>
      </c>
      <c r="F167" s="183" t="s">
        <v>2351</v>
      </c>
      <c r="G167" s="183" t="s">
        <v>8208</v>
      </c>
      <c r="H167" s="183" t="s">
        <v>482</v>
      </c>
      <c r="I167" s="183" t="s">
        <v>7713</v>
      </c>
      <c r="J167" s="183" t="s">
        <v>8209</v>
      </c>
      <c r="K167" s="183" t="s">
        <v>2352</v>
      </c>
      <c r="L167" s="183" t="s">
        <v>50</v>
      </c>
      <c r="M167" s="183" t="s">
        <v>852</v>
      </c>
      <c r="N167" s="183" t="s">
        <v>2353</v>
      </c>
      <c r="O167" s="183" t="s">
        <v>7746</v>
      </c>
      <c r="P167" s="183">
        <v>0</v>
      </c>
      <c r="Q167" s="183">
        <v>93401</v>
      </c>
      <c r="R167" s="183" t="s">
        <v>7028</v>
      </c>
      <c r="S167" s="184">
        <v>37970</v>
      </c>
      <c r="T167" s="185">
        <v>4250</v>
      </c>
      <c r="U167" s="186">
        <v>5930280</v>
      </c>
      <c r="V167" s="186">
        <v>5930280</v>
      </c>
      <c r="W167" s="187">
        <v>44227</v>
      </c>
      <c r="X167" s="188" t="s">
        <v>8664</v>
      </c>
      <c r="Y167" s="188" t="s">
        <v>7880</v>
      </c>
      <c r="Z167" s="188" t="s">
        <v>7976</v>
      </c>
    </row>
    <row r="168" spans="1:26" ht="24.75" hidden="1" customHeight="1" x14ac:dyDescent="0.25">
      <c r="A168" s="183" t="s">
        <v>8292</v>
      </c>
      <c r="B168" s="188" t="s">
        <v>7816</v>
      </c>
      <c r="C168" s="183" t="s">
        <v>1639</v>
      </c>
      <c r="D168" s="183" t="s">
        <v>2350</v>
      </c>
      <c r="E168" s="183" t="s">
        <v>7712</v>
      </c>
      <c r="F168" s="183" t="s">
        <v>2351</v>
      </c>
      <c r="G168" s="183" t="s">
        <v>8208</v>
      </c>
      <c r="H168" s="183" t="s">
        <v>482</v>
      </c>
      <c r="I168" s="183" t="s">
        <v>7713</v>
      </c>
      <c r="J168" s="183" t="s">
        <v>8209</v>
      </c>
      <c r="K168" s="183" t="s">
        <v>2352</v>
      </c>
      <c r="L168" s="183" t="s">
        <v>50</v>
      </c>
      <c r="M168" s="183" t="s">
        <v>852</v>
      </c>
      <c r="N168" s="183" t="s">
        <v>2353</v>
      </c>
      <c r="O168" s="183" t="s">
        <v>7746</v>
      </c>
      <c r="P168" s="183">
        <v>0</v>
      </c>
      <c r="Q168" s="183">
        <v>93401</v>
      </c>
      <c r="R168" s="183" t="s">
        <v>7028</v>
      </c>
      <c r="S168" s="184">
        <v>37970</v>
      </c>
      <c r="T168" s="185">
        <v>4250</v>
      </c>
      <c r="U168" s="186">
        <v>16033200</v>
      </c>
      <c r="V168" s="186">
        <v>16033200</v>
      </c>
      <c r="W168" s="187">
        <v>44227</v>
      </c>
      <c r="X168" s="188" t="s">
        <v>8664</v>
      </c>
      <c r="Y168" s="188" t="s">
        <v>7880</v>
      </c>
      <c r="Z168" s="188" t="s">
        <v>7944</v>
      </c>
    </row>
    <row r="169" spans="1:26" ht="24.75" hidden="1" customHeight="1" x14ac:dyDescent="0.25">
      <c r="A169" s="183" t="s">
        <v>8292</v>
      </c>
      <c r="B169" s="188" t="s">
        <v>7816</v>
      </c>
      <c r="C169" s="183" t="s">
        <v>1639</v>
      </c>
      <c r="D169" s="183" t="s">
        <v>2350</v>
      </c>
      <c r="E169" s="183" t="s">
        <v>7712</v>
      </c>
      <c r="F169" s="183" t="s">
        <v>2351</v>
      </c>
      <c r="G169" s="183" t="s">
        <v>8208</v>
      </c>
      <c r="H169" s="183" t="s">
        <v>482</v>
      </c>
      <c r="I169" s="183" t="s">
        <v>7713</v>
      </c>
      <c r="J169" s="183" t="s">
        <v>8209</v>
      </c>
      <c r="K169" s="183" t="s">
        <v>2352</v>
      </c>
      <c r="L169" s="183" t="s">
        <v>50</v>
      </c>
      <c r="M169" s="183" t="s">
        <v>852</v>
      </c>
      <c r="N169" s="183" t="s">
        <v>2353</v>
      </c>
      <c r="O169" s="183" t="s">
        <v>7746</v>
      </c>
      <c r="P169" s="183">
        <v>0</v>
      </c>
      <c r="Q169" s="183">
        <v>93401</v>
      </c>
      <c r="R169" s="183" t="s">
        <v>7028</v>
      </c>
      <c r="S169" s="184">
        <v>37970</v>
      </c>
      <c r="T169" s="185">
        <v>4250</v>
      </c>
      <c r="U169" s="186">
        <v>8016600</v>
      </c>
      <c r="V169" s="186">
        <v>8016600</v>
      </c>
      <c r="W169" s="187">
        <v>44227</v>
      </c>
      <c r="X169" s="188" t="s">
        <v>8664</v>
      </c>
      <c r="Y169" s="188" t="s">
        <v>7880</v>
      </c>
      <c r="Z169" s="188" t="s">
        <v>7977</v>
      </c>
    </row>
    <row r="170" spans="1:26" ht="24.75" hidden="1" customHeight="1" x14ac:dyDescent="0.25">
      <c r="A170" s="183" t="s">
        <v>8292</v>
      </c>
      <c r="B170" s="188" t="s">
        <v>7816</v>
      </c>
      <c r="C170" s="183" t="s">
        <v>1639</v>
      </c>
      <c r="D170" s="183" t="s">
        <v>2350</v>
      </c>
      <c r="E170" s="183" t="s">
        <v>7712</v>
      </c>
      <c r="F170" s="183" t="s">
        <v>2351</v>
      </c>
      <c r="G170" s="183" t="s">
        <v>8208</v>
      </c>
      <c r="H170" s="183" t="s">
        <v>482</v>
      </c>
      <c r="I170" s="183" t="s">
        <v>7713</v>
      </c>
      <c r="J170" s="183" t="s">
        <v>8209</v>
      </c>
      <c r="K170" s="183" t="s">
        <v>2352</v>
      </c>
      <c r="L170" s="183" t="s">
        <v>50</v>
      </c>
      <c r="M170" s="183" t="s">
        <v>852</v>
      </c>
      <c r="N170" s="183" t="s">
        <v>2353</v>
      </c>
      <c r="O170" s="183" t="s">
        <v>7746</v>
      </c>
      <c r="P170" s="183">
        <v>0</v>
      </c>
      <c r="Q170" s="183">
        <v>93401</v>
      </c>
      <c r="R170" s="183" t="s">
        <v>7028</v>
      </c>
      <c r="S170" s="184">
        <v>37970</v>
      </c>
      <c r="T170" s="185">
        <v>4250</v>
      </c>
      <c r="U170" s="186">
        <v>16033200</v>
      </c>
      <c r="V170" s="186">
        <v>16033200</v>
      </c>
      <c r="W170" s="187">
        <v>44227</v>
      </c>
      <c r="X170" s="188" t="s">
        <v>8664</v>
      </c>
      <c r="Y170" s="188" t="s">
        <v>7880</v>
      </c>
      <c r="Z170" s="188" t="s">
        <v>7941</v>
      </c>
    </row>
    <row r="171" spans="1:26" ht="24.75" hidden="1" customHeight="1" x14ac:dyDescent="0.25">
      <c r="A171" s="183" t="s">
        <v>8292</v>
      </c>
      <c r="B171" s="188" t="s">
        <v>7816</v>
      </c>
      <c r="C171" s="183" t="s">
        <v>1639</v>
      </c>
      <c r="D171" s="183" t="s">
        <v>2350</v>
      </c>
      <c r="E171" s="183" t="s">
        <v>7712</v>
      </c>
      <c r="F171" s="183" t="s">
        <v>2351</v>
      </c>
      <c r="G171" s="183" t="s">
        <v>8208</v>
      </c>
      <c r="H171" s="183" t="s">
        <v>482</v>
      </c>
      <c r="I171" s="183" t="s">
        <v>7713</v>
      </c>
      <c r="J171" s="183" t="s">
        <v>8209</v>
      </c>
      <c r="K171" s="183" t="s">
        <v>2352</v>
      </c>
      <c r="L171" s="183" t="s">
        <v>50</v>
      </c>
      <c r="M171" s="183" t="s">
        <v>852</v>
      </c>
      <c r="N171" s="183" t="s">
        <v>2353</v>
      </c>
      <c r="O171" s="183" t="s">
        <v>7746</v>
      </c>
      <c r="P171" s="183">
        <v>0</v>
      </c>
      <c r="Q171" s="183">
        <v>93401</v>
      </c>
      <c r="R171" s="183" t="s">
        <v>7028</v>
      </c>
      <c r="S171" s="184">
        <v>37970</v>
      </c>
      <c r="T171" s="185">
        <v>4250</v>
      </c>
      <c r="U171" s="186">
        <v>15826320</v>
      </c>
      <c r="V171" s="186">
        <v>15826320</v>
      </c>
      <c r="W171" s="187">
        <v>44227</v>
      </c>
      <c r="X171" s="188" t="s">
        <v>8664</v>
      </c>
      <c r="Y171" s="188" t="s">
        <v>7880</v>
      </c>
      <c r="Z171" s="188" t="s">
        <v>7978</v>
      </c>
    </row>
    <row r="172" spans="1:26" ht="24.75" hidden="1" customHeight="1" x14ac:dyDescent="0.25">
      <c r="A172" s="183" t="s">
        <v>8292</v>
      </c>
      <c r="B172" s="188" t="s">
        <v>7816</v>
      </c>
      <c r="C172" s="183" t="s">
        <v>1639</v>
      </c>
      <c r="D172" s="183" t="s">
        <v>2350</v>
      </c>
      <c r="E172" s="183" t="s">
        <v>7712</v>
      </c>
      <c r="F172" s="183" t="s">
        <v>2351</v>
      </c>
      <c r="G172" s="183" t="s">
        <v>8208</v>
      </c>
      <c r="H172" s="183" t="s">
        <v>482</v>
      </c>
      <c r="I172" s="183" t="s">
        <v>7713</v>
      </c>
      <c r="J172" s="183" t="s">
        <v>8209</v>
      </c>
      <c r="K172" s="183" t="s">
        <v>2352</v>
      </c>
      <c r="L172" s="183" t="s">
        <v>50</v>
      </c>
      <c r="M172" s="183" t="s">
        <v>852</v>
      </c>
      <c r="N172" s="183" t="s">
        <v>2353</v>
      </c>
      <c r="O172" s="183" t="s">
        <v>7746</v>
      </c>
      <c r="P172" s="183">
        <v>0</v>
      </c>
      <c r="Q172" s="183">
        <v>93401</v>
      </c>
      <c r="R172" s="183" t="s">
        <v>7028</v>
      </c>
      <c r="S172" s="184">
        <v>37970</v>
      </c>
      <c r="T172" s="185">
        <v>4250</v>
      </c>
      <c r="U172" s="186">
        <v>7413200</v>
      </c>
      <c r="V172" s="186">
        <v>7413200</v>
      </c>
      <c r="W172" s="187">
        <v>44227</v>
      </c>
      <c r="X172" s="188" t="s">
        <v>8664</v>
      </c>
      <c r="Y172" s="188" t="s">
        <v>7880</v>
      </c>
      <c r="Z172" s="188" t="s">
        <v>7979</v>
      </c>
    </row>
    <row r="173" spans="1:26" ht="24.75" hidden="1" customHeight="1" x14ac:dyDescent="0.25">
      <c r="A173" s="183" t="s">
        <v>8292</v>
      </c>
      <c r="B173" s="188" t="s">
        <v>7816</v>
      </c>
      <c r="C173" s="183" t="s">
        <v>1639</v>
      </c>
      <c r="D173" s="183" t="s">
        <v>2350</v>
      </c>
      <c r="E173" s="183" t="s">
        <v>7712</v>
      </c>
      <c r="F173" s="183" t="s">
        <v>2351</v>
      </c>
      <c r="G173" s="183" t="s">
        <v>8208</v>
      </c>
      <c r="H173" s="183" t="s">
        <v>482</v>
      </c>
      <c r="I173" s="183" t="s">
        <v>7713</v>
      </c>
      <c r="J173" s="183" t="s">
        <v>8209</v>
      </c>
      <c r="K173" s="183" t="s">
        <v>2352</v>
      </c>
      <c r="L173" s="183" t="s">
        <v>50</v>
      </c>
      <c r="M173" s="183" t="s">
        <v>852</v>
      </c>
      <c r="N173" s="183" t="s">
        <v>2353</v>
      </c>
      <c r="O173" s="183" t="s">
        <v>7746</v>
      </c>
      <c r="P173" s="183">
        <v>0</v>
      </c>
      <c r="Q173" s="183">
        <v>93401</v>
      </c>
      <c r="R173" s="183" t="s">
        <v>7028</v>
      </c>
      <c r="S173" s="184">
        <v>37970</v>
      </c>
      <c r="T173" s="185">
        <v>4250</v>
      </c>
      <c r="U173" s="186">
        <v>16033200</v>
      </c>
      <c r="V173" s="186">
        <v>16033200</v>
      </c>
      <c r="W173" s="187">
        <v>44227</v>
      </c>
      <c r="X173" s="188" t="s">
        <v>8664</v>
      </c>
      <c r="Y173" s="188" t="s">
        <v>7880</v>
      </c>
      <c r="Z173" s="188" t="s">
        <v>7950</v>
      </c>
    </row>
    <row r="174" spans="1:26" ht="24.75" hidden="1" customHeight="1" x14ac:dyDescent="0.25">
      <c r="A174" s="183" t="s">
        <v>8292</v>
      </c>
      <c r="B174" s="188" t="s">
        <v>7816</v>
      </c>
      <c r="C174" s="183" t="s">
        <v>1639</v>
      </c>
      <c r="D174" s="183" t="s">
        <v>2350</v>
      </c>
      <c r="E174" s="183" t="s">
        <v>7712</v>
      </c>
      <c r="F174" s="183" t="s">
        <v>2351</v>
      </c>
      <c r="G174" s="183" t="s">
        <v>8208</v>
      </c>
      <c r="H174" s="183" t="s">
        <v>482</v>
      </c>
      <c r="I174" s="183" t="s">
        <v>7713</v>
      </c>
      <c r="J174" s="183" t="s">
        <v>8209</v>
      </c>
      <c r="K174" s="183" t="s">
        <v>2352</v>
      </c>
      <c r="L174" s="183" t="s">
        <v>50</v>
      </c>
      <c r="M174" s="183" t="s">
        <v>852</v>
      </c>
      <c r="N174" s="183" t="s">
        <v>2353</v>
      </c>
      <c r="O174" s="183" t="s">
        <v>7746</v>
      </c>
      <c r="P174" s="183">
        <v>0</v>
      </c>
      <c r="Q174" s="183">
        <v>93401</v>
      </c>
      <c r="R174" s="183" t="s">
        <v>7028</v>
      </c>
      <c r="S174" s="184">
        <v>37970</v>
      </c>
      <c r="T174" s="185">
        <v>4250</v>
      </c>
      <c r="U174" s="186">
        <v>8937216</v>
      </c>
      <c r="V174" s="186">
        <v>8937216</v>
      </c>
      <c r="W174" s="187">
        <v>44227</v>
      </c>
      <c r="X174" s="188" t="s">
        <v>8664</v>
      </c>
      <c r="Y174" s="188" t="s">
        <v>7880</v>
      </c>
      <c r="Z174" s="188" t="s">
        <v>7980</v>
      </c>
    </row>
    <row r="175" spans="1:26" ht="24.75" hidden="1" customHeight="1" x14ac:dyDescent="0.25">
      <c r="A175" s="183" t="s">
        <v>8292</v>
      </c>
      <c r="B175" s="188" t="s">
        <v>7816</v>
      </c>
      <c r="C175" s="183" t="s">
        <v>1639</v>
      </c>
      <c r="D175" s="183" t="s">
        <v>2350</v>
      </c>
      <c r="E175" s="183" t="s">
        <v>7712</v>
      </c>
      <c r="F175" s="183" t="s">
        <v>2351</v>
      </c>
      <c r="G175" s="183" t="s">
        <v>8208</v>
      </c>
      <c r="H175" s="183" t="s">
        <v>482</v>
      </c>
      <c r="I175" s="183" t="s">
        <v>7713</v>
      </c>
      <c r="J175" s="183" t="s">
        <v>8209</v>
      </c>
      <c r="K175" s="183" t="s">
        <v>2352</v>
      </c>
      <c r="L175" s="183" t="s">
        <v>50</v>
      </c>
      <c r="M175" s="183" t="s">
        <v>852</v>
      </c>
      <c r="N175" s="183" t="s">
        <v>2353</v>
      </c>
      <c r="O175" s="183" t="s">
        <v>7746</v>
      </c>
      <c r="P175" s="183">
        <v>0</v>
      </c>
      <c r="Q175" s="183">
        <v>93401</v>
      </c>
      <c r="R175" s="183" t="s">
        <v>7028</v>
      </c>
      <c r="S175" s="184">
        <v>37970</v>
      </c>
      <c r="T175" s="185">
        <v>4250</v>
      </c>
      <c r="U175" s="186">
        <v>76673585</v>
      </c>
      <c r="V175" s="186">
        <v>76673585</v>
      </c>
      <c r="W175" s="187">
        <v>44227</v>
      </c>
      <c r="X175" s="188" t="s">
        <v>8664</v>
      </c>
      <c r="Y175" s="188" t="s">
        <v>7880</v>
      </c>
      <c r="Z175" s="188" t="s">
        <v>7881</v>
      </c>
    </row>
    <row r="176" spans="1:26" ht="24.75" hidden="1" customHeight="1" x14ac:dyDescent="0.25">
      <c r="A176" s="183" t="s">
        <v>8292</v>
      </c>
      <c r="B176" s="188" t="s">
        <v>7816</v>
      </c>
      <c r="C176" s="183" t="s">
        <v>1639</v>
      </c>
      <c r="D176" s="183" t="s">
        <v>2350</v>
      </c>
      <c r="E176" s="183" t="s">
        <v>7712</v>
      </c>
      <c r="F176" s="183" t="s">
        <v>2351</v>
      </c>
      <c r="G176" s="183" t="s">
        <v>8208</v>
      </c>
      <c r="H176" s="183" t="s">
        <v>482</v>
      </c>
      <c r="I176" s="183" t="s">
        <v>7713</v>
      </c>
      <c r="J176" s="183" t="s">
        <v>8209</v>
      </c>
      <c r="K176" s="183" t="s">
        <v>2352</v>
      </c>
      <c r="L176" s="183" t="s">
        <v>50</v>
      </c>
      <c r="M176" s="183" t="s">
        <v>852</v>
      </c>
      <c r="N176" s="183" t="s">
        <v>2353</v>
      </c>
      <c r="O176" s="183" t="s">
        <v>7746</v>
      </c>
      <c r="P176" s="183">
        <v>0</v>
      </c>
      <c r="Q176" s="183">
        <v>93401</v>
      </c>
      <c r="R176" s="183" t="s">
        <v>7028</v>
      </c>
      <c r="S176" s="184">
        <v>37970</v>
      </c>
      <c r="T176" s="185">
        <v>4250</v>
      </c>
      <c r="U176" s="186">
        <v>36101697</v>
      </c>
      <c r="V176" s="186">
        <v>36101697</v>
      </c>
      <c r="W176" s="187">
        <v>44227</v>
      </c>
      <c r="X176" s="188" t="s">
        <v>8664</v>
      </c>
      <c r="Y176" s="188" t="s">
        <v>7880</v>
      </c>
      <c r="Z176" s="188" t="s">
        <v>7956</v>
      </c>
    </row>
    <row r="177" spans="1:26" ht="24.75" hidden="1" customHeight="1" x14ac:dyDescent="0.25">
      <c r="A177" s="183" t="s">
        <v>8292</v>
      </c>
      <c r="B177" s="188" t="s">
        <v>7816</v>
      </c>
      <c r="C177" s="183" t="s">
        <v>1639</v>
      </c>
      <c r="D177" s="183" t="s">
        <v>2350</v>
      </c>
      <c r="E177" s="183" t="s">
        <v>7712</v>
      </c>
      <c r="F177" s="183" t="s">
        <v>2351</v>
      </c>
      <c r="G177" s="183" t="s">
        <v>8208</v>
      </c>
      <c r="H177" s="183" t="s">
        <v>482</v>
      </c>
      <c r="I177" s="183" t="s">
        <v>7713</v>
      </c>
      <c r="J177" s="183" t="s">
        <v>8209</v>
      </c>
      <c r="K177" s="183" t="s">
        <v>2352</v>
      </c>
      <c r="L177" s="183" t="s">
        <v>50</v>
      </c>
      <c r="M177" s="183" t="s">
        <v>852</v>
      </c>
      <c r="N177" s="183" t="s">
        <v>2353</v>
      </c>
      <c r="O177" s="183" t="s">
        <v>7746</v>
      </c>
      <c r="P177" s="183">
        <v>0</v>
      </c>
      <c r="Q177" s="183">
        <v>93401</v>
      </c>
      <c r="R177" s="183" t="s">
        <v>7028</v>
      </c>
      <c r="S177" s="184">
        <v>37970</v>
      </c>
      <c r="T177" s="185">
        <v>4250</v>
      </c>
      <c r="U177" s="186">
        <v>8844120</v>
      </c>
      <c r="V177" s="186">
        <v>8844120</v>
      </c>
      <c r="W177" s="187">
        <v>44227</v>
      </c>
      <c r="X177" s="188" t="s">
        <v>8664</v>
      </c>
      <c r="Y177" s="188" t="s">
        <v>7880</v>
      </c>
      <c r="Z177" s="188" t="s">
        <v>7923</v>
      </c>
    </row>
    <row r="178" spans="1:26" ht="24.75" hidden="1" customHeight="1" x14ac:dyDescent="0.25">
      <c r="A178" s="183" t="s">
        <v>8292</v>
      </c>
      <c r="B178" s="188" t="s">
        <v>7816</v>
      </c>
      <c r="C178" s="183" t="s">
        <v>1639</v>
      </c>
      <c r="D178" s="183" t="s">
        <v>2350</v>
      </c>
      <c r="E178" s="183" t="s">
        <v>7712</v>
      </c>
      <c r="F178" s="183" t="s">
        <v>2351</v>
      </c>
      <c r="G178" s="183" t="s">
        <v>8208</v>
      </c>
      <c r="H178" s="183" t="s">
        <v>482</v>
      </c>
      <c r="I178" s="183" t="s">
        <v>7713</v>
      </c>
      <c r="J178" s="183" t="s">
        <v>8209</v>
      </c>
      <c r="K178" s="183" t="s">
        <v>2352</v>
      </c>
      <c r="L178" s="183" t="s">
        <v>50</v>
      </c>
      <c r="M178" s="183" t="s">
        <v>852</v>
      </c>
      <c r="N178" s="183" t="s">
        <v>2353</v>
      </c>
      <c r="O178" s="183" t="s">
        <v>7746</v>
      </c>
      <c r="P178" s="183">
        <v>0</v>
      </c>
      <c r="Q178" s="183">
        <v>93401</v>
      </c>
      <c r="R178" s="183" t="s">
        <v>7028</v>
      </c>
      <c r="S178" s="184">
        <v>37970</v>
      </c>
      <c r="T178" s="185">
        <v>4250</v>
      </c>
      <c r="U178" s="186">
        <v>6206400</v>
      </c>
      <c r="V178" s="186">
        <v>6206400</v>
      </c>
      <c r="W178" s="187">
        <v>44227</v>
      </c>
      <c r="X178" s="188" t="s">
        <v>8664</v>
      </c>
      <c r="Y178" s="188" t="s">
        <v>7880</v>
      </c>
      <c r="Z178" s="188" t="s">
        <v>7925</v>
      </c>
    </row>
    <row r="179" spans="1:26" ht="24.75" hidden="1" customHeight="1" x14ac:dyDescent="0.25">
      <c r="A179" s="183" t="s">
        <v>8292</v>
      </c>
      <c r="B179" s="188" t="s">
        <v>7816</v>
      </c>
      <c r="C179" s="183" t="s">
        <v>1639</v>
      </c>
      <c r="D179" s="183" t="s">
        <v>2350</v>
      </c>
      <c r="E179" s="183" t="s">
        <v>7712</v>
      </c>
      <c r="F179" s="183" t="s">
        <v>2351</v>
      </c>
      <c r="G179" s="183" t="s">
        <v>8208</v>
      </c>
      <c r="H179" s="183" t="s">
        <v>482</v>
      </c>
      <c r="I179" s="183" t="s">
        <v>7713</v>
      </c>
      <c r="J179" s="183" t="s">
        <v>8209</v>
      </c>
      <c r="K179" s="183" t="s">
        <v>2352</v>
      </c>
      <c r="L179" s="183" t="s">
        <v>50</v>
      </c>
      <c r="M179" s="183" t="s">
        <v>852</v>
      </c>
      <c r="N179" s="183" t="s">
        <v>2353</v>
      </c>
      <c r="O179" s="183" t="s">
        <v>7746</v>
      </c>
      <c r="P179" s="183">
        <v>0</v>
      </c>
      <c r="Q179" s="183">
        <v>93401</v>
      </c>
      <c r="R179" s="183" t="s">
        <v>7028</v>
      </c>
      <c r="S179" s="184">
        <v>37970</v>
      </c>
      <c r="T179" s="185">
        <v>4250</v>
      </c>
      <c r="U179" s="186">
        <v>15373046</v>
      </c>
      <c r="V179" s="186">
        <v>15373046</v>
      </c>
      <c r="W179" s="187">
        <v>44227</v>
      </c>
      <c r="X179" s="188" t="s">
        <v>8664</v>
      </c>
      <c r="Y179" s="188" t="s">
        <v>7880</v>
      </c>
      <c r="Z179" s="188" t="s">
        <v>7928</v>
      </c>
    </row>
    <row r="180" spans="1:26" ht="24.75" hidden="1" customHeight="1" x14ac:dyDescent="0.25">
      <c r="A180" s="183" t="s">
        <v>8292</v>
      </c>
      <c r="B180" s="188" t="s">
        <v>7816</v>
      </c>
      <c r="C180" s="183" t="s">
        <v>1639</v>
      </c>
      <c r="D180" s="183" t="s">
        <v>2350</v>
      </c>
      <c r="E180" s="183" t="s">
        <v>7712</v>
      </c>
      <c r="F180" s="183" t="s">
        <v>2351</v>
      </c>
      <c r="G180" s="183" t="s">
        <v>8208</v>
      </c>
      <c r="H180" s="183" t="s">
        <v>482</v>
      </c>
      <c r="I180" s="183" t="s">
        <v>7713</v>
      </c>
      <c r="J180" s="183" t="s">
        <v>8209</v>
      </c>
      <c r="K180" s="183" t="s">
        <v>2352</v>
      </c>
      <c r="L180" s="183" t="s">
        <v>50</v>
      </c>
      <c r="M180" s="183" t="s">
        <v>852</v>
      </c>
      <c r="N180" s="183" t="s">
        <v>2353</v>
      </c>
      <c r="O180" s="183" t="s">
        <v>7746</v>
      </c>
      <c r="P180" s="183">
        <v>0</v>
      </c>
      <c r="Q180" s="183">
        <v>93401</v>
      </c>
      <c r="R180" s="183" t="s">
        <v>7028</v>
      </c>
      <c r="S180" s="184">
        <v>37970</v>
      </c>
      <c r="T180" s="185">
        <v>4250</v>
      </c>
      <c r="U180" s="186">
        <v>26320308</v>
      </c>
      <c r="V180" s="186">
        <v>26320308</v>
      </c>
      <c r="W180" s="187">
        <v>44227</v>
      </c>
      <c r="X180" s="188" t="s">
        <v>8664</v>
      </c>
      <c r="Y180" s="188" t="s">
        <v>7880</v>
      </c>
      <c r="Z180" s="188" t="s">
        <v>7898</v>
      </c>
    </row>
    <row r="181" spans="1:26" ht="24.75" hidden="1" customHeight="1" x14ac:dyDescent="0.25">
      <c r="A181" s="183" t="s">
        <v>8292</v>
      </c>
      <c r="B181" s="188" t="s">
        <v>7816</v>
      </c>
      <c r="C181" s="183" t="s">
        <v>1639</v>
      </c>
      <c r="D181" s="183" t="s">
        <v>2350</v>
      </c>
      <c r="E181" s="183" t="s">
        <v>7712</v>
      </c>
      <c r="F181" s="183" t="s">
        <v>2351</v>
      </c>
      <c r="G181" s="183" t="s">
        <v>8208</v>
      </c>
      <c r="H181" s="183" t="s">
        <v>482</v>
      </c>
      <c r="I181" s="183" t="s">
        <v>7713</v>
      </c>
      <c r="J181" s="183" t="s">
        <v>8209</v>
      </c>
      <c r="K181" s="183" t="s">
        <v>2352</v>
      </c>
      <c r="L181" s="183" t="s">
        <v>50</v>
      </c>
      <c r="M181" s="183" t="s">
        <v>852</v>
      </c>
      <c r="N181" s="183" t="s">
        <v>2353</v>
      </c>
      <c r="O181" s="183" t="s">
        <v>7746</v>
      </c>
      <c r="P181" s="183">
        <v>0</v>
      </c>
      <c r="Q181" s="183">
        <v>93401</v>
      </c>
      <c r="R181" s="183" t="s">
        <v>7028</v>
      </c>
      <c r="S181" s="184">
        <v>37970</v>
      </c>
      <c r="T181" s="185">
        <v>4250</v>
      </c>
      <c r="U181" s="186">
        <v>26737947</v>
      </c>
      <c r="V181" s="186">
        <v>26737947</v>
      </c>
      <c r="W181" s="187">
        <v>44227</v>
      </c>
      <c r="X181" s="188" t="s">
        <v>8664</v>
      </c>
      <c r="Y181" s="188" t="s">
        <v>7880</v>
      </c>
      <c r="Z181" s="188" t="s">
        <v>7933</v>
      </c>
    </row>
    <row r="182" spans="1:26" ht="24.75" hidden="1" customHeight="1" x14ac:dyDescent="0.25">
      <c r="A182" s="183" t="s">
        <v>8292</v>
      </c>
      <c r="B182" s="188" t="s">
        <v>7816</v>
      </c>
      <c r="C182" s="183" t="s">
        <v>1639</v>
      </c>
      <c r="D182" s="183" t="s">
        <v>2350</v>
      </c>
      <c r="E182" s="183" t="s">
        <v>7712</v>
      </c>
      <c r="F182" s="183" t="s">
        <v>2351</v>
      </c>
      <c r="G182" s="183" t="s">
        <v>8208</v>
      </c>
      <c r="H182" s="183" t="s">
        <v>482</v>
      </c>
      <c r="I182" s="183" t="s">
        <v>7713</v>
      </c>
      <c r="J182" s="183" t="s">
        <v>8209</v>
      </c>
      <c r="K182" s="183" t="s">
        <v>2352</v>
      </c>
      <c r="L182" s="183" t="s">
        <v>50</v>
      </c>
      <c r="M182" s="183" t="s">
        <v>852</v>
      </c>
      <c r="N182" s="183" t="s">
        <v>2353</v>
      </c>
      <c r="O182" s="183" t="s">
        <v>7746</v>
      </c>
      <c r="P182" s="183">
        <v>0</v>
      </c>
      <c r="Q182" s="183">
        <v>93401</v>
      </c>
      <c r="R182" s="183" t="s">
        <v>7028</v>
      </c>
      <c r="S182" s="184">
        <v>37970</v>
      </c>
      <c r="T182" s="185">
        <v>4250</v>
      </c>
      <c r="U182" s="186">
        <v>47770635</v>
      </c>
      <c r="V182" s="186">
        <v>47770635</v>
      </c>
      <c r="W182" s="187">
        <v>44227</v>
      </c>
      <c r="X182" s="188" t="s">
        <v>8664</v>
      </c>
      <c r="Y182" s="188" t="s">
        <v>7880</v>
      </c>
      <c r="Z182" s="188" t="s">
        <v>7969</v>
      </c>
    </row>
    <row r="183" spans="1:26" ht="24.75" hidden="1" customHeight="1" x14ac:dyDescent="0.25">
      <c r="A183" s="183" t="s">
        <v>8292</v>
      </c>
      <c r="B183" s="188" t="s">
        <v>7816</v>
      </c>
      <c r="C183" s="183" t="s">
        <v>1639</v>
      </c>
      <c r="D183" s="183" t="s">
        <v>2350</v>
      </c>
      <c r="E183" s="183" t="s">
        <v>7712</v>
      </c>
      <c r="F183" s="183" t="s">
        <v>2351</v>
      </c>
      <c r="G183" s="183" t="s">
        <v>8208</v>
      </c>
      <c r="H183" s="183" t="s">
        <v>482</v>
      </c>
      <c r="I183" s="183" t="s">
        <v>7713</v>
      </c>
      <c r="J183" s="183" t="s">
        <v>8209</v>
      </c>
      <c r="K183" s="183" t="s">
        <v>2352</v>
      </c>
      <c r="L183" s="183" t="s">
        <v>50</v>
      </c>
      <c r="M183" s="183" t="s">
        <v>852</v>
      </c>
      <c r="N183" s="183" t="s">
        <v>2353</v>
      </c>
      <c r="O183" s="183" t="s">
        <v>7746</v>
      </c>
      <c r="P183" s="183">
        <v>0</v>
      </c>
      <c r="Q183" s="183">
        <v>93401</v>
      </c>
      <c r="R183" s="183" t="s">
        <v>7028</v>
      </c>
      <c r="S183" s="184">
        <v>37970</v>
      </c>
      <c r="T183" s="185">
        <v>4250</v>
      </c>
      <c r="U183" s="186">
        <v>27637875</v>
      </c>
      <c r="V183" s="186">
        <v>27637875</v>
      </c>
      <c r="W183" s="187">
        <v>44227</v>
      </c>
      <c r="X183" s="188" t="s">
        <v>8664</v>
      </c>
      <c r="Y183" s="188" t="s">
        <v>7880</v>
      </c>
      <c r="Z183" s="188" t="s">
        <v>7981</v>
      </c>
    </row>
    <row r="184" spans="1:26" ht="24.75" hidden="1" customHeight="1" x14ac:dyDescent="0.25">
      <c r="A184" s="183" t="s">
        <v>8292</v>
      </c>
      <c r="B184" s="188" t="s">
        <v>7816</v>
      </c>
      <c r="C184" s="183" t="s">
        <v>1639</v>
      </c>
      <c r="D184" s="183" t="s">
        <v>2350</v>
      </c>
      <c r="E184" s="183" t="s">
        <v>7712</v>
      </c>
      <c r="F184" s="183" t="s">
        <v>2351</v>
      </c>
      <c r="G184" s="183" t="s">
        <v>8208</v>
      </c>
      <c r="H184" s="183" t="s">
        <v>482</v>
      </c>
      <c r="I184" s="183" t="s">
        <v>7713</v>
      </c>
      <c r="J184" s="183" t="s">
        <v>8209</v>
      </c>
      <c r="K184" s="183" t="s">
        <v>2352</v>
      </c>
      <c r="L184" s="183" t="s">
        <v>50</v>
      </c>
      <c r="M184" s="183" t="s">
        <v>852</v>
      </c>
      <c r="N184" s="183" t="s">
        <v>2353</v>
      </c>
      <c r="O184" s="183" t="s">
        <v>7746</v>
      </c>
      <c r="P184" s="183">
        <v>0</v>
      </c>
      <c r="Q184" s="183">
        <v>93401</v>
      </c>
      <c r="R184" s="183" t="s">
        <v>7028</v>
      </c>
      <c r="S184" s="184">
        <v>37970</v>
      </c>
      <c r="T184" s="185">
        <v>4250</v>
      </c>
      <c r="U184" s="186">
        <v>22239600</v>
      </c>
      <c r="V184" s="186">
        <v>22239600</v>
      </c>
      <c r="W184" s="187">
        <v>44227</v>
      </c>
      <c r="X184" s="188" t="s">
        <v>8664</v>
      </c>
      <c r="Y184" s="188" t="s">
        <v>7880</v>
      </c>
      <c r="Z184" s="188" t="s">
        <v>7948</v>
      </c>
    </row>
    <row r="185" spans="1:26" ht="24.75" hidden="1" customHeight="1" x14ac:dyDescent="0.25">
      <c r="A185" s="183" t="s">
        <v>8292</v>
      </c>
      <c r="B185" s="188" t="s">
        <v>7816</v>
      </c>
      <c r="C185" s="183" t="s">
        <v>1639</v>
      </c>
      <c r="D185" s="183" t="s">
        <v>2350</v>
      </c>
      <c r="E185" s="183" t="s">
        <v>7712</v>
      </c>
      <c r="F185" s="183" t="s">
        <v>2351</v>
      </c>
      <c r="G185" s="183" t="s">
        <v>8208</v>
      </c>
      <c r="H185" s="183" t="s">
        <v>482</v>
      </c>
      <c r="I185" s="183" t="s">
        <v>7713</v>
      </c>
      <c r="J185" s="183" t="s">
        <v>8209</v>
      </c>
      <c r="K185" s="183" t="s">
        <v>2352</v>
      </c>
      <c r="L185" s="183" t="s">
        <v>50</v>
      </c>
      <c r="M185" s="183" t="s">
        <v>852</v>
      </c>
      <c r="N185" s="183" t="s">
        <v>2353</v>
      </c>
      <c r="O185" s="183" t="s">
        <v>7746</v>
      </c>
      <c r="P185" s="183">
        <v>0</v>
      </c>
      <c r="Q185" s="183">
        <v>93401</v>
      </c>
      <c r="R185" s="183" t="s">
        <v>7028</v>
      </c>
      <c r="S185" s="184">
        <v>37970</v>
      </c>
      <c r="T185" s="185">
        <v>4250</v>
      </c>
      <c r="U185" s="186">
        <v>8016600</v>
      </c>
      <c r="V185" s="186">
        <v>8016600</v>
      </c>
      <c r="W185" s="187">
        <v>44227</v>
      </c>
      <c r="X185" s="188" t="s">
        <v>8664</v>
      </c>
      <c r="Y185" s="188" t="s">
        <v>7880</v>
      </c>
      <c r="Z185" s="188" t="s">
        <v>7982</v>
      </c>
    </row>
    <row r="186" spans="1:26" ht="24.75" hidden="1" customHeight="1" x14ac:dyDescent="0.25">
      <c r="A186" s="183" t="s">
        <v>8292</v>
      </c>
      <c r="B186" s="188" t="s">
        <v>7816</v>
      </c>
      <c r="C186" s="183" t="s">
        <v>1639</v>
      </c>
      <c r="D186" s="183" t="s">
        <v>2350</v>
      </c>
      <c r="E186" s="183" t="s">
        <v>7712</v>
      </c>
      <c r="F186" s="183" t="s">
        <v>2351</v>
      </c>
      <c r="G186" s="183" t="s">
        <v>8208</v>
      </c>
      <c r="H186" s="183" t="s">
        <v>482</v>
      </c>
      <c r="I186" s="183" t="s">
        <v>7713</v>
      </c>
      <c r="J186" s="183" t="s">
        <v>8209</v>
      </c>
      <c r="K186" s="183" t="s">
        <v>2352</v>
      </c>
      <c r="L186" s="183" t="s">
        <v>50</v>
      </c>
      <c r="M186" s="183" t="s">
        <v>852</v>
      </c>
      <c r="N186" s="183" t="s">
        <v>2353</v>
      </c>
      <c r="O186" s="183" t="s">
        <v>7746</v>
      </c>
      <c r="P186" s="183">
        <v>0</v>
      </c>
      <c r="Q186" s="183">
        <v>93401</v>
      </c>
      <c r="R186" s="183" t="s">
        <v>7028</v>
      </c>
      <c r="S186" s="184">
        <v>37970</v>
      </c>
      <c r="T186" s="185">
        <v>4250</v>
      </c>
      <c r="U186" s="186">
        <v>429276</v>
      </c>
      <c r="V186" s="186">
        <v>429276</v>
      </c>
      <c r="W186" s="187">
        <v>44227</v>
      </c>
      <c r="X186" s="188" t="s">
        <v>8664</v>
      </c>
      <c r="Y186" s="188" t="s">
        <v>7880</v>
      </c>
      <c r="Z186" s="188" t="s">
        <v>7936</v>
      </c>
    </row>
    <row r="187" spans="1:26" ht="24.75" hidden="1" customHeight="1" x14ac:dyDescent="0.25">
      <c r="A187" s="183" t="s">
        <v>8292</v>
      </c>
      <c r="B187" s="188" t="s">
        <v>7816</v>
      </c>
      <c r="C187" s="183" t="s">
        <v>1639</v>
      </c>
      <c r="D187" s="183" t="s">
        <v>2350</v>
      </c>
      <c r="E187" s="183" t="s">
        <v>7712</v>
      </c>
      <c r="F187" s="183" t="s">
        <v>2351</v>
      </c>
      <c r="G187" s="183" t="s">
        <v>8208</v>
      </c>
      <c r="H187" s="183" t="s">
        <v>482</v>
      </c>
      <c r="I187" s="183" t="s">
        <v>7713</v>
      </c>
      <c r="J187" s="183" t="s">
        <v>8209</v>
      </c>
      <c r="K187" s="183" t="s">
        <v>2352</v>
      </c>
      <c r="L187" s="183" t="s">
        <v>50</v>
      </c>
      <c r="M187" s="183" t="s">
        <v>852</v>
      </c>
      <c r="N187" s="183" t="s">
        <v>2353</v>
      </c>
      <c r="O187" s="183" t="s">
        <v>7746</v>
      </c>
      <c r="P187" s="183">
        <v>0</v>
      </c>
      <c r="Q187" s="183">
        <v>93401</v>
      </c>
      <c r="R187" s="183" t="s">
        <v>7028</v>
      </c>
      <c r="S187" s="184">
        <v>37970</v>
      </c>
      <c r="T187" s="185">
        <v>4250</v>
      </c>
      <c r="U187" s="186">
        <v>0</v>
      </c>
      <c r="V187" s="186">
        <v>0</v>
      </c>
      <c r="W187" s="187">
        <v>44227</v>
      </c>
      <c r="X187" s="188" t="s">
        <v>8664</v>
      </c>
      <c r="Y187" s="188" t="s">
        <v>7880</v>
      </c>
      <c r="Z187" s="188" t="s">
        <v>7983</v>
      </c>
    </row>
    <row r="188" spans="1:26" ht="24.75" hidden="1" customHeight="1" x14ac:dyDescent="0.25">
      <c r="A188" s="183" t="s">
        <v>8292</v>
      </c>
      <c r="B188" s="188" t="s">
        <v>7816</v>
      </c>
      <c r="C188" s="183" t="s">
        <v>1639</v>
      </c>
      <c r="D188" s="183" t="s">
        <v>2350</v>
      </c>
      <c r="E188" s="183" t="s">
        <v>7712</v>
      </c>
      <c r="F188" s="183" t="s">
        <v>2351</v>
      </c>
      <c r="G188" s="183" t="s">
        <v>8208</v>
      </c>
      <c r="H188" s="183" t="s">
        <v>482</v>
      </c>
      <c r="I188" s="183" t="s">
        <v>7713</v>
      </c>
      <c r="J188" s="183" t="s">
        <v>8209</v>
      </c>
      <c r="K188" s="183" t="s">
        <v>2352</v>
      </c>
      <c r="L188" s="183" t="s">
        <v>50</v>
      </c>
      <c r="M188" s="183" t="s">
        <v>852</v>
      </c>
      <c r="N188" s="183" t="s">
        <v>2353</v>
      </c>
      <c r="O188" s="183" t="s">
        <v>7746</v>
      </c>
      <c r="P188" s="183">
        <v>0</v>
      </c>
      <c r="Q188" s="183">
        <v>93401</v>
      </c>
      <c r="R188" s="183" t="s">
        <v>7028</v>
      </c>
      <c r="S188" s="184">
        <v>37970</v>
      </c>
      <c r="T188" s="185">
        <v>4250</v>
      </c>
      <c r="U188" s="186">
        <v>50909760</v>
      </c>
      <c r="V188" s="186">
        <v>50909760</v>
      </c>
      <c r="W188" s="187">
        <v>44227</v>
      </c>
      <c r="X188" s="188" t="s">
        <v>8664</v>
      </c>
      <c r="Y188" s="188" t="s">
        <v>7880</v>
      </c>
      <c r="Z188" s="188" t="s">
        <v>198</v>
      </c>
    </row>
    <row r="189" spans="1:26" ht="24.75" hidden="1" customHeight="1" x14ac:dyDescent="0.25">
      <c r="A189" s="183" t="s">
        <v>8292</v>
      </c>
      <c r="B189" s="188" t="s">
        <v>7816</v>
      </c>
      <c r="C189" s="183" t="s">
        <v>1639</v>
      </c>
      <c r="D189" s="183" t="s">
        <v>2350</v>
      </c>
      <c r="E189" s="183" t="s">
        <v>7712</v>
      </c>
      <c r="F189" s="183" t="s">
        <v>2351</v>
      </c>
      <c r="G189" s="183" t="s">
        <v>8208</v>
      </c>
      <c r="H189" s="183" t="s">
        <v>482</v>
      </c>
      <c r="I189" s="183" t="s">
        <v>7713</v>
      </c>
      <c r="J189" s="183" t="s">
        <v>8209</v>
      </c>
      <c r="K189" s="183" t="s">
        <v>2352</v>
      </c>
      <c r="L189" s="183" t="s">
        <v>50</v>
      </c>
      <c r="M189" s="183" t="s">
        <v>852</v>
      </c>
      <c r="N189" s="183" t="s">
        <v>2353</v>
      </c>
      <c r="O189" s="183" t="s">
        <v>7746</v>
      </c>
      <c r="P189" s="183">
        <v>0</v>
      </c>
      <c r="Q189" s="183">
        <v>93401</v>
      </c>
      <c r="R189" s="183" t="s">
        <v>7028</v>
      </c>
      <c r="S189" s="184">
        <v>37970</v>
      </c>
      <c r="T189" s="185">
        <v>4250</v>
      </c>
      <c r="U189" s="186">
        <v>7075296</v>
      </c>
      <c r="V189" s="186">
        <v>7075296</v>
      </c>
      <c r="W189" s="187">
        <v>44227</v>
      </c>
      <c r="X189" s="188" t="s">
        <v>8664</v>
      </c>
      <c r="Y189" s="188" t="s">
        <v>7880</v>
      </c>
      <c r="Z189" s="188" t="s">
        <v>7984</v>
      </c>
    </row>
    <row r="190" spans="1:26" ht="24.75" hidden="1" customHeight="1" x14ac:dyDescent="0.25">
      <c r="A190" s="183" t="s">
        <v>8292</v>
      </c>
      <c r="B190" s="188" t="s">
        <v>7816</v>
      </c>
      <c r="C190" s="183" t="s">
        <v>1639</v>
      </c>
      <c r="D190" s="183" t="s">
        <v>2350</v>
      </c>
      <c r="E190" s="183" t="s">
        <v>7712</v>
      </c>
      <c r="F190" s="183" t="s">
        <v>2351</v>
      </c>
      <c r="G190" s="183" t="s">
        <v>8208</v>
      </c>
      <c r="H190" s="183" t="s">
        <v>482</v>
      </c>
      <c r="I190" s="183" t="s">
        <v>7713</v>
      </c>
      <c r="J190" s="183" t="s">
        <v>8209</v>
      </c>
      <c r="K190" s="183" t="s">
        <v>2352</v>
      </c>
      <c r="L190" s="183" t="s">
        <v>50</v>
      </c>
      <c r="M190" s="183" t="s">
        <v>852</v>
      </c>
      <c r="N190" s="183" t="s">
        <v>2353</v>
      </c>
      <c r="O190" s="183" t="s">
        <v>7746</v>
      </c>
      <c r="P190" s="183">
        <v>0</v>
      </c>
      <c r="Q190" s="183">
        <v>93401</v>
      </c>
      <c r="R190" s="183" t="s">
        <v>7028</v>
      </c>
      <c r="S190" s="184">
        <v>37970</v>
      </c>
      <c r="T190" s="185">
        <v>4250</v>
      </c>
      <c r="U190" s="186">
        <v>40906531</v>
      </c>
      <c r="V190" s="186">
        <v>40906531</v>
      </c>
      <c r="W190" s="187">
        <v>44227</v>
      </c>
      <c r="X190" s="188" t="s">
        <v>8664</v>
      </c>
      <c r="Y190" s="188" t="s">
        <v>7880</v>
      </c>
      <c r="Z190" s="188" t="s">
        <v>7938</v>
      </c>
    </row>
    <row r="191" spans="1:26" ht="24.75" hidden="1" customHeight="1" x14ac:dyDescent="0.25">
      <c r="A191" s="183" t="s">
        <v>8292</v>
      </c>
      <c r="B191" s="188" t="s">
        <v>7816</v>
      </c>
      <c r="C191" s="183" t="s">
        <v>1639</v>
      </c>
      <c r="D191" s="183" t="s">
        <v>2350</v>
      </c>
      <c r="E191" s="183" t="s">
        <v>7712</v>
      </c>
      <c r="F191" s="183" t="s">
        <v>2351</v>
      </c>
      <c r="G191" s="183" t="s">
        <v>8208</v>
      </c>
      <c r="H191" s="183" t="s">
        <v>482</v>
      </c>
      <c r="I191" s="183" t="s">
        <v>7713</v>
      </c>
      <c r="J191" s="183" t="s">
        <v>8209</v>
      </c>
      <c r="K191" s="183" t="s">
        <v>2352</v>
      </c>
      <c r="L191" s="183" t="s">
        <v>50</v>
      </c>
      <c r="M191" s="183" t="s">
        <v>852</v>
      </c>
      <c r="N191" s="183" t="s">
        <v>2353</v>
      </c>
      <c r="O191" s="183" t="s">
        <v>7746</v>
      </c>
      <c r="P191" s="183">
        <v>0</v>
      </c>
      <c r="Q191" s="183">
        <v>93401</v>
      </c>
      <c r="R191" s="183" t="s">
        <v>7028</v>
      </c>
      <c r="S191" s="184">
        <v>37970</v>
      </c>
      <c r="T191" s="185">
        <v>4250</v>
      </c>
      <c r="U191" s="186">
        <v>10481920</v>
      </c>
      <c r="V191" s="186">
        <v>10481920</v>
      </c>
      <c r="W191" s="187">
        <v>44227</v>
      </c>
      <c r="X191" s="188" t="s">
        <v>8664</v>
      </c>
      <c r="Y191" s="188" t="s">
        <v>7880</v>
      </c>
      <c r="Z191" s="188" t="s">
        <v>7888</v>
      </c>
    </row>
    <row r="192" spans="1:26" ht="24.75" hidden="1" customHeight="1" x14ac:dyDescent="0.25">
      <c r="A192" s="183" t="s">
        <v>8292</v>
      </c>
      <c r="B192" s="188" t="s">
        <v>7816</v>
      </c>
      <c r="C192" s="183" t="s">
        <v>1639</v>
      </c>
      <c r="D192" s="183" t="s">
        <v>2350</v>
      </c>
      <c r="E192" s="183" t="s">
        <v>7712</v>
      </c>
      <c r="F192" s="183" t="s">
        <v>2351</v>
      </c>
      <c r="G192" s="183" t="s">
        <v>8208</v>
      </c>
      <c r="H192" s="183" t="s">
        <v>482</v>
      </c>
      <c r="I192" s="183" t="s">
        <v>7713</v>
      </c>
      <c r="J192" s="183" t="s">
        <v>8209</v>
      </c>
      <c r="K192" s="183" t="s">
        <v>2352</v>
      </c>
      <c r="L192" s="183" t="s">
        <v>50</v>
      </c>
      <c r="M192" s="183" t="s">
        <v>852</v>
      </c>
      <c r="N192" s="183" t="s">
        <v>2353</v>
      </c>
      <c r="O192" s="183" t="s">
        <v>7746</v>
      </c>
      <c r="P192" s="183">
        <v>0</v>
      </c>
      <c r="Q192" s="183">
        <v>93401</v>
      </c>
      <c r="R192" s="183" t="s">
        <v>7028</v>
      </c>
      <c r="S192" s="184">
        <v>37970</v>
      </c>
      <c r="T192" s="185">
        <v>4250</v>
      </c>
      <c r="U192" s="186">
        <v>13118778</v>
      </c>
      <c r="V192" s="186">
        <v>13118778</v>
      </c>
      <c r="W192" s="187">
        <v>44227</v>
      </c>
      <c r="X192" s="188" t="s">
        <v>8664</v>
      </c>
      <c r="Y192" s="188" t="s">
        <v>7880</v>
      </c>
      <c r="Z192" s="188" t="s">
        <v>7985</v>
      </c>
    </row>
    <row r="193" spans="1:26" ht="24.75" hidden="1" customHeight="1" x14ac:dyDescent="0.25">
      <c r="A193" s="183" t="s">
        <v>8292</v>
      </c>
      <c r="B193" s="188" t="s">
        <v>7816</v>
      </c>
      <c r="C193" s="183" t="s">
        <v>1639</v>
      </c>
      <c r="D193" s="183" t="s">
        <v>2350</v>
      </c>
      <c r="E193" s="183" t="s">
        <v>7712</v>
      </c>
      <c r="F193" s="183" t="s">
        <v>2351</v>
      </c>
      <c r="G193" s="183" t="s">
        <v>8208</v>
      </c>
      <c r="H193" s="183" t="s">
        <v>482</v>
      </c>
      <c r="I193" s="183" t="s">
        <v>7713</v>
      </c>
      <c r="J193" s="183" t="s">
        <v>8209</v>
      </c>
      <c r="K193" s="183" t="s">
        <v>2352</v>
      </c>
      <c r="L193" s="183" t="s">
        <v>50</v>
      </c>
      <c r="M193" s="183" t="s">
        <v>852</v>
      </c>
      <c r="N193" s="183" t="s">
        <v>2353</v>
      </c>
      <c r="O193" s="183" t="s">
        <v>7746</v>
      </c>
      <c r="P193" s="183">
        <v>0</v>
      </c>
      <c r="Q193" s="183">
        <v>93401</v>
      </c>
      <c r="R193" s="183" t="s">
        <v>7028</v>
      </c>
      <c r="S193" s="184">
        <v>37970</v>
      </c>
      <c r="T193" s="185">
        <v>4250</v>
      </c>
      <c r="U193" s="186">
        <v>7758000</v>
      </c>
      <c r="V193" s="186">
        <v>7758000</v>
      </c>
      <c r="W193" s="187">
        <v>44227</v>
      </c>
      <c r="X193" s="188" t="s">
        <v>8664</v>
      </c>
      <c r="Y193" s="188" t="s">
        <v>7880</v>
      </c>
      <c r="Z193" s="188" t="s">
        <v>7889</v>
      </c>
    </row>
    <row r="194" spans="1:26" ht="24.75" hidden="1" customHeight="1" x14ac:dyDescent="0.25">
      <c r="A194" s="183" t="s">
        <v>8293</v>
      </c>
      <c r="B194" s="188" t="s">
        <v>7817</v>
      </c>
      <c r="C194" s="183" t="s">
        <v>1579</v>
      </c>
      <c r="D194" s="183" t="s">
        <v>2355</v>
      </c>
      <c r="E194" s="183" t="s">
        <v>7357</v>
      </c>
      <c r="F194" s="183" t="s">
        <v>2356</v>
      </c>
      <c r="G194" s="183" t="s">
        <v>7359</v>
      </c>
      <c r="H194" s="183" t="s">
        <v>4773</v>
      </c>
      <c r="I194" s="183">
        <v>43622</v>
      </c>
      <c r="J194" s="183" t="s">
        <v>6599</v>
      </c>
      <c r="K194" s="183" t="s">
        <v>2357</v>
      </c>
      <c r="L194" s="183" t="s">
        <v>6171</v>
      </c>
      <c r="M194" s="183" t="s">
        <v>2358</v>
      </c>
      <c r="N194" s="183" t="s">
        <v>7358</v>
      </c>
      <c r="O194" s="183" t="s">
        <v>6598</v>
      </c>
      <c r="P194" s="183">
        <v>0</v>
      </c>
      <c r="Q194" s="183">
        <v>93401</v>
      </c>
      <c r="R194" s="183" t="s">
        <v>7069</v>
      </c>
      <c r="S194" s="184">
        <v>37970</v>
      </c>
      <c r="T194" s="185">
        <v>4300</v>
      </c>
      <c r="U194" s="186">
        <v>8575467</v>
      </c>
      <c r="V194" s="186">
        <v>8575467</v>
      </c>
      <c r="W194" s="187">
        <v>44227</v>
      </c>
      <c r="X194" s="188" t="s">
        <v>8664</v>
      </c>
      <c r="Y194" s="188" t="s">
        <v>7880</v>
      </c>
      <c r="Z194" s="188" t="s">
        <v>7909</v>
      </c>
    </row>
    <row r="195" spans="1:26" ht="24.75" hidden="1" customHeight="1" x14ac:dyDescent="0.25">
      <c r="A195" s="183" t="s">
        <v>8293</v>
      </c>
      <c r="B195" s="188" t="s">
        <v>7817</v>
      </c>
      <c r="C195" s="183" t="s">
        <v>1579</v>
      </c>
      <c r="D195" s="183" t="s">
        <v>2355</v>
      </c>
      <c r="E195" s="183" t="s">
        <v>7357</v>
      </c>
      <c r="F195" s="183" t="s">
        <v>2356</v>
      </c>
      <c r="G195" s="183" t="s">
        <v>7359</v>
      </c>
      <c r="H195" s="183" t="s">
        <v>4773</v>
      </c>
      <c r="I195" s="183">
        <v>43622</v>
      </c>
      <c r="J195" s="183" t="s">
        <v>6599</v>
      </c>
      <c r="K195" s="183" t="s">
        <v>2357</v>
      </c>
      <c r="L195" s="183" t="s">
        <v>6171</v>
      </c>
      <c r="M195" s="183" t="s">
        <v>2358</v>
      </c>
      <c r="N195" s="183" t="s">
        <v>7358</v>
      </c>
      <c r="O195" s="183" t="s">
        <v>6598</v>
      </c>
      <c r="P195" s="183">
        <v>0</v>
      </c>
      <c r="Q195" s="183">
        <v>93401</v>
      </c>
      <c r="R195" s="183" t="s">
        <v>7069</v>
      </c>
      <c r="S195" s="184">
        <v>37970</v>
      </c>
      <c r="T195" s="185">
        <v>4300</v>
      </c>
      <c r="U195" s="186">
        <v>7911223</v>
      </c>
      <c r="V195" s="186">
        <v>7911223</v>
      </c>
      <c r="W195" s="187">
        <v>44227</v>
      </c>
      <c r="X195" s="188" t="s">
        <v>8664</v>
      </c>
      <c r="Y195" s="188" t="s">
        <v>7880</v>
      </c>
      <c r="Z195" s="188" t="s">
        <v>7986</v>
      </c>
    </row>
    <row r="196" spans="1:26" ht="24.75" hidden="1" customHeight="1" x14ac:dyDescent="0.25">
      <c r="A196" s="183" t="s">
        <v>8294</v>
      </c>
      <c r="B196" s="188">
        <v>702358000</v>
      </c>
      <c r="C196" s="183" t="s">
        <v>1579</v>
      </c>
      <c r="D196" s="183" t="s">
        <v>2414</v>
      </c>
      <c r="E196" s="183" t="s">
        <v>7412</v>
      </c>
      <c r="F196" s="183" t="s">
        <v>2415</v>
      </c>
      <c r="G196" s="183" t="s">
        <v>7413</v>
      </c>
      <c r="H196" s="183" t="s">
        <v>7414</v>
      </c>
      <c r="I196" s="183" t="s">
        <v>7415</v>
      </c>
      <c r="J196" s="183" t="s">
        <v>7416</v>
      </c>
      <c r="K196" s="183" t="s">
        <v>7417</v>
      </c>
      <c r="L196" s="183" t="s">
        <v>50</v>
      </c>
      <c r="M196" s="183" t="s">
        <v>2417</v>
      </c>
      <c r="N196" s="183" t="s">
        <v>2416</v>
      </c>
      <c r="O196" s="183" t="s">
        <v>6913</v>
      </c>
      <c r="P196" s="183">
        <v>0</v>
      </c>
      <c r="Q196" s="183" t="s">
        <v>2418</v>
      </c>
      <c r="R196" s="183" t="s">
        <v>7267</v>
      </c>
      <c r="S196" s="184">
        <v>37970</v>
      </c>
      <c r="T196" s="185">
        <v>4400</v>
      </c>
      <c r="U196" s="186">
        <v>12320306</v>
      </c>
      <c r="V196" s="186">
        <v>12320306</v>
      </c>
      <c r="W196" s="187">
        <v>44227</v>
      </c>
      <c r="X196" s="188" t="s">
        <v>8664</v>
      </c>
      <c r="Y196" s="188" t="s">
        <v>7880</v>
      </c>
      <c r="Z196" s="188" t="s">
        <v>187</v>
      </c>
    </row>
    <row r="197" spans="1:26" ht="24.75" hidden="1" customHeight="1" x14ac:dyDescent="0.25">
      <c r="A197" s="183" t="s">
        <v>8294</v>
      </c>
      <c r="B197" s="188">
        <v>702358000</v>
      </c>
      <c r="C197" s="183" t="s">
        <v>1579</v>
      </c>
      <c r="D197" s="183" t="s">
        <v>2414</v>
      </c>
      <c r="E197" s="183" t="s">
        <v>7412</v>
      </c>
      <c r="F197" s="183" t="s">
        <v>2415</v>
      </c>
      <c r="G197" s="183" t="s">
        <v>7413</v>
      </c>
      <c r="H197" s="183" t="s">
        <v>7414</v>
      </c>
      <c r="I197" s="183" t="s">
        <v>7415</v>
      </c>
      <c r="J197" s="183" t="s">
        <v>7416</v>
      </c>
      <c r="K197" s="183" t="s">
        <v>7417</v>
      </c>
      <c r="L197" s="183" t="s">
        <v>50</v>
      </c>
      <c r="M197" s="183" t="s">
        <v>2417</v>
      </c>
      <c r="N197" s="183" t="s">
        <v>2416</v>
      </c>
      <c r="O197" s="183" t="s">
        <v>6913</v>
      </c>
      <c r="P197" s="183">
        <v>0</v>
      </c>
      <c r="Q197" s="183" t="s">
        <v>2418</v>
      </c>
      <c r="R197" s="183" t="s">
        <v>7267</v>
      </c>
      <c r="S197" s="184">
        <v>37970</v>
      </c>
      <c r="T197" s="185">
        <v>4400</v>
      </c>
      <c r="U197" s="186">
        <v>24276948</v>
      </c>
      <c r="V197" s="186">
        <v>24276948</v>
      </c>
      <c r="W197" s="187">
        <v>44227</v>
      </c>
      <c r="X197" s="188" t="s">
        <v>8664</v>
      </c>
      <c r="Y197" s="188" t="s">
        <v>7880</v>
      </c>
      <c r="Z197" s="188" t="s">
        <v>7987</v>
      </c>
    </row>
    <row r="198" spans="1:26" ht="24.75" hidden="1" customHeight="1" x14ac:dyDescent="0.25">
      <c r="A198" s="183" t="s">
        <v>8294</v>
      </c>
      <c r="B198" s="188">
        <v>702358000</v>
      </c>
      <c r="C198" s="183" t="s">
        <v>1579</v>
      </c>
      <c r="D198" s="183" t="s">
        <v>2414</v>
      </c>
      <c r="E198" s="183" t="s">
        <v>7412</v>
      </c>
      <c r="F198" s="183" t="s">
        <v>2415</v>
      </c>
      <c r="G198" s="183" t="s">
        <v>7413</v>
      </c>
      <c r="H198" s="183" t="s">
        <v>7414</v>
      </c>
      <c r="I198" s="183" t="s">
        <v>7415</v>
      </c>
      <c r="J198" s="183" t="s">
        <v>7416</v>
      </c>
      <c r="K198" s="183" t="s">
        <v>7417</v>
      </c>
      <c r="L198" s="183" t="s">
        <v>50</v>
      </c>
      <c r="M198" s="183" t="s">
        <v>2417</v>
      </c>
      <c r="N198" s="183" t="s">
        <v>2416</v>
      </c>
      <c r="O198" s="183" t="s">
        <v>6913</v>
      </c>
      <c r="P198" s="183">
        <v>0</v>
      </c>
      <c r="Q198" s="183" t="s">
        <v>2418</v>
      </c>
      <c r="R198" s="183" t="s">
        <v>7267</v>
      </c>
      <c r="S198" s="184">
        <v>37970</v>
      </c>
      <c r="T198" s="185">
        <v>4400</v>
      </c>
      <c r="U198" s="186">
        <v>18602162</v>
      </c>
      <c r="V198" s="186">
        <v>18602162</v>
      </c>
      <c r="W198" s="187">
        <v>44227</v>
      </c>
      <c r="X198" s="188" t="s">
        <v>8664</v>
      </c>
      <c r="Y198" s="188" t="s">
        <v>7880</v>
      </c>
      <c r="Z198" s="188" t="s">
        <v>7881</v>
      </c>
    </row>
    <row r="199" spans="1:26" ht="24.75" hidden="1" customHeight="1" x14ac:dyDescent="0.25">
      <c r="A199" s="183" t="s">
        <v>8294</v>
      </c>
      <c r="B199" s="188">
        <v>702358000</v>
      </c>
      <c r="C199" s="183" t="s">
        <v>1579</v>
      </c>
      <c r="D199" s="183" t="s">
        <v>2414</v>
      </c>
      <c r="E199" s="183" t="s">
        <v>7412</v>
      </c>
      <c r="F199" s="183" t="s">
        <v>2415</v>
      </c>
      <c r="G199" s="183" t="s">
        <v>7413</v>
      </c>
      <c r="H199" s="183" t="s">
        <v>7414</v>
      </c>
      <c r="I199" s="183" t="s">
        <v>7415</v>
      </c>
      <c r="J199" s="183" t="s">
        <v>7416</v>
      </c>
      <c r="K199" s="183" t="s">
        <v>7417</v>
      </c>
      <c r="L199" s="183" t="s">
        <v>50</v>
      </c>
      <c r="M199" s="183" t="s">
        <v>2417</v>
      </c>
      <c r="N199" s="183" t="s">
        <v>2416</v>
      </c>
      <c r="O199" s="183" t="s">
        <v>6913</v>
      </c>
      <c r="P199" s="183">
        <v>0</v>
      </c>
      <c r="Q199" s="183" t="s">
        <v>2418</v>
      </c>
      <c r="R199" s="183" t="s">
        <v>7267</v>
      </c>
      <c r="S199" s="184">
        <v>37970</v>
      </c>
      <c r="T199" s="185">
        <v>4400</v>
      </c>
      <c r="U199" s="186">
        <v>7240753</v>
      </c>
      <c r="V199" s="186">
        <v>7240753</v>
      </c>
      <c r="W199" s="187">
        <v>44227</v>
      </c>
      <c r="X199" s="188" t="s">
        <v>8664</v>
      </c>
      <c r="Y199" s="188" t="s">
        <v>7880</v>
      </c>
      <c r="Z199" s="188" t="s">
        <v>7956</v>
      </c>
    </row>
    <row r="200" spans="1:26" ht="24.75" hidden="1" customHeight="1" x14ac:dyDescent="0.25">
      <c r="A200" s="183" t="s">
        <v>8294</v>
      </c>
      <c r="B200" s="188">
        <v>702358000</v>
      </c>
      <c r="C200" s="183" t="s">
        <v>1579</v>
      </c>
      <c r="D200" s="183" t="s">
        <v>2414</v>
      </c>
      <c r="E200" s="183" t="s">
        <v>7412</v>
      </c>
      <c r="F200" s="183" t="s">
        <v>2415</v>
      </c>
      <c r="G200" s="183" t="s">
        <v>7413</v>
      </c>
      <c r="H200" s="183" t="s">
        <v>7414</v>
      </c>
      <c r="I200" s="183" t="s">
        <v>7415</v>
      </c>
      <c r="J200" s="183" t="s">
        <v>7416</v>
      </c>
      <c r="K200" s="183" t="s">
        <v>7417</v>
      </c>
      <c r="L200" s="183" t="s">
        <v>50</v>
      </c>
      <c r="M200" s="183" t="s">
        <v>2417</v>
      </c>
      <c r="N200" s="183" t="s">
        <v>2416</v>
      </c>
      <c r="O200" s="183" t="s">
        <v>6913</v>
      </c>
      <c r="P200" s="183">
        <v>0</v>
      </c>
      <c r="Q200" s="183" t="s">
        <v>2418</v>
      </c>
      <c r="R200" s="183" t="s">
        <v>7267</v>
      </c>
      <c r="S200" s="184">
        <v>37970</v>
      </c>
      <c r="T200" s="185">
        <v>4400</v>
      </c>
      <c r="U200" s="186">
        <v>0</v>
      </c>
      <c r="V200" s="186">
        <v>0</v>
      </c>
      <c r="W200" s="187">
        <v>44227</v>
      </c>
      <c r="X200" s="188" t="s">
        <v>8664</v>
      </c>
      <c r="Y200" s="188" t="s">
        <v>7880</v>
      </c>
      <c r="Z200" s="188" t="s">
        <v>7938</v>
      </c>
    </row>
    <row r="201" spans="1:26" ht="24.75" hidden="1" customHeight="1" x14ac:dyDescent="0.25">
      <c r="A201" s="183" t="s">
        <v>8294</v>
      </c>
      <c r="B201" s="188">
        <v>702358000</v>
      </c>
      <c r="C201" s="183" t="s">
        <v>1579</v>
      </c>
      <c r="D201" s="183" t="s">
        <v>2414</v>
      </c>
      <c r="E201" s="183" t="s">
        <v>7412</v>
      </c>
      <c r="F201" s="183" t="s">
        <v>2415</v>
      </c>
      <c r="G201" s="183" t="s">
        <v>7413</v>
      </c>
      <c r="H201" s="183" t="s">
        <v>7414</v>
      </c>
      <c r="I201" s="183" t="s">
        <v>7415</v>
      </c>
      <c r="J201" s="183" t="s">
        <v>7416</v>
      </c>
      <c r="K201" s="183" t="s">
        <v>7417</v>
      </c>
      <c r="L201" s="183" t="s">
        <v>50</v>
      </c>
      <c r="M201" s="183" t="s">
        <v>2417</v>
      </c>
      <c r="N201" s="183" t="s">
        <v>2416</v>
      </c>
      <c r="O201" s="183" t="s">
        <v>6913</v>
      </c>
      <c r="P201" s="183">
        <v>0</v>
      </c>
      <c r="Q201" s="183" t="s">
        <v>2418</v>
      </c>
      <c r="R201" s="183" t="s">
        <v>7267</v>
      </c>
      <c r="S201" s="184">
        <v>37970</v>
      </c>
      <c r="T201" s="185">
        <v>4400</v>
      </c>
      <c r="U201" s="186">
        <v>8833790</v>
      </c>
      <c r="V201" s="186">
        <v>8833790</v>
      </c>
      <c r="W201" s="187">
        <v>44227</v>
      </c>
      <c r="X201" s="188" t="s">
        <v>8664</v>
      </c>
      <c r="Y201" s="188" t="s">
        <v>7880</v>
      </c>
      <c r="Z201" s="188" t="s">
        <v>7988</v>
      </c>
    </row>
    <row r="202" spans="1:26" ht="24.75" hidden="1" customHeight="1" x14ac:dyDescent="0.25">
      <c r="A202" s="183" t="s">
        <v>8295</v>
      </c>
      <c r="B202" s="188">
        <v>711789006</v>
      </c>
      <c r="C202" s="183" t="s">
        <v>1579</v>
      </c>
      <c r="D202" s="183" t="s">
        <v>2460</v>
      </c>
      <c r="E202" s="183" t="s">
        <v>7554</v>
      </c>
      <c r="F202" s="183" t="s">
        <v>2459</v>
      </c>
      <c r="G202" s="183" t="s">
        <v>7609</v>
      </c>
      <c r="H202" s="183" t="s">
        <v>2461</v>
      </c>
      <c r="I202" s="183" t="s">
        <v>7610</v>
      </c>
      <c r="J202" s="183" t="s">
        <v>2462</v>
      </c>
      <c r="K202" s="183" t="s">
        <v>2464</v>
      </c>
      <c r="L202" s="183" t="s">
        <v>50</v>
      </c>
      <c r="M202" s="183" t="s">
        <v>2466</v>
      </c>
      <c r="N202" s="183" t="s">
        <v>2465</v>
      </c>
      <c r="O202" s="183" t="s">
        <v>2463</v>
      </c>
      <c r="P202" s="183">
        <v>0</v>
      </c>
      <c r="Q202" s="183">
        <v>93401</v>
      </c>
      <c r="R202" s="183" t="s">
        <v>7613</v>
      </c>
      <c r="S202" s="184">
        <v>37970</v>
      </c>
      <c r="T202" s="185">
        <v>4425</v>
      </c>
      <c r="U202" s="186">
        <v>27300327</v>
      </c>
      <c r="V202" s="186">
        <v>27300327</v>
      </c>
      <c r="W202" s="187">
        <v>44227</v>
      </c>
      <c r="X202" s="188" t="s">
        <v>8664</v>
      </c>
      <c r="Y202" s="188" t="s">
        <v>7880</v>
      </c>
      <c r="Z202" s="188" t="s">
        <v>7941</v>
      </c>
    </row>
    <row r="203" spans="1:26" ht="24.75" hidden="1" customHeight="1" x14ac:dyDescent="0.25">
      <c r="A203" s="183" t="s">
        <v>8295</v>
      </c>
      <c r="B203" s="188">
        <v>711789006</v>
      </c>
      <c r="C203" s="183" t="s">
        <v>1579</v>
      </c>
      <c r="D203" s="183" t="s">
        <v>2460</v>
      </c>
      <c r="E203" s="183" t="s">
        <v>7554</v>
      </c>
      <c r="F203" s="183" t="s">
        <v>2459</v>
      </c>
      <c r="G203" s="183" t="s">
        <v>7609</v>
      </c>
      <c r="H203" s="183" t="s">
        <v>2461</v>
      </c>
      <c r="I203" s="183" t="s">
        <v>7610</v>
      </c>
      <c r="J203" s="183" t="s">
        <v>2462</v>
      </c>
      <c r="K203" s="183" t="s">
        <v>2464</v>
      </c>
      <c r="L203" s="183" t="s">
        <v>50</v>
      </c>
      <c r="M203" s="183" t="s">
        <v>2466</v>
      </c>
      <c r="N203" s="183" t="s">
        <v>2465</v>
      </c>
      <c r="O203" s="183" t="s">
        <v>2463</v>
      </c>
      <c r="P203" s="183">
        <v>0</v>
      </c>
      <c r="Q203" s="183">
        <v>93401</v>
      </c>
      <c r="R203" s="183" t="s">
        <v>7613</v>
      </c>
      <c r="S203" s="184">
        <v>37970</v>
      </c>
      <c r="T203" s="185">
        <v>4425</v>
      </c>
      <c r="U203" s="186">
        <v>16028213</v>
      </c>
      <c r="V203" s="186">
        <v>16028213</v>
      </c>
      <c r="W203" s="187">
        <v>44227</v>
      </c>
      <c r="X203" s="188" t="s">
        <v>8664</v>
      </c>
      <c r="Y203" s="188" t="s">
        <v>7880</v>
      </c>
      <c r="Z203" s="188" t="s">
        <v>7989</v>
      </c>
    </row>
    <row r="204" spans="1:26" ht="24.75" hidden="1" customHeight="1" x14ac:dyDescent="0.25">
      <c r="A204" s="183" t="s">
        <v>8296</v>
      </c>
      <c r="B204" s="188">
        <v>706786007</v>
      </c>
      <c r="C204" s="183" t="s">
        <v>1579</v>
      </c>
      <c r="D204" s="183" t="s">
        <v>2531</v>
      </c>
      <c r="E204" s="183" t="s">
        <v>7576</v>
      </c>
      <c r="F204" s="183" t="s">
        <v>2532</v>
      </c>
      <c r="G204" s="183" t="s">
        <v>7577</v>
      </c>
      <c r="H204" s="183" t="s">
        <v>2533</v>
      </c>
      <c r="I204" s="183" t="s">
        <v>2534</v>
      </c>
      <c r="J204" s="183" t="s">
        <v>2535</v>
      </c>
      <c r="K204" s="183" t="s">
        <v>2537</v>
      </c>
      <c r="L204" s="183" t="s">
        <v>50</v>
      </c>
      <c r="M204" s="183" t="s">
        <v>852</v>
      </c>
      <c r="N204" s="183">
        <v>0</v>
      </c>
      <c r="O204" s="183" t="s">
        <v>2536</v>
      </c>
      <c r="P204" s="183">
        <v>0</v>
      </c>
      <c r="Q204" s="183">
        <v>93401</v>
      </c>
      <c r="R204" s="183" t="s">
        <v>7590</v>
      </c>
      <c r="S204" s="184">
        <v>37970</v>
      </c>
      <c r="T204" s="185">
        <v>4450</v>
      </c>
      <c r="U204" s="186">
        <v>11618380</v>
      </c>
      <c r="V204" s="186">
        <v>11618380</v>
      </c>
      <c r="W204" s="187">
        <v>44227</v>
      </c>
      <c r="X204" s="188" t="s">
        <v>8664</v>
      </c>
      <c r="Y204" s="188" t="s">
        <v>7880</v>
      </c>
      <c r="Z204" s="188" t="s">
        <v>7900</v>
      </c>
    </row>
    <row r="205" spans="1:26" ht="24.75" hidden="1" customHeight="1" x14ac:dyDescent="0.25">
      <c r="A205" s="183" t="s">
        <v>8296</v>
      </c>
      <c r="B205" s="188">
        <v>706786007</v>
      </c>
      <c r="C205" s="183" t="s">
        <v>1579</v>
      </c>
      <c r="D205" s="183" t="s">
        <v>2531</v>
      </c>
      <c r="E205" s="183" t="s">
        <v>7576</v>
      </c>
      <c r="F205" s="183" t="s">
        <v>2532</v>
      </c>
      <c r="G205" s="183" t="s">
        <v>7577</v>
      </c>
      <c r="H205" s="183" t="s">
        <v>2533</v>
      </c>
      <c r="I205" s="183" t="s">
        <v>2534</v>
      </c>
      <c r="J205" s="183" t="s">
        <v>2535</v>
      </c>
      <c r="K205" s="183" t="s">
        <v>2537</v>
      </c>
      <c r="L205" s="183" t="s">
        <v>50</v>
      </c>
      <c r="M205" s="183" t="s">
        <v>852</v>
      </c>
      <c r="N205" s="183">
        <v>0</v>
      </c>
      <c r="O205" s="183" t="s">
        <v>2536</v>
      </c>
      <c r="P205" s="183">
        <v>0</v>
      </c>
      <c r="Q205" s="183">
        <v>93401</v>
      </c>
      <c r="R205" s="183" t="s">
        <v>7590</v>
      </c>
      <c r="S205" s="184">
        <v>37970</v>
      </c>
      <c r="T205" s="185">
        <v>4450</v>
      </c>
      <c r="U205" s="186">
        <v>7959708</v>
      </c>
      <c r="V205" s="186">
        <v>7959708</v>
      </c>
      <c r="W205" s="187">
        <v>44227</v>
      </c>
      <c r="X205" s="188" t="s">
        <v>8664</v>
      </c>
      <c r="Y205" s="188" t="s">
        <v>7880</v>
      </c>
      <c r="Z205" s="188" t="s">
        <v>7962</v>
      </c>
    </row>
    <row r="206" spans="1:26" ht="24.75" hidden="1" customHeight="1" x14ac:dyDescent="0.25">
      <c r="A206" s="183" t="s">
        <v>8296</v>
      </c>
      <c r="B206" s="188">
        <v>706786007</v>
      </c>
      <c r="C206" s="183" t="s">
        <v>1579</v>
      </c>
      <c r="D206" s="183" t="s">
        <v>2531</v>
      </c>
      <c r="E206" s="183" t="s">
        <v>7576</v>
      </c>
      <c r="F206" s="183" t="s">
        <v>2532</v>
      </c>
      <c r="G206" s="183" t="s">
        <v>7577</v>
      </c>
      <c r="H206" s="183" t="s">
        <v>2533</v>
      </c>
      <c r="I206" s="183" t="s">
        <v>2534</v>
      </c>
      <c r="J206" s="183" t="s">
        <v>2535</v>
      </c>
      <c r="K206" s="183" t="s">
        <v>2537</v>
      </c>
      <c r="L206" s="183" t="s">
        <v>50</v>
      </c>
      <c r="M206" s="183" t="s">
        <v>852</v>
      </c>
      <c r="N206" s="183">
        <v>0</v>
      </c>
      <c r="O206" s="183" t="s">
        <v>2536</v>
      </c>
      <c r="P206" s="183">
        <v>0</v>
      </c>
      <c r="Q206" s="183">
        <v>93401</v>
      </c>
      <c r="R206" s="183" t="s">
        <v>7590</v>
      </c>
      <c r="S206" s="184">
        <v>37970</v>
      </c>
      <c r="T206" s="185">
        <v>4450</v>
      </c>
      <c r="U206" s="186">
        <v>6206400</v>
      </c>
      <c r="V206" s="186">
        <v>6206400</v>
      </c>
      <c r="W206" s="187">
        <v>44227</v>
      </c>
      <c r="X206" s="188" t="s">
        <v>8664</v>
      </c>
      <c r="Y206" s="188" t="s">
        <v>7880</v>
      </c>
      <c r="Z206" s="188" t="s">
        <v>7884</v>
      </c>
    </row>
    <row r="207" spans="1:26" ht="24.75" hidden="1" customHeight="1" x14ac:dyDescent="0.25">
      <c r="A207" s="183" t="s">
        <v>8296</v>
      </c>
      <c r="B207" s="188">
        <v>706786007</v>
      </c>
      <c r="C207" s="183" t="s">
        <v>1579</v>
      </c>
      <c r="D207" s="183" t="s">
        <v>2531</v>
      </c>
      <c r="E207" s="183" t="s">
        <v>7576</v>
      </c>
      <c r="F207" s="183" t="s">
        <v>2532</v>
      </c>
      <c r="G207" s="183" t="s">
        <v>7577</v>
      </c>
      <c r="H207" s="183" t="s">
        <v>2533</v>
      </c>
      <c r="I207" s="183" t="s">
        <v>2534</v>
      </c>
      <c r="J207" s="183" t="s">
        <v>2535</v>
      </c>
      <c r="K207" s="183" t="s">
        <v>2537</v>
      </c>
      <c r="L207" s="183" t="s">
        <v>50</v>
      </c>
      <c r="M207" s="183" t="s">
        <v>852</v>
      </c>
      <c r="N207" s="183">
        <v>0</v>
      </c>
      <c r="O207" s="183" t="s">
        <v>2536</v>
      </c>
      <c r="P207" s="183">
        <v>0</v>
      </c>
      <c r="Q207" s="183">
        <v>93401</v>
      </c>
      <c r="R207" s="183" t="s">
        <v>7590</v>
      </c>
      <c r="S207" s="184">
        <v>37970</v>
      </c>
      <c r="T207" s="185">
        <v>4450</v>
      </c>
      <c r="U207" s="186">
        <v>12735533</v>
      </c>
      <c r="V207" s="186">
        <v>12735533</v>
      </c>
      <c r="W207" s="187">
        <v>44227</v>
      </c>
      <c r="X207" s="188" t="s">
        <v>8664</v>
      </c>
      <c r="Y207" s="188" t="s">
        <v>7880</v>
      </c>
      <c r="Z207" s="188" t="s">
        <v>7909</v>
      </c>
    </row>
    <row r="208" spans="1:26" ht="24.75" hidden="1" customHeight="1" x14ac:dyDescent="0.25">
      <c r="A208" s="183" t="s">
        <v>8296</v>
      </c>
      <c r="B208" s="188">
        <v>706786007</v>
      </c>
      <c r="C208" s="183" t="s">
        <v>1579</v>
      </c>
      <c r="D208" s="183" t="s">
        <v>2531</v>
      </c>
      <c r="E208" s="183" t="s">
        <v>7576</v>
      </c>
      <c r="F208" s="183" t="s">
        <v>2532</v>
      </c>
      <c r="G208" s="183" t="s">
        <v>7577</v>
      </c>
      <c r="H208" s="183" t="s">
        <v>2533</v>
      </c>
      <c r="I208" s="183" t="s">
        <v>2534</v>
      </c>
      <c r="J208" s="183" t="s">
        <v>2535</v>
      </c>
      <c r="K208" s="183" t="s">
        <v>2537</v>
      </c>
      <c r="L208" s="183" t="s">
        <v>50</v>
      </c>
      <c r="M208" s="183" t="s">
        <v>852</v>
      </c>
      <c r="N208" s="183">
        <v>0</v>
      </c>
      <c r="O208" s="183" t="s">
        <v>2536</v>
      </c>
      <c r="P208" s="183">
        <v>0</v>
      </c>
      <c r="Q208" s="183">
        <v>93401</v>
      </c>
      <c r="R208" s="183" t="s">
        <v>7590</v>
      </c>
      <c r="S208" s="184">
        <v>37970</v>
      </c>
      <c r="T208" s="185">
        <v>4450</v>
      </c>
      <c r="U208" s="186">
        <v>8136590</v>
      </c>
      <c r="V208" s="186">
        <v>8136590</v>
      </c>
      <c r="W208" s="187">
        <v>44227</v>
      </c>
      <c r="X208" s="188" t="s">
        <v>8664</v>
      </c>
      <c r="Y208" s="188" t="s">
        <v>7880</v>
      </c>
      <c r="Z208" s="188" t="s">
        <v>7990</v>
      </c>
    </row>
    <row r="209" spans="1:26" ht="24.75" hidden="1" customHeight="1" x14ac:dyDescent="0.25">
      <c r="A209" s="183" t="s">
        <v>8296</v>
      </c>
      <c r="B209" s="188">
        <v>706786007</v>
      </c>
      <c r="C209" s="183" t="s">
        <v>1579</v>
      </c>
      <c r="D209" s="183" t="s">
        <v>2531</v>
      </c>
      <c r="E209" s="183" t="s">
        <v>7576</v>
      </c>
      <c r="F209" s="183" t="s">
        <v>2532</v>
      </c>
      <c r="G209" s="183" t="s">
        <v>7577</v>
      </c>
      <c r="H209" s="183" t="s">
        <v>2533</v>
      </c>
      <c r="I209" s="183" t="s">
        <v>2534</v>
      </c>
      <c r="J209" s="183" t="s">
        <v>2535</v>
      </c>
      <c r="K209" s="183" t="s">
        <v>2537</v>
      </c>
      <c r="L209" s="183" t="s">
        <v>50</v>
      </c>
      <c r="M209" s="183" t="s">
        <v>852</v>
      </c>
      <c r="N209" s="183">
        <v>0</v>
      </c>
      <c r="O209" s="183" t="s">
        <v>2536</v>
      </c>
      <c r="P209" s="183">
        <v>0</v>
      </c>
      <c r="Q209" s="183">
        <v>93401</v>
      </c>
      <c r="R209" s="183" t="s">
        <v>7590</v>
      </c>
      <c r="S209" s="184">
        <v>37970</v>
      </c>
      <c r="T209" s="185">
        <v>4450</v>
      </c>
      <c r="U209" s="186">
        <v>7944192</v>
      </c>
      <c r="V209" s="186">
        <v>7944192</v>
      </c>
      <c r="W209" s="187">
        <v>44227</v>
      </c>
      <c r="X209" s="188" t="s">
        <v>8664</v>
      </c>
      <c r="Y209" s="188" t="s">
        <v>7880</v>
      </c>
      <c r="Z209" s="188" t="s">
        <v>187</v>
      </c>
    </row>
    <row r="210" spans="1:26" ht="24.75" hidden="1" customHeight="1" x14ac:dyDescent="0.25">
      <c r="A210" s="183" t="s">
        <v>8296</v>
      </c>
      <c r="B210" s="188">
        <v>706786007</v>
      </c>
      <c r="C210" s="183" t="s">
        <v>1579</v>
      </c>
      <c r="D210" s="183" t="s">
        <v>2531</v>
      </c>
      <c r="E210" s="183" t="s">
        <v>7576</v>
      </c>
      <c r="F210" s="183" t="s">
        <v>2532</v>
      </c>
      <c r="G210" s="183" t="s">
        <v>7577</v>
      </c>
      <c r="H210" s="183" t="s">
        <v>2533</v>
      </c>
      <c r="I210" s="183" t="s">
        <v>2534</v>
      </c>
      <c r="J210" s="183" t="s">
        <v>2535</v>
      </c>
      <c r="K210" s="183" t="s">
        <v>2537</v>
      </c>
      <c r="L210" s="183" t="s">
        <v>50</v>
      </c>
      <c r="M210" s="183" t="s">
        <v>852</v>
      </c>
      <c r="N210" s="183">
        <v>0</v>
      </c>
      <c r="O210" s="183" t="s">
        <v>2536</v>
      </c>
      <c r="P210" s="183">
        <v>0</v>
      </c>
      <c r="Q210" s="183">
        <v>93401</v>
      </c>
      <c r="R210" s="183" t="s">
        <v>7590</v>
      </c>
      <c r="S210" s="184">
        <v>37970</v>
      </c>
      <c r="T210" s="185">
        <v>4450</v>
      </c>
      <c r="U210" s="186">
        <v>7944192</v>
      </c>
      <c r="V210" s="186">
        <v>7944192</v>
      </c>
      <c r="W210" s="187">
        <v>44227</v>
      </c>
      <c r="X210" s="188" t="s">
        <v>8664</v>
      </c>
      <c r="Y210" s="188" t="s">
        <v>7880</v>
      </c>
      <c r="Z210" s="188" t="s">
        <v>7991</v>
      </c>
    </row>
    <row r="211" spans="1:26" ht="24.75" hidden="1" customHeight="1" x14ac:dyDescent="0.25">
      <c r="A211" s="183" t="s">
        <v>8296</v>
      </c>
      <c r="B211" s="188">
        <v>706786007</v>
      </c>
      <c r="C211" s="183" t="s">
        <v>1579</v>
      </c>
      <c r="D211" s="183" t="s">
        <v>2531</v>
      </c>
      <c r="E211" s="183" t="s">
        <v>7576</v>
      </c>
      <c r="F211" s="183" t="s">
        <v>2532</v>
      </c>
      <c r="G211" s="183" t="s">
        <v>7577</v>
      </c>
      <c r="H211" s="183" t="s">
        <v>2533</v>
      </c>
      <c r="I211" s="183" t="s">
        <v>2534</v>
      </c>
      <c r="J211" s="183" t="s">
        <v>2535</v>
      </c>
      <c r="K211" s="183" t="s">
        <v>2537</v>
      </c>
      <c r="L211" s="183" t="s">
        <v>50</v>
      </c>
      <c r="M211" s="183" t="s">
        <v>852</v>
      </c>
      <c r="N211" s="183">
        <v>0</v>
      </c>
      <c r="O211" s="183" t="s">
        <v>2536</v>
      </c>
      <c r="P211" s="183">
        <v>0</v>
      </c>
      <c r="Q211" s="183">
        <v>93401</v>
      </c>
      <c r="R211" s="183" t="s">
        <v>7590</v>
      </c>
      <c r="S211" s="184">
        <v>37970</v>
      </c>
      <c r="T211" s="185">
        <v>4450</v>
      </c>
      <c r="U211" s="186">
        <v>4654800</v>
      </c>
      <c r="V211" s="186">
        <v>4654800</v>
      </c>
      <c r="W211" s="187">
        <v>44227</v>
      </c>
      <c r="X211" s="188" t="s">
        <v>8664</v>
      </c>
      <c r="Y211" s="188" t="s">
        <v>7880</v>
      </c>
      <c r="Z211" s="188" t="s">
        <v>7992</v>
      </c>
    </row>
    <row r="212" spans="1:26" ht="24.75" hidden="1" customHeight="1" x14ac:dyDescent="0.25">
      <c r="A212" s="183" t="s">
        <v>8296</v>
      </c>
      <c r="B212" s="188">
        <v>706786007</v>
      </c>
      <c r="C212" s="183" t="s">
        <v>1579</v>
      </c>
      <c r="D212" s="183" t="s">
        <v>2531</v>
      </c>
      <c r="E212" s="183" t="s">
        <v>7576</v>
      </c>
      <c r="F212" s="183" t="s">
        <v>2532</v>
      </c>
      <c r="G212" s="183" t="s">
        <v>7577</v>
      </c>
      <c r="H212" s="183" t="s">
        <v>2533</v>
      </c>
      <c r="I212" s="183" t="s">
        <v>2534</v>
      </c>
      <c r="J212" s="183" t="s">
        <v>2535</v>
      </c>
      <c r="K212" s="183" t="s">
        <v>2537</v>
      </c>
      <c r="L212" s="183" t="s">
        <v>50</v>
      </c>
      <c r="M212" s="183" t="s">
        <v>852</v>
      </c>
      <c r="N212" s="183">
        <v>0</v>
      </c>
      <c r="O212" s="183" t="s">
        <v>2536</v>
      </c>
      <c r="P212" s="183">
        <v>0</v>
      </c>
      <c r="Q212" s="183">
        <v>93401</v>
      </c>
      <c r="R212" s="183" t="s">
        <v>7590</v>
      </c>
      <c r="S212" s="184">
        <v>37970</v>
      </c>
      <c r="T212" s="185">
        <v>4450</v>
      </c>
      <c r="U212" s="186">
        <v>26687520</v>
      </c>
      <c r="V212" s="186">
        <v>26687520</v>
      </c>
      <c r="W212" s="187">
        <v>44227</v>
      </c>
      <c r="X212" s="188" t="s">
        <v>8664</v>
      </c>
      <c r="Y212" s="188" t="s">
        <v>7880</v>
      </c>
      <c r="Z212" s="188" t="s">
        <v>7993</v>
      </c>
    </row>
    <row r="213" spans="1:26" ht="24.75" hidden="1" customHeight="1" x14ac:dyDescent="0.25">
      <c r="A213" s="183" t="s">
        <v>8296</v>
      </c>
      <c r="B213" s="188">
        <v>706786007</v>
      </c>
      <c r="C213" s="183" t="s">
        <v>1579</v>
      </c>
      <c r="D213" s="183" t="s">
        <v>2531</v>
      </c>
      <c r="E213" s="183" t="s">
        <v>7576</v>
      </c>
      <c r="F213" s="183" t="s">
        <v>2532</v>
      </c>
      <c r="G213" s="183" t="s">
        <v>7577</v>
      </c>
      <c r="H213" s="183" t="s">
        <v>2533</v>
      </c>
      <c r="I213" s="183" t="s">
        <v>2534</v>
      </c>
      <c r="J213" s="183" t="s">
        <v>2535</v>
      </c>
      <c r="K213" s="183" t="s">
        <v>2537</v>
      </c>
      <c r="L213" s="183" t="s">
        <v>50</v>
      </c>
      <c r="M213" s="183" t="s">
        <v>852</v>
      </c>
      <c r="N213" s="183">
        <v>0</v>
      </c>
      <c r="O213" s="183" t="s">
        <v>2536</v>
      </c>
      <c r="P213" s="183">
        <v>0</v>
      </c>
      <c r="Q213" s="183">
        <v>93401</v>
      </c>
      <c r="R213" s="183" t="s">
        <v>7590</v>
      </c>
      <c r="S213" s="184">
        <v>37970</v>
      </c>
      <c r="T213" s="185">
        <v>4450</v>
      </c>
      <c r="U213" s="186">
        <v>6208650</v>
      </c>
      <c r="V213" s="186">
        <v>6208650</v>
      </c>
      <c r="W213" s="187">
        <v>44227</v>
      </c>
      <c r="X213" s="188" t="s">
        <v>8664</v>
      </c>
      <c r="Y213" s="188" t="s">
        <v>7880</v>
      </c>
      <c r="Z213" s="188" t="s">
        <v>7994</v>
      </c>
    </row>
    <row r="214" spans="1:26" ht="24.75" hidden="1" customHeight="1" x14ac:dyDescent="0.25">
      <c r="A214" s="183" t="s">
        <v>8296</v>
      </c>
      <c r="B214" s="188">
        <v>706786007</v>
      </c>
      <c r="C214" s="183" t="s">
        <v>1579</v>
      </c>
      <c r="D214" s="183" t="s">
        <v>2531</v>
      </c>
      <c r="E214" s="183" t="s">
        <v>7576</v>
      </c>
      <c r="F214" s="183" t="s">
        <v>2532</v>
      </c>
      <c r="G214" s="183" t="s">
        <v>7577</v>
      </c>
      <c r="H214" s="183" t="s">
        <v>2533</v>
      </c>
      <c r="I214" s="183" t="s">
        <v>2534</v>
      </c>
      <c r="J214" s="183" t="s">
        <v>2535</v>
      </c>
      <c r="K214" s="183" t="s">
        <v>2537</v>
      </c>
      <c r="L214" s="183" t="s">
        <v>50</v>
      </c>
      <c r="M214" s="183" t="s">
        <v>852</v>
      </c>
      <c r="N214" s="183">
        <v>0</v>
      </c>
      <c r="O214" s="183" t="s">
        <v>2536</v>
      </c>
      <c r="P214" s="183">
        <v>0</v>
      </c>
      <c r="Q214" s="183">
        <v>93401</v>
      </c>
      <c r="R214" s="183" t="s">
        <v>7590</v>
      </c>
      <c r="S214" s="184">
        <v>37970</v>
      </c>
      <c r="T214" s="185">
        <v>4450</v>
      </c>
      <c r="U214" s="186">
        <v>8313472</v>
      </c>
      <c r="V214" s="186">
        <v>8313472</v>
      </c>
      <c r="W214" s="187">
        <v>44227</v>
      </c>
      <c r="X214" s="188" t="s">
        <v>8664</v>
      </c>
      <c r="Y214" s="188" t="s">
        <v>7880</v>
      </c>
      <c r="Z214" s="188" t="s">
        <v>7995</v>
      </c>
    </row>
    <row r="215" spans="1:26" ht="24.75" hidden="1" customHeight="1" x14ac:dyDescent="0.25">
      <c r="A215" s="183" t="s">
        <v>8296</v>
      </c>
      <c r="B215" s="188">
        <v>706786007</v>
      </c>
      <c r="C215" s="183" t="s">
        <v>1579</v>
      </c>
      <c r="D215" s="183" t="s">
        <v>2531</v>
      </c>
      <c r="E215" s="183" t="s">
        <v>7576</v>
      </c>
      <c r="F215" s="183" t="s">
        <v>2532</v>
      </c>
      <c r="G215" s="183" t="s">
        <v>7577</v>
      </c>
      <c r="H215" s="183" t="s">
        <v>2533</v>
      </c>
      <c r="I215" s="183" t="s">
        <v>2534</v>
      </c>
      <c r="J215" s="183" t="s">
        <v>2535</v>
      </c>
      <c r="K215" s="183" t="s">
        <v>2537</v>
      </c>
      <c r="L215" s="183" t="s">
        <v>50</v>
      </c>
      <c r="M215" s="183" t="s">
        <v>852</v>
      </c>
      <c r="N215" s="183">
        <v>0</v>
      </c>
      <c r="O215" s="183" t="s">
        <v>2536</v>
      </c>
      <c r="P215" s="183">
        <v>0</v>
      </c>
      <c r="Q215" s="183">
        <v>93401</v>
      </c>
      <c r="R215" s="183" t="s">
        <v>7590</v>
      </c>
      <c r="S215" s="184">
        <v>37970</v>
      </c>
      <c r="T215" s="185">
        <v>4450</v>
      </c>
      <c r="U215" s="186">
        <v>11419776</v>
      </c>
      <c r="V215" s="186">
        <v>11419776</v>
      </c>
      <c r="W215" s="187">
        <v>44227</v>
      </c>
      <c r="X215" s="188" t="s">
        <v>8664</v>
      </c>
      <c r="Y215" s="188" t="s">
        <v>7880</v>
      </c>
      <c r="Z215" s="188" t="s">
        <v>7996</v>
      </c>
    </row>
    <row r="216" spans="1:26" ht="24.75" hidden="1" customHeight="1" x14ac:dyDescent="0.25">
      <c r="A216" s="183" t="s">
        <v>8296</v>
      </c>
      <c r="B216" s="188">
        <v>706786007</v>
      </c>
      <c r="C216" s="183" t="s">
        <v>1579</v>
      </c>
      <c r="D216" s="183" t="s">
        <v>2531</v>
      </c>
      <c r="E216" s="183" t="s">
        <v>7576</v>
      </c>
      <c r="F216" s="183" t="s">
        <v>2532</v>
      </c>
      <c r="G216" s="183" t="s">
        <v>7577</v>
      </c>
      <c r="H216" s="183" t="s">
        <v>2533</v>
      </c>
      <c r="I216" s="183" t="s">
        <v>2534</v>
      </c>
      <c r="J216" s="183" t="s">
        <v>2535</v>
      </c>
      <c r="K216" s="183" t="s">
        <v>2537</v>
      </c>
      <c r="L216" s="183" t="s">
        <v>50</v>
      </c>
      <c r="M216" s="183" t="s">
        <v>852</v>
      </c>
      <c r="N216" s="183">
        <v>0</v>
      </c>
      <c r="O216" s="183" t="s">
        <v>2536</v>
      </c>
      <c r="P216" s="183">
        <v>0</v>
      </c>
      <c r="Q216" s="183">
        <v>93401</v>
      </c>
      <c r="R216" s="183" t="s">
        <v>7590</v>
      </c>
      <c r="S216" s="184">
        <v>37970</v>
      </c>
      <c r="T216" s="185">
        <v>4450</v>
      </c>
      <c r="U216" s="186">
        <v>45900981</v>
      </c>
      <c r="V216" s="186">
        <v>45900981</v>
      </c>
      <c r="W216" s="187">
        <v>44227</v>
      </c>
      <c r="X216" s="188" t="s">
        <v>8664</v>
      </c>
      <c r="Y216" s="188" t="s">
        <v>7880</v>
      </c>
      <c r="Z216" s="188" t="s">
        <v>7881</v>
      </c>
    </row>
    <row r="217" spans="1:26" ht="24.75" hidden="1" customHeight="1" x14ac:dyDescent="0.25">
      <c r="A217" s="183" t="s">
        <v>8296</v>
      </c>
      <c r="B217" s="188">
        <v>706786007</v>
      </c>
      <c r="C217" s="183" t="s">
        <v>1579</v>
      </c>
      <c r="D217" s="183" t="s">
        <v>2531</v>
      </c>
      <c r="E217" s="183" t="s">
        <v>7576</v>
      </c>
      <c r="F217" s="183" t="s">
        <v>2532</v>
      </c>
      <c r="G217" s="183" t="s">
        <v>7577</v>
      </c>
      <c r="H217" s="183" t="s">
        <v>2533</v>
      </c>
      <c r="I217" s="183" t="s">
        <v>2534</v>
      </c>
      <c r="J217" s="183" t="s">
        <v>2535</v>
      </c>
      <c r="K217" s="183" t="s">
        <v>2537</v>
      </c>
      <c r="L217" s="183" t="s">
        <v>50</v>
      </c>
      <c r="M217" s="183" t="s">
        <v>852</v>
      </c>
      <c r="N217" s="183">
        <v>0</v>
      </c>
      <c r="O217" s="183" t="s">
        <v>2536</v>
      </c>
      <c r="P217" s="183">
        <v>0</v>
      </c>
      <c r="Q217" s="183">
        <v>93401</v>
      </c>
      <c r="R217" s="183" t="s">
        <v>7590</v>
      </c>
      <c r="S217" s="184">
        <v>37970</v>
      </c>
      <c r="T217" s="185">
        <v>4450</v>
      </c>
      <c r="U217" s="186">
        <v>10318140</v>
      </c>
      <c r="V217" s="186">
        <v>10318140</v>
      </c>
      <c r="W217" s="187">
        <v>44227</v>
      </c>
      <c r="X217" s="188" t="s">
        <v>8664</v>
      </c>
      <c r="Y217" s="188" t="s">
        <v>7880</v>
      </c>
      <c r="Z217" s="188" t="s">
        <v>7997</v>
      </c>
    </row>
    <row r="218" spans="1:26" ht="24.75" hidden="1" customHeight="1" x14ac:dyDescent="0.25">
      <c r="A218" s="183" t="s">
        <v>8296</v>
      </c>
      <c r="B218" s="188">
        <v>706786007</v>
      </c>
      <c r="C218" s="183" t="s">
        <v>1579</v>
      </c>
      <c r="D218" s="183" t="s">
        <v>2531</v>
      </c>
      <c r="E218" s="183" t="s">
        <v>7576</v>
      </c>
      <c r="F218" s="183" t="s">
        <v>2532</v>
      </c>
      <c r="G218" s="183" t="s">
        <v>7577</v>
      </c>
      <c r="H218" s="183" t="s">
        <v>2533</v>
      </c>
      <c r="I218" s="183" t="s">
        <v>2534</v>
      </c>
      <c r="J218" s="183" t="s">
        <v>2535</v>
      </c>
      <c r="K218" s="183" t="s">
        <v>2537</v>
      </c>
      <c r="L218" s="183" t="s">
        <v>50</v>
      </c>
      <c r="M218" s="183" t="s">
        <v>852</v>
      </c>
      <c r="N218" s="183">
        <v>0</v>
      </c>
      <c r="O218" s="183" t="s">
        <v>2536</v>
      </c>
      <c r="P218" s="183">
        <v>0</v>
      </c>
      <c r="Q218" s="183">
        <v>93401</v>
      </c>
      <c r="R218" s="183" t="s">
        <v>7590</v>
      </c>
      <c r="S218" s="184">
        <v>37970</v>
      </c>
      <c r="T218" s="185">
        <v>4450</v>
      </c>
      <c r="U218" s="186">
        <v>12412800</v>
      </c>
      <c r="V218" s="186">
        <v>12412800</v>
      </c>
      <c r="W218" s="187">
        <v>44227</v>
      </c>
      <c r="X218" s="188" t="s">
        <v>8664</v>
      </c>
      <c r="Y218" s="188" t="s">
        <v>7880</v>
      </c>
      <c r="Z218" s="188" t="s">
        <v>7927</v>
      </c>
    </row>
    <row r="219" spans="1:26" ht="24.75" hidden="1" customHeight="1" x14ac:dyDescent="0.25">
      <c r="A219" s="183" t="s">
        <v>8296</v>
      </c>
      <c r="B219" s="188">
        <v>706786007</v>
      </c>
      <c r="C219" s="183" t="s">
        <v>1579</v>
      </c>
      <c r="D219" s="183" t="s">
        <v>2531</v>
      </c>
      <c r="E219" s="183" t="s">
        <v>7576</v>
      </c>
      <c r="F219" s="183" t="s">
        <v>2532</v>
      </c>
      <c r="G219" s="183" t="s">
        <v>7577</v>
      </c>
      <c r="H219" s="183" t="s">
        <v>2533</v>
      </c>
      <c r="I219" s="183" t="s">
        <v>2534</v>
      </c>
      <c r="J219" s="183" t="s">
        <v>2535</v>
      </c>
      <c r="K219" s="183" t="s">
        <v>2537</v>
      </c>
      <c r="L219" s="183" t="s">
        <v>50</v>
      </c>
      <c r="M219" s="183" t="s">
        <v>852</v>
      </c>
      <c r="N219" s="183">
        <v>0</v>
      </c>
      <c r="O219" s="183" t="s">
        <v>2536</v>
      </c>
      <c r="P219" s="183">
        <v>0</v>
      </c>
      <c r="Q219" s="183">
        <v>93401</v>
      </c>
      <c r="R219" s="183" t="s">
        <v>7590</v>
      </c>
      <c r="S219" s="184">
        <v>37970</v>
      </c>
      <c r="T219" s="185">
        <v>4450</v>
      </c>
      <c r="U219" s="186">
        <v>6283980</v>
      </c>
      <c r="V219" s="186">
        <v>6283980</v>
      </c>
      <c r="W219" s="187">
        <v>44227</v>
      </c>
      <c r="X219" s="188" t="s">
        <v>8664</v>
      </c>
      <c r="Y219" s="188" t="s">
        <v>7880</v>
      </c>
      <c r="Z219" s="188" t="s">
        <v>7998</v>
      </c>
    </row>
    <row r="220" spans="1:26" ht="24.75" hidden="1" customHeight="1" x14ac:dyDescent="0.25">
      <c r="A220" s="183" t="s">
        <v>8296</v>
      </c>
      <c r="B220" s="188">
        <v>706786007</v>
      </c>
      <c r="C220" s="183" t="s">
        <v>1579</v>
      </c>
      <c r="D220" s="183" t="s">
        <v>2531</v>
      </c>
      <c r="E220" s="183" t="s">
        <v>7576</v>
      </c>
      <c r="F220" s="183" t="s">
        <v>2532</v>
      </c>
      <c r="G220" s="183" t="s">
        <v>7577</v>
      </c>
      <c r="H220" s="183" t="s">
        <v>2533</v>
      </c>
      <c r="I220" s="183" t="s">
        <v>2534</v>
      </c>
      <c r="J220" s="183" t="s">
        <v>2535</v>
      </c>
      <c r="K220" s="183" t="s">
        <v>2537</v>
      </c>
      <c r="L220" s="183" t="s">
        <v>50</v>
      </c>
      <c r="M220" s="183" t="s">
        <v>852</v>
      </c>
      <c r="N220" s="183">
        <v>0</v>
      </c>
      <c r="O220" s="183" t="s">
        <v>2536</v>
      </c>
      <c r="P220" s="183">
        <v>0</v>
      </c>
      <c r="Q220" s="183">
        <v>93401</v>
      </c>
      <c r="R220" s="183" t="s">
        <v>7590</v>
      </c>
      <c r="S220" s="184">
        <v>37970</v>
      </c>
      <c r="T220" s="185">
        <v>4450</v>
      </c>
      <c r="U220" s="186">
        <v>12024900</v>
      </c>
      <c r="V220" s="186">
        <v>12024900</v>
      </c>
      <c r="W220" s="187">
        <v>44227</v>
      </c>
      <c r="X220" s="188" t="s">
        <v>8664</v>
      </c>
      <c r="Y220" s="188" t="s">
        <v>7880</v>
      </c>
      <c r="Z220" s="188" t="s">
        <v>7999</v>
      </c>
    </row>
    <row r="221" spans="1:26" ht="24.75" hidden="1" customHeight="1" x14ac:dyDescent="0.25">
      <c r="A221" s="183" t="s">
        <v>8296</v>
      </c>
      <c r="B221" s="188">
        <v>706786007</v>
      </c>
      <c r="C221" s="183" t="s">
        <v>1579</v>
      </c>
      <c r="D221" s="183" t="s">
        <v>2531</v>
      </c>
      <c r="E221" s="183" t="s">
        <v>7576</v>
      </c>
      <c r="F221" s="183" t="s">
        <v>2532</v>
      </c>
      <c r="G221" s="183" t="s">
        <v>7577</v>
      </c>
      <c r="H221" s="183" t="s">
        <v>2533</v>
      </c>
      <c r="I221" s="183" t="s">
        <v>2534</v>
      </c>
      <c r="J221" s="183" t="s">
        <v>2535</v>
      </c>
      <c r="K221" s="183" t="s">
        <v>2537</v>
      </c>
      <c r="L221" s="183" t="s">
        <v>50</v>
      </c>
      <c r="M221" s="183" t="s">
        <v>852</v>
      </c>
      <c r="N221" s="183">
        <v>0</v>
      </c>
      <c r="O221" s="183" t="s">
        <v>2536</v>
      </c>
      <c r="P221" s="183">
        <v>0</v>
      </c>
      <c r="Q221" s="183">
        <v>93401</v>
      </c>
      <c r="R221" s="183" t="s">
        <v>7590</v>
      </c>
      <c r="S221" s="184">
        <v>37970</v>
      </c>
      <c r="T221" s="185">
        <v>4450</v>
      </c>
      <c r="U221" s="186">
        <v>6206400</v>
      </c>
      <c r="V221" s="186">
        <v>6206400</v>
      </c>
      <c r="W221" s="187">
        <v>44227</v>
      </c>
      <c r="X221" s="188" t="s">
        <v>8664</v>
      </c>
      <c r="Y221" s="188" t="s">
        <v>7880</v>
      </c>
      <c r="Z221" s="188" t="s">
        <v>8000</v>
      </c>
    </row>
    <row r="222" spans="1:26" ht="24.75" hidden="1" customHeight="1" x14ac:dyDescent="0.25">
      <c r="A222" s="183" t="s">
        <v>8296</v>
      </c>
      <c r="B222" s="188">
        <v>706786007</v>
      </c>
      <c r="C222" s="183" t="s">
        <v>1579</v>
      </c>
      <c r="D222" s="183" t="s">
        <v>2531</v>
      </c>
      <c r="E222" s="183" t="s">
        <v>7576</v>
      </c>
      <c r="F222" s="183" t="s">
        <v>2532</v>
      </c>
      <c r="G222" s="183" t="s">
        <v>7577</v>
      </c>
      <c r="H222" s="183" t="s">
        <v>2533</v>
      </c>
      <c r="I222" s="183" t="s">
        <v>2534</v>
      </c>
      <c r="J222" s="183" t="s">
        <v>2535</v>
      </c>
      <c r="K222" s="183" t="s">
        <v>2537</v>
      </c>
      <c r="L222" s="183" t="s">
        <v>50</v>
      </c>
      <c r="M222" s="183" t="s">
        <v>852</v>
      </c>
      <c r="N222" s="183">
        <v>0</v>
      </c>
      <c r="O222" s="183" t="s">
        <v>2536</v>
      </c>
      <c r="P222" s="183">
        <v>0</v>
      </c>
      <c r="Q222" s="183">
        <v>93401</v>
      </c>
      <c r="R222" s="183" t="s">
        <v>7590</v>
      </c>
      <c r="S222" s="184">
        <v>37970</v>
      </c>
      <c r="T222" s="185">
        <v>4450</v>
      </c>
      <c r="U222" s="186">
        <v>25736389</v>
      </c>
      <c r="V222" s="186">
        <v>25736389</v>
      </c>
      <c r="W222" s="187">
        <v>44227</v>
      </c>
      <c r="X222" s="188" t="s">
        <v>8664</v>
      </c>
      <c r="Y222" s="188" t="s">
        <v>7880</v>
      </c>
      <c r="Z222" s="188" t="s">
        <v>7935</v>
      </c>
    </row>
    <row r="223" spans="1:26" ht="24.75" hidden="1" customHeight="1" x14ac:dyDescent="0.25">
      <c r="A223" s="183" t="s">
        <v>8296</v>
      </c>
      <c r="B223" s="188">
        <v>706786007</v>
      </c>
      <c r="C223" s="183" t="s">
        <v>1579</v>
      </c>
      <c r="D223" s="183" t="s">
        <v>2531</v>
      </c>
      <c r="E223" s="183" t="s">
        <v>7576</v>
      </c>
      <c r="F223" s="183" t="s">
        <v>2532</v>
      </c>
      <c r="G223" s="183" t="s">
        <v>7577</v>
      </c>
      <c r="H223" s="183" t="s">
        <v>2533</v>
      </c>
      <c r="I223" s="183" t="s">
        <v>2534</v>
      </c>
      <c r="J223" s="183" t="s">
        <v>2535</v>
      </c>
      <c r="K223" s="183" t="s">
        <v>2537</v>
      </c>
      <c r="L223" s="183" t="s">
        <v>50</v>
      </c>
      <c r="M223" s="183" t="s">
        <v>852</v>
      </c>
      <c r="N223" s="183">
        <v>0</v>
      </c>
      <c r="O223" s="183" t="s">
        <v>2536</v>
      </c>
      <c r="P223" s="183">
        <v>0</v>
      </c>
      <c r="Q223" s="183">
        <v>93401</v>
      </c>
      <c r="R223" s="183" t="s">
        <v>7590</v>
      </c>
      <c r="S223" s="184">
        <v>37970</v>
      </c>
      <c r="T223" s="185">
        <v>4450</v>
      </c>
      <c r="U223" s="186">
        <v>8955835</v>
      </c>
      <c r="V223" s="186">
        <v>8955835</v>
      </c>
      <c r="W223" s="187">
        <v>44227</v>
      </c>
      <c r="X223" s="188" t="s">
        <v>8664</v>
      </c>
      <c r="Y223" s="188" t="s">
        <v>7880</v>
      </c>
      <c r="Z223" s="188" t="s">
        <v>7983</v>
      </c>
    </row>
    <row r="224" spans="1:26" ht="24.75" hidden="1" customHeight="1" x14ac:dyDescent="0.25">
      <c r="A224" s="183" t="s">
        <v>8296</v>
      </c>
      <c r="B224" s="188">
        <v>706786007</v>
      </c>
      <c r="C224" s="183" t="s">
        <v>1579</v>
      </c>
      <c r="D224" s="183" t="s">
        <v>2531</v>
      </c>
      <c r="E224" s="183" t="s">
        <v>7576</v>
      </c>
      <c r="F224" s="183" t="s">
        <v>2532</v>
      </c>
      <c r="G224" s="183" t="s">
        <v>7577</v>
      </c>
      <c r="H224" s="183" t="s">
        <v>2533</v>
      </c>
      <c r="I224" s="183" t="s">
        <v>2534</v>
      </c>
      <c r="J224" s="183" t="s">
        <v>2535</v>
      </c>
      <c r="K224" s="183" t="s">
        <v>2537</v>
      </c>
      <c r="L224" s="183" t="s">
        <v>50</v>
      </c>
      <c r="M224" s="183" t="s">
        <v>852</v>
      </c>
      <c r="N224" s="183">
        <v>0</v>
      </c>
      <c r="O224" s="183" t="s">
        <v>2536</v>
      </c>
      <c r="P224" s="183">
        <v>0</v>
      </c>
      <c r="Q224" s="183">
        <v>93401</v>
      </c>
      <c r="R224" s="183" t="s">
        <v>7590</v>
      </c>
      <c r="S224" s="184">
        <v>37970</v>
      </c>
      <c r="T224" s="185">
        <v>4450</v>
      </c>
      <c r="U224" s="186">
        <v>7075296</v>
      </c>
      <c r="V224" s="186">
        <v>7075296</v>
      </c>
      <c r="W224" s="187">
        <v>44227</v>
      </c>
      <c r="X224" s="188" t="s">
        <v>8664</v>
      </c>
      <c r="Y224" s="188" t="s">
        <v>7880</v>
      </c>
      <c r="Z224" s="188" t="s">
        <v>8001</v>
      </c>
    </row>
    <row r="225" spans="1:26" ht="24.75" hidden="1" customHeight="1" x14ac:dyDescent="0.25">
      <c r="A225" s="183" t="s">
        <v>8297</v>
      </c>
      <c r="B225" s="188">
        <v>700155609</v>
      </c>
      <c r="C225" s="183" t="s">
        <v>1579</v>
      </c>
      <c r="D225" s="183" t="s">
        <v>2582</v>
      </c>
      <c r="E225" s="183" t="s">
        <v>7572</v>
      </c>
      <c r="F225" s="183" t="s">
        <v>2583</v>
      </c>
      <c r="G225" s="183" t="s">
        <v>7573</v>
      </c>
      <c r="H225" s="183" t="s">
        <v>2584</v>
      </c>
      <c r="I225" s="183" t="s">
        <v>2585</v>
      </c>
      <c r="J225" s="183" t="s">
        <v>2586</v>
      </c>
      <c r="K225" s="183" t="s">
        <v>2587</v>
      </c>
      <c r="L225" s="183" t="s">
        <v>630</v>
      </c>
      <c r="M225" s="183" t="s">
        <v>205</v>
      </c>
      <c r="N225" s="183" t="s">
        <v>2588</v>
      </c>
      <c r="O225" s="183" t="s">
        <v>2589</v>
      </c>
      <c r="P225" s="183">
        <v>0</v>
      </c>
      <c r="Q225" s="183">
        <v>93401</v>
      </c>
      <c r="R225" s="183" t="s">
        <v>7586</v>
      </c>
      <c r="S225" s="184">
        <v>37970</v>
      </c>
      <c r="T225" s="185">
        <v>4550</v>
      </c>
      <c r="U225" s="186">
        <v>68285947</v>
      </c>
      <c r="V225" s="186">
        <v>68285947</v>
      </c>
      <c r="W225" s="187">
        <v>44227</v>
      </c>
      <c r="X225" s="188" t="s">
        <v>8664</v>
      </c>
      <c r="Y225" s="188" t="s">
        <v>7880</v>
      </c>
      <c r="Z225" s="188" t="s">
        <v>7884</v>
      </c>
    </row>
    <row r="226" spans="1:26" ht="24.75" hidden="1" customHeight="1" x14ac:dyDescent="0.25">
      <c r="A226" s="183" t="s">
        <v>8297</v>
      </c>
      <c r="B226" s="188">
        <v>700155609</v>
      </c>
      <c r="C226" s="183" t="s">
        <v>1579</v>
      </c>
      <c r="D226" s="183" t="s">
        <v>2582</v>
      </c>
      <c r="E226" s="183" t="s">
        <v>7572</v>
      </c>
      <c r="F226" s="183" t="s">
        <v>2583</v>
      </c>
      <c r="G226" s="183" t="s">
        <v>7573</v>
      </c>
      <c r="H226" s="183" t="s">
        <v>2584</v>
      </c>
      <c r="I226" s="183" t="s">
        <v>2585</v>
      </c>
      <c r="J226" s="183" t="s">
        <v>2586</v>
      </c>
      <c r="K226" s="183" t="s">
        <v>2587</v>
      </c>
      <c r="L226" s="183" t="s">
        <v>630</v>
      </c>
      <c r="M226" s="183" t="s">
        <v>205</v>
      </c>
      <c r="N226" s="183" t="s">
        <v>2588</v>
      </c>
      <c r="O226" s="183" t="s">
        <v>2589</v>
      </c>
      <c r="P226" s="183">
        <v>0</v>
      </c>
      <c r="Q226" s="183">
        <v>93401</v>
      </c>
      <c r="R226" s="183" t="s">
        <v>7586</v>
      </c>
      <c r="S226" s="184">
        <v>37970</v>
      </c>
      <c r="T226" s="185">
        <v>4550</v>
      </c>
      <c r="U226" s="186">
        <v>4137144</v>
      </c>
      <c r="V226" s="186">
        <v>4137144</v>
      </c>
      <c r="W226" s="187">
        <v>44227</v>
      </c>
      <c r="X226" s="188" t="s">
        <v>8664</v>
      </c>
      <c r="Y226" s="188" t="s">
        <v>7880</v>
      </c>
      <c r="Z226" s="188" t="s">
        <v>8002</v>
      </c>
    </row>
    <row r="227" spans="1:26" ht="24.75" hidden="1" customHeight="1" x14ac:dyDescent="0.25">
      <c r="A227" s="183" t="s">
        <v>8297</v>
      </c>
      <c r="B227" s="188">
        <v>700155609</v>
      </c>
      <c r="C227" s="183" t="s">
        <v>1579</v>
      </c>
      <c r="D227" s="183" t="s">
        <v>2582</v>
      </c>
      <c r="E227" s="183" t="s">
        <v>7572</v>
      </c>
      <c r="F227" s="183" t="s">
        <v>2583</v>
      </c>
      <c r="G227" s="183" t="s">
        <v>7573</v>
      </c>
      <c r="H227" s="183" t="s">
        <v>2584</v>
      </c>
      <c r="I227" s="183" t="s">
        <v>2585</v>
      </c>
      <c r="J227" s="183" t="s">
        <v>2586</v>
      </c>
      <c r="K227" s="183" t="s">
        <v>2587</v>
      </c>
      <c r="L227" s="183" t="s">
        <v>630</v>
      </c>
      <c r="M227" s="183" t="s">
        <v>205</v>
      </c>
      <c r="N227" s="183" t="s">
        <v>2588</v>
      </c>
      <c r="O227" s="183" t="s">
        <v>2589</v>
      </c>
      <c r="P227" s="183">
        <v>0</v>
      </c>
      <c r="Q227" s="183">
        <v>93401</v>
      </c>
      <c r="R227" s="183" t="s">
        <v>7586</v>
      </c>
      <c r="S227" s="184">
        <v>37970</v>
      </c>
      <c r="T227" s="185">
        <v>4550</v>
      </c>
      <c r="U227" s="186">
        <v>1046436</v>
      </c>
      <c r="V227" s="186">
        <v>1046436</v>
      </c>
      <c r="W227" s="187">
        <v>44227</v>
      </c>
      <c r="X227" s="188" t="s">
        <v>8664</v>
      </c>
      <c r="Y227" s="188" t="s">
        <v>7880</v>
      </c>
      <c r="Z227" s="188" t="s">
        <v>8003</v>
      </c>
    </row>
    <row r="228" spans="1:26" ht="24.75" hidden="1" customHeight="1" x14ac:dyDescent="0.25">
      <c r="A228" s="183" t="s">
        <v>8297</v>
      </c>
      <c r="B228" s="188">
        <v>700155609</v>
      </c>
      <c r="C228" s="183" t="s">
        <v>1579</v>
      </c>
      <c r="D228" s="183" t="s">
        <v>2582</v>
      </c>
      <c r="E228" s="183" t="s">
        <v>7572</v>
      </c>
      <c r="F228" s="183" t="s">
        <v>2583</v>
      </c>
      <c r="G228" s="183" t="s">
        <v>7573</v>
      </c>
      <c r="H228" s="183" t="s">
        <v>2584</v>
      </c>
      <c r="I228" s="183" t="s">
        <v>2585</v>
      </c>
      <c r="J228" s="183" t="s">
        <v>2586</v>
      </c>
      <c r="K228" s="183" t="s">
        <v>2587</v>
      </c>
      <c r="L228" s="183" t="s">
        <v>630</v>
      </c>
      <c r="M228" s="183" t="s">
        <v>205</v>
      </c>
      <c r="N228" s="183" t="s">
        <v>2588</v>
      </c>
      <c r="O228" s="183" t="s">
        <v>2589</v>
      </c>
      <c r="P228" s="183">
        <v>0</v>
      </c>
      <c r="Q228" s="183">
        <v>93401</v>
      </c>
      <c r="R228" s="183" t="s">
        <v>7586</v>
      </c>
      <c r="S228" s="184">
        <v>37970</v>
      </c>
      <c r="T228" s="185">
        <v>4550</v>
      </c>
      <c r="U228" s="186">
        <v>13038136</v>
      </c>
      <c r="V228" s="186">
        <v>13038136</v>
      </c>
      <c r="W228" s="187">
        <v>44227</v>
      </c>
      <c r="X228" s="188" t="s">
        <v>8664</v>
      </c>
      <c r="Y228" s="188" t="s">
        <v>7880</v>
      </c>
      <c r="Z228" s="188" t="s">
        <v>7885</v>
      </c>
    </row>
    <row r="229" spans="1:26" ht="24.75" hidden="1" customHeight="1" x14ac:dyDescent="0.25">
      <c r="A229" s="183" t="s">
        <v>8297</v>
      </c>
      <c r="B229" s="188">
        <v>700155609</v>
      </c>
      <c r="C229" s="183" t="s">
        <v>1579</v>
      </c>
      <c r="D229" s="183" t="s">
        <v>2582</v>
      </c>
      <c r="E229" s="183" t="s">
        <v>7572</v>
      </c>
      <c r="F229" s="183" t="s">
        <v>2583</v>
      </c>
      <c r="G229" s="183" t="s">
        <v>7573</v>
      </c>
      <c r="H229" s="183" t="s">
        <v>2584</v>
      </c>
      <c r="I229" s="183" t="s">
        <v>2585</v>
      </c>
      <c r="J229" s="183" t="s">
        <v>2586</v>
      </c>
      <c r="K229" s="183" t="s">
        <v>2587</v>
      </c>
      <c r="L229" s="183" t="s">
        <v>630</v>
      </c>
      <c r="M229" s="183" t="s">
        <v>205</v>
      </c>
      <c r="N229" s="183" t="s">
        <v>2588</v>
      </c>
      <c r="O229" s="183" t="s">
        <v>2589</v>
      </c>
      <c r="P229" s="183">
        <v>0</v>
      </c>
      <c r="Q229" s="183">
        <v>93401</v>
      </c>
      <c r="R229" s="183" t="s">
        <v>7586</v>
      </c>
      <c r="S229" s="184">
        <v>37970</v>
      </c>
      <c r="T229" s="185">
        <v>4550</v>
      </c>
      <c r="U229" s="186">
        <v>5460704</v>
      </c>
      <c r="V229" s="186">
        <v>5460704</v>
      </c>
      <c r="W229" s="187">
        <v>44227</v>
      </c>
      <c r="X229" s="188" t="s">
        <v>8664</v>
      </c>
      <c r="Y229" s="188" t="s">
        <v>7880</v>
      </c>
      <c r="Z229" s="188" t="s">
        <v>7886</v>
      </c>
    </row>
    <row r="230" spans="1:26" ht="24.75" hidden="1" customHeight="1" x14ac:dyDescent="0.25">
      <c r="A230" s="183" t="s">
        <v>8297</v>
      </c>
      <c r="B230" s="188">
        <v>700155609</v>
      </c>
      <c r="C230" s="183" t="s">
        <v>1579</v>
      </c>
      <c r="D230" s="183" t="s">
        <v>2582</v>
      </c>
      <c r="E230" s="183" t="s">
        <v>7572</v>
      </c>
      <c r="F230" s="183" t="s">
        <v>2583</v>
      </c>
      <c r="G230" s="183" t="s">
        <v>7573</v>
      </c>
      <c r="H230" s="183" t="s">
        <v>2584</v>
      </c>
      <c r="I230" s="183" t="s">
        <v>2585</v>
      </c>
      <c r="J230" s="183" t="s">
        <v>2586</v>
      </c>
      <c r="K230" s="183" t="s">
        <v>2587</v>
      </c>
      <c r="L230" s="183" t="s">
        <v>630</v>
      </c>
      <c r="M230" s="183" t="s">
        <v>205</v>
      </c>
      <c r="N230" s="183" t="s">
        <v>2588</v>
      </c>
      <c r="O230" s="183" t="s">
        <v>2589</v>
      </c>
      <c r="P230" s="183">
        <v>0</v>
      </c>
      <c r="Q230" s="183">
        <v>93401</v>
      </c>
      <c r="R230" s="183" t="s">
        <v>7586</v>
      </c>
      <c r="S230" s="184">
        <v>37970</v>
      </c>
      <c r="T230" s="185">
        <v>4550</v>
      </c>
      <c r="U230" s="186">
        <v>4809960</v>
      </c>
      <c r="V230" s="186">
        <v>4809960</v>
      </c>
      <c r="W230" s="187">
        <v>44227</v>
      </c>
      <c r="X230" s="188" t="s">
        <v>8664</v>
      </c>
      <c r="Y230" s="188" t="s">
        <v>7880</v>
      </c>
      <c r="Z230" s="188" t="s">
        <v>7888</v>
      </c>
    </row>
    <row r="231" spans="1:26" ht="24.75" hidden="1" customHeight="1" x14ac:dyDescent="0.25">
      <c r="A231" s="183" t="s">
        <v>8297</v>
      </c>
      <c r="B231" s="188">
        <v>700155609</v>
      </c>
      <c r="C231" s="183" t="s">
        <v>1579</v>
      </c>
      <c r="D231" s="183" t="s">
        <v>2582</v>
      </c>
      <c r="E231" s="183" t="s">
        <v>7572</v>
      </c>
      <c r="F231" s="183" t="s">
        <v>2583</v>
      </c>
      <c r="G231" s="183" t="s">
        <v>7573</v>
      </c>
      <c r="H231" s="183" t="s">
        <v>2584</v>
      </c>
      <c r="I231" s="183" t="s">
        <v>2585</v>
      </c>
      <c r="J231" s="183" t="s">
        <v>2586</v>
      </c>
      <c r="K231" s="183" t="s">
        <v>2587</v>
      </c>
      <c r="L231" s="183" t="s">
        <v>630</v>
      </c>
      <c r="M231" s="183" t="s">
        <v>205</v>
      </c>
      <c r="N231" s="183" t="s">
        <v>2588</v>
      </c>
      <c r="O231" s="183" t="s">
        <v>2589</v>
      </c>
      <c r="P231" s="183">
        <v>0</v>
      </c>
      <c r="Q231" s="183">
        <v>93401</v>
      </c>
      <c r="R231" s="183" t="s">
        <v>7586</v>
      </c>
      <c r="S231" s="184">
        <v>37970</v>
      </c>
      <c r="T231" s="185">
        <v>4550</v>
      </c>
      <c r="U231" s="186">
        <v>9377207</v>
      </c>
      <c r="V231" s="186">
        <v>9377207</v>
      </c>
      <c r="W231" s="187">
        <v>44227</v>
      </c>
      <c r="X231" s="188" t="s">
        <v>8664</v>
      </c>
      <c r="Y231" s="188" t="s">
        <v>7880</v>
      </c>
      <c r="Z231" s="188" t="s">
        <v>7939</v>
      </c>
    </row>
    <row r="232" spans="1:26" ht="24.75" hidden="1" customHeight="1" x14ac:dyDescent="0.25">
      <c r="A232" s="183" t="s">
        <v>8298</v>
      </c>
      <c r="B232" s="188">
        <v>690411008</v>
      </c>
      <c r="C232" s="183" t="s">
        <v>2854</v>
      </c>
      <c r="D232" s="183" t="s">
        <v>2871</v>
      </c>
      <c r="E232" s="183" t="s">
        <v>27</v>
      </c>
      <c r="F232" s="183" t="s">
        <v>2872</v>
      </c>
      <c r="G232" s="183" t="s">
        <v>29</v>
      </c>
      <c r="H232" s="183">
        <v>0</v>
      </c>
      <c r="I232" s="183">
        <v>0</v>
      </c>
      <c r="J232" s="183" t="s">
        <v>3101</v>
      </c>
      <c r="K232" s="183" t="s">
        <v>3102</v>
      </c>
      <c r="L232" s="183" t="s">
        <v>6169</v>
      </c>
      <c r="M232" s="183" t="s">
        <v>3104</v>
      </c>
      <c r="N232" s="183" t="s">
        <v>3103</v>
      </c>
      <c r="O232" s="183">
        <v>0</v>
      </c>
      <c r="P232" s="183">
        <v>0</v>
      </c>
      <c r="Q232" s="183">
        <v>91001</v>
      </c>
      <c r="R232" s="183" t="s">
        <v>2887</v>
      </c>
      <c r="S232" s="184">
        <v>41394</v>
      </c>
      <c r="T232" s="185">
        <v>5070</v>
      </c>
      <c r="U232" s="186">
        <v>3734902</v>
      </c>
      <c r="V232" s="186">
        <v>3734902</v>
      </c>
      <c r="W232" s="187">
        <v>44227</v>
      </c>
      <c r="X232" s="188" t="s">
        <v>8664</v>
      </c>
      <c r="Y232" s="188" t="s">
        <v>7880</v>
      </c>
      <c r="Z232" s="188" t="s">
        <v>8004</v>
      </c>
    </row>
    <row r="233" spans="1:26" ht="24.75" hidden="1" customHeight="1" x14ac:dyDescent="0.25">
      <c r="A233" s="183" t="s">
        <v>8299</v>
      </c>
      <c r="B233" s="188">
        <v>692403002</v>
      </c>
      <c r="C233" s="183" t="s">
        <v>2854</v>
      </c>
      <c r="D233" s="183" t="s">
        <v>2871</v>
      </c>
      <c r="E233" s="183" t="s">
        <v>27</v>
      </c>
      <c r="F233" s="183" t="s">
        <v>2872</v>
      </c>
      <c r="G233" s="183" t="s">
        <v>29</v>
      </c>
      <c r="H233" s="183">
        <v>0</v>
      </c>
      <c r="I233" s="183">
        <v>0</v>
      </c>
      <c r="J233" s="183" t="s">
        <v>3149</v>
      </c>
      <c r="K233" s="183" t="s">
        <v>3150</v>
      </c>
      <c r="L233" s="183" t="s">
        <v>890</v>
      </c>
      <c r="M233" s="183" t="s">
        <v>891</v>
      </c>
      <c r="N233" s="183">
        <v>0</v>
      </c>
      <c r="O233" s="183">
        <v>0</v>
      </c>
      <c r="P233" s="183">
        <v>0</v>
      </c>
      <c r="Q233" s="183">
        <v>91001</v>
      </c>
      <c r="R233" s="183" t="s">
        <v>2875</v>
      </c>
      <c r="S233" s="184">
        <v>37970</v>
      </c>
      <c r="T233" s="185">
        <v>5150</v>
      </c>
      <c r="U233" s="186">
        <v>190900</v>
      </c>
      <c r="V233" s="186">
        <v>190900</v>
      </c>
      <c r="W233" s="187">
        <v>44227</v>
      </c>
      <c r="X233" s="188" t="s">
        <v>8664</v>
      </c>
      <c r="Y233" s="188" t="s">
        <v>7880</v>
      </c>
      <c r="Z233" s="188" t="s">
        <v>7902</v>
      </c>
    </row>
    <row r="234" spans="1:26" ht="24.75" hidden="1" customHeight="1" x14ac:dyDescent="0.25">
      <c r="A234" s="183" t="s">
        <v>8300</v>
      </c>
      <c r="B234" s="188">
        <v>690707004</v>
      </c>
      <c r="C234" s="183" t="s">
        <v>3348</v>
      </c>
      <c r="D234" s="183" t="s">
        <v>2871</v>
      </c>
      <c r="E234" s="183" t="s">
        <v>27</v>
      </c>
      <c r="F234" s="183" t="s">
        <v>2872</v>
      </c>
      <c r="G234" s="183" t="s">
        <v>29</v>
      </c>
      <c r="H234" s="183">
        <v>0</v>
      </c>
      <c r="I234" s="183">
        <v>0</v>
      </c>
      <c r="J234" s="183" t="s">
        <v>3349</v>
      </c>
      <c r="K234" s="183" t="s">
        <v>3350</v>
      </c>
      <c r="L234" s="183" t="s">
        <v>50</v>
      </c>
      <c r="M234" s="183" t="s">
        <v>671</v>
      </c>
      <c r="N234" s="183" t="s">
        <v>3351</v>
      </c>
      <c r="O234" s="183">
        <v>0</v>
      </c>
      <c r="P234" s="183">
        <v>0</v>
      </c>
      <c r="Q234" s="183">
        <v>91001</v>
      </c>
      <c r="R234" s="183" t="s">
        <v>2875</v>
      </c>
      <c r="S234" s="184">
        <v>37970</v>
      </c>
      <c r="T234" s="185">
        <v>5200</v>
      </c>
      <c r="U234" s="186">
        <v>10468611</v>
      </c>
      <c r="V234" s="186">
        <v>10468611</v>
      </c>
      <c r="W234" s="187">
        <v>44227</v>
      </c>
      <c r="X234" s="188" t="s">
        <v>8664</v>
      </c>
      <c r="Y234" s="188" t="s">
        <v>7880</v>
      </c>
      <c r="Z234" s="188" t="s">
        <v>7960</v>
      </c>
    </row>
    <row r="235" spans="1:26" ht="24.75" hidden="1" customHeight="1" x14ac:dyDescent="0.25">
      <c r="A235" s="183" t="s">
        <v>8301</v>
      </c>
      <c r="B235" s="188">
        <v>708967009</v>
      </c>
      <c r="C235" s="183" t="s">
        <v>5754</v>
      </c>
      <c r="D235" s="183" t="s">
        <v>5755</v>
      </c>
      <c r="E235" s="183" t="s">
        <v>5756</v>
      </c>
      <c r="F235" s="183" t="s">
        <v>5757</v>
      </c>
      <c r="G235" s="183" t="s">
        <v>29</v>
      </c>
      <c r="H235" s="183">
        <v>0</v>
      </c>
      <c r="I235" s="183">
        <v>0</v>
      </c>
      <c r="J235" s="183" t="s">
        <v>5758</v>
      </c>
      <c r="K235" s="183" t="s">
        <v>5759</v>
      </c>
      <c r="L235" s="183" t="s">
        <v>6169</v>
      </c>
      <c r="M235" s="183" t="s">
        <v>3302</v>
      </c>
      <c r="N235" s="183" t="s">
        <v>5760</v>
      </c>
      <c r="O235" s="183" t="s">
        <v>7246</v>
      </c>
      <c r="P235" s="183">
        <v>0</v>
      </c>
      <c r="Q235" s="183" t="s">
        <v>5761</v>
      </c>
      <c r="R235" s="183" t="s">
        <v>7782</v>
      </c>
      <c r="S235" s="184">
        <v>37970</v>
      </c>
      <c r="T235" s="185">
        <v>5650</v>
      </c>
      <c r="U235" s="186">
        <v>10701385</v>
      </c>
      <c r="V235" s="186">
        <v>10701385</v>
      </c>
      <c r="W235" s="187">
        <v>44227</v>
      </c>
      <c r="X235" s="188" t="s">
        <v>8664</v>
      </c>
      <c r="Y235" s="188" t="s">
        <v>7880</v>
      </c>
      <c r="Z235" s="188" t="s">
        <v>8005</v>
      </c>
    </row>
    <row r="236" spans="1:26" ht="24.75" hidden="1" customHeight="1" x14ac:dyDescent="0.25">
      <c r="A236" s="183" t="s">
        <v>8302</v>
      </c>
      <c r="B236" s="188">
        <v>700159108</v>
      </c>
      <c r="C236" s="183" t="s">
        <v>81</v>
      </c>
      <c r="D236" s="183" t="s">
        <v>1329</v>
      </c>
      <c r="E236" s="183" t="s">
        <v>8168</v>
      </c>
      <c r="F236" s="183" t="s">
        <v>1330</v>
      </c>
      <c r="G236" s="183" t="s">
        <v>1331</v>
      </c>
      <c r="H236" s="183" t="s">
        <v>1332</v>
      </c>
      <c r="I236" s="183" t="s">
        <v>1333</v>
      </c>
      <c r="J236" s="183" t="s">
        <v>1334</v>
      </c>
      <c r="K236" s="183" t="s">
        <v>1336</v>
      </c>
      <c r="L236" s="183" t="s">
        <v>50</v>
      </c>
      <c r="M236" s="183" t="s">
        <v>1338</v>
      </c>
      <c r="N236" s="183" t="s">
        <v>1337</v>
      </c>
      <c r="O236" s="183" t="s">
        <v>1335</v>
      </c>
      <c r="P236" s="183">
        <v>0</v>
      </c>
      <c r="Q236" s="183">
        <v>93401</v>
      </c>
      <c r="R236" s="183" t="s">
        <v>8169</v>
      </c>
      <c r="S236" s="184">
        <v>37970</v>
      </c>
      <c r="T236" s="185">
        <v>5800</v>
      </c>
      <c r="U236" s="186">
        <v>21995081</v>
      </c>
      <c r="V236" s="186">
        <v>21995081</v>
      </c>
      <c r="W236" s="187">
        <v>44227</v>
      </c>
      <c r="X236" s="188" t="s">
        <v>8664</v>
      </c>
      <c r="Y236" s="188" t="s">
        <v>7880</v>
      </c>
      <c r="Z236" s="188" t="s">
        <v>7978</v>
      </c>
    </row>
    <row r="237" spans="1:26" ht="24.75" hidden="1" customHeight="1" x14ac:dyDescent="0.25">
      <c r="A237" s="183" t="s">
        <v>8303</v>
      </c>
      <c r="B237" s="188">
        <v>700270009</v>
      </c>
      <c r="C237" s="183" t="s">
        <v>5781</v>
      </c>
      <c r="D237" s="183" t="s">
        <v>5782</v>
      </c>
      <c r="E237" s="183" t="s">
        <v>7596</v>
      </c>
      <c r="F237" s="183" t="s">
        <v>4162</v>
      </c>
      <c r="G237" s="183" t="s">
        <v>29</v>
      </c>
      <c r="H237" s="183">
        <v>0</v>
      </c>
      <c r="I237" s="183">
        <v>0</v>
      </c>
      <c r="J237" s="183" t="s">
        <v>6608</v>
      </c>
      <c r="K237" s="183" t="s">
        <v>5783</v>
      </c>
      <c r="L237" s="183" t="s">
        <v>50</v>
      </c>
      <c r="M237" s="183" t="s">
        <v>31</v>
      </c>
      <c r="N237" s="183" t="s">
        <v>5784</v>
      </c>
      <c r="O237" s="183">
        <v>0</v>
      </c>
      <c r="P237" s="183">
        <v>0</v>
      </c>
      <c r="Q237" s="183" t="s">
        <v>5785</v>
      </c>
      <c r="R237" s="183" t="s">
        <v>7763</v>
      </c>
      <c r="S237" s="184">
        <v>37970</v>
      </c>
      <c r="T237" s="185">
        <v>5850</v>
      </c>
      <c r="U237" s="186">
        <v>14494178</v>
      </c>
      <c r="V237" s="186">
        <v>14494178</v>
      </c>
      <c r="W237" s="187">
        <v>44227</v>
      </c>
      <c r="X237" s="188" t="s">
        <v>8664</v>
      </c>
      <c r="Y237" s="188" t="s">
        <v>7880</v>
      </c>
      <c r="Z237" s="188" t="s">
        <v>7967</v>
      </c>
    </row>
    <row r="238" spans="1:26" ht="24.75" hidden="1" customHeight="1" x14ac:dyDescent="0.25">
      <c r="A238" s="183" t="s">
        <v>8303</v>
      </c>
      <c r="B238" s="188">
        <v>700270009</v>
      </c>
      <c r="C238" s="183" t="s">
        <v>5781</v>
      </c>
      <c r="D238" s="183" t="s">
        <v>5782</v>
      </c>
      <c r="E238" s="183" t="s">
        <v>7596</v>
      </c>
      <c r="F238" s="183" t="s">
        <v>4162</v>
      </c>
      <c r="G238" s="183" t="s">
        <v>29</v>
      </c>
      <c r="H238" s="183">
        <v>0</v>
      </c>
      <c r="I238" s="183">
        <v>0</v>
      </c>
      <c r="J238" s="183" t="s">
        <v>6608</v>
      </c>
      <c r="K238" s="183" t="s">
        <v>5783</v>
      </c>
      <c r="L238" s="183" t="s">
        <v>50</v>
      </c>
      <c r="M238" s="183" t="s">
        <v>31</v>
      </c>
      <c r="N238" s="183" t="s">
        <v>5784</v>
      </c>
      <c r="O238" s="183">
        <v>0</v>
      </c>
      <c r="P238" s="183">
        <v>0</v>
      </c>
      <c r="Q238" s="183" t="s">
        <v>5785</v>
      </c>
      <c r="R238" s="183" t="s">
        <v>7763</v>
      </c>
      <c r="S238" s="184">
        <v>37970</v>
      </c>
      <c r="T238" s="185">
        <v>5850</v>
      </c>
      <c r="U238" s="186">
        <v>17558950</v>
      </c>
      <c r="V238" s="186">
        <v>17558950</v>
      </c>
      <c r="W238" s="187">
        <v>44227</v>
      </c>
      <c r="X238" s="188" t="s">
        <v>8664</v>
      </c>
      <c r="Y238" s="188" t="s">
        <v>7880</v>
      </c>
      <c r="Z238" s="188" t="s">
        <v>7985</v>
      </c>
    </row>
    <row r="239" spans="1:26" ht="24.75" hidden="1" customHeight="1" x14ac:dyDescent="0.25">
      <c r="A239" s="183" t="s">
        <v>8304</v>
      </c>
      <c r="B239" s="188">
        <v>823695004</v>
      </c>
      <c r="C239" s="183" t="s">
        <v>245</v>
      </c>
      <c r="D239" s="183" t="s">
        <v>5920</v>
      </c>
      <c r="E239" s="183" t="s">
        <v>5921</v>
      </c>
      <c r="F239" s="183" t="s">
        <v>247</v>
      </c>
      <c r="G239" s="183" t="s">
        <v>29</v>
      </c>
      <c r="H239" s="183">
        <v>0</v>
      </c>
      <c r="I239" s="183">
        <v>0</v>
      </c>
      <c r="J239" s="183" t="s">
        <v>5922</v>
      </c>
      <c r="K239" s="183" t="s">
        <v>5923</v>
      </c>
      <c r="L239" s="183" t="s">
        <v>630</v>
      </c>
      <c r="M239" s="183" t="s">
        <v>462</v>
      </c>
      <c r="N239" s="183" t="s">
        <v>5924</v>
      </c>
      <c r="O239" s="183">
        <v>0</v>
      </c>
      <c r="P239" s="183">
        <v>0</v>
      </c>
      <c r="Q239" s="183">
        <v>93910</v>
      </c>
      <c r="R239" s="183" t="s">
        <v>6891</v>
      </c>
      <c r="S239" s="184">
        <v>37970</v>
      </c>
      <c r="T239" s="185">
        <v>5900</v>
      </c>
      <c r="U239" s="186">
        <v>15177423</v>
      </c>
      <c r="V239" s="186">
        <v>15177423</v>
      </c>
      <c r="W239" s="187">
        <v>44227</v>
      </c>
      <c r="X239" s="188" t="s">
        <v>8664</v>
      </c>
      <c r="Y239" s="188" t="s">
        <v>7880</v>
      </c>
      <c r="Z239" s="188" t="s">
        <v>7889</v>
      </c>
    </row>
    <row r="240" spans="1:26" ht="24.75" hidden="1" customHeight="1" x14ac:dyDescent="0.25">
      <c r="A240" s="183" t="s">
        <v>8305</v>
      </c>
      <c r="B240" s="188">
        <v>708401005</v>
      </c>
      <c r="C240" s="183" t="s">
        <v>1566</v>
      </c>
      <c r="D240" s="183" t="s">
        <v>2526</v>
      </c>
      <c r="E240" s="183" t="s">
        <v>7506</v>
      </c>
      <c r="F240" s="183" t="s">
        <v>2527</v>
      </c>
      <c r="G240" s="183" t="s">
        <v>7703</v>
      </c>
      <c r="H240" s="183" t="s">
        <v>7507</v>
      </c>
      <c r="I240" s="183" t="s">
        <v>7508</v>
      </c>
      <c r="J240" s="183" t="s">
        <v>7509</v>
      </c>
      <c r="K240" s="183" t="s">
        <v>2529</v>
      </c>
      <c r="L240" s="183" t="s">
        <v>630</v>
      </c>
      <c r="M240" s="183" t="s">
        <v>205</v>
      </c>
      <c r="N240" s="183" t="s">
        <v>2530</v>
      </c>
      <c r="O240" s="183" t="s">
        <v>2528</v>
      </c>
      <c r="P240" s="183">
        <v>0</v>
      </c>
      <c r="Q240" s="183" t="s">
        <v>92</v>
      </c>
      <c r="R240" s="183" t="s">
        <v>7166</v>
      </c>
      <c r="S240" s="184">
        <v>37970</v>
      </c>
      <c r="T240" s="185">
        <v>5950</v>
      </c>
      <c r="U240" s="186">
        <v>80295037</v>
      </c>
      <c r="V240" s="186">
        <v>80295037</v>
      </c>
      <c r="W240" s="187">
        <v>44227</v>
      </c>
      <c r="X240" s="188" t="s">
        <v>8664</v>
      </c>
      <c r="Y240" s="188" t="s">
        <v>7880</v>
      </c>
      <c r="Z240" s="188" t="s">
        <v>7888</v>
      </c>
    </row>
    <row r="241" spans="1:26" ht="24.75" hidden="1" customHeight="1" x14ac:dyDescent="0.25">
      <c r="A241" s="183" t="s">
        <v>8305</v>
      </c>
      <c r="B241" s="188">
        <v>708401005</v>
      </c>
      <c r="C241" s="183" t="s">
        <v>1566</v>
      </c>
      <c r="D241" s="183" t="s">
        <v>2526</v>
      </c>
      <c r="E241" s="183" t="s">
        <v>7506</v>
      </c>
      <c r="F241" s="183" t="s">
        <v>2527</v>
      </c>
      <c r="G241" s="183" t="s">
        <v>7703</v>
      </c>
      <c r="H241" s="183" t="s">
        <v>7507</v>
      </c>
      <c r="I241" s="183" t="s">
        <v>7508</v>
      </c>
      <c r="J241" s="183" t="s">
        <v>7509</v>
      </c>
      <c r="K241" s="183" t="s">
        <v>2529</v>
      </c>
      <c r="L241" s="183" t="s">
        <v>630</v>
      </c>
      <c r="M241" s="183" t="s">
        <v>205</v>
      </c>
      <c r="N241" s="183" t="s">
        <v>2530</v>
      </c>
      <c r="O241" s="183" t="s">
        <v>2528</v>
      </c>
      <c r="P241" s="183">
        <v>0</v>
      </c>
      <c r="Q241" s="183" t="s">
        <v>92</v>
      </c>
      <c r="R241" s="183" t="s">
        <v>7166</v>
      </c>
      <c r="S241" s="184">
        <v>37970</v>
      </c>
      <c r="T241" s="185">
        <v>5950</v>
      </c>
      <c r="U241" s="186">
        <v>11316649</v>
      </c>
      <c r="V241" s="186">
        <v>11316649</v>
      </c>
      <c r="W241" s="187">
        <v>44227</v>
      </c>
      <c r="X241" s="188" t="s">
        <v>8664</v>
      </c>
      <c r="Y241" s="188" t="s">
        <v>7880</v>
      </c>
      <c r="Z241" s="188" t="s">
        <v>7889</v>
      </c>
    </row>
    <row r="242" spans="1:26" ht="24.75" hidden="1" customHeight="1" x14ac:dyDescent="0.25">
      <c r="A242" s="183" t="s">
        <v>8306</v>
      </c>
      <c r="B242" s="188">
        <v>700124509</v>
      </c>
      <c r="C242" s="183" t="s">
        <v>81</v>
      </c>
      <c r="D242" s="183" t="s">
        <v>5935</v>
      </c>
      <c r="E242" s="183" t="s">
        <v>7293</v>
      </c>
      <c r="F242" s="183" t="s">
        <v>5936</v>
      </c>
      <c r="G242" s="183" t="s">
        <v>7294</v>
      </c>
      <c r="H242" s="183" t="s">
        <v>5937</v>
      </c>
      <c r="I242" s="183" t="s">
        <v>6743</v>
      </c>
      <c r="J242" s="183" t="s">
        <v>5938</v>
      </c>
      <c r="K242" s="183" t="s">
        <v>5940</v>
      </c>
      <c r="L242" s="183" t="s">
        <v>50</v>
      </c>
      <c r="M242" s="183" t="s">
        <v>5942</v>
      </c>
      <c r="N242" s="183" t="s">
        <v>5941</v>
      </c>
      <c r="O242" s="183" t="s">
        <v>5939</v>
      </c>
      <c r="P242" s="183">
        <v>0</v>
      </c>
      <c r="Q242" s="183">
        <v>93401</v>
      </c>
      <c r="R242" s="183" t="s">
        <v>7380</v>
      </c>
      <c r="S242" s="184">
        <v>37970</v>
      </c>
      <c r="T242" s="185">
        <v>6100</v>
      </c>
      <c r="U242" s="186">
        <v>9388836</v>
      </c>
      <c r="V242" s="186">
        <v>9388836</v>
      </c>
      <c r="W242" s="187">
        <v>44227</v>
      </c>
      <c r="X242" s="188" t="s">
        <v>8664</v>
      </c>
      <c r="Y242" s="188" t="s">
        <v>7880</v>
      </c>
      <c r="Z242" s="188" t="s">
        <v>7907</v>
      </c>
    </row>
    <row r="243" spans="1:26" ht="24.75" hidden="1" customHeight="1" x14ac:dyDescent="0.25">
      <c r="A243" s="183" t="s">
        <v>8306</v>
      </c>
      <c r="B243" s="188">
        <v>700124509</v>
      </c>
      <c r="C243" s="183" t="s">
        <v>81</v>
      </c>
      <c r="D243" s="183" t="s">
        <v>5935</v>
      </c>
      <c r="E243" s="183" t="s">
        <v>7293</v>
      </c>
      <c r="F243" s="183" t="s">
        <v>5936</v>
      </c>
      <c r="G243" s="183" t="s">
        <v>7294</v>
      </c>
      <c r="H243" s="183" t="s">
        <v>5937</v>
      </c>
      <c r="I243" s="183" t="s">
        <v>6743</v>
      </c>
      <c r="J243" s="183" t="s">
        <v>5938</v>
      </c>
      <c r="K243" s="183" t="s">
        <v>5940</v>
      </c>
      <c r="L243" s="183" t="s">
        <v>50</v>
      </c>
      <c r="M243" s="183" t="s">
        <v>5942</v>
      </c>
      <c r="N243" s="183" t="s">
        <v>5941</v>
      </c>
      <c r="O243" s="183" t="s">
        <v>5939</v>
      </c>
      <c r="P243" s="183">
        <v>0</v>
      </c>
      <c r="Q243" s="183">
        <v>93401</v>
      </c>
      <c r="R243" s="183" t="s">
        <v>7380</v>
      </c>
      <c r="S243" s="184">
        <v>37970</v>
      </c>
      <c r="T243" s="185">
        <v>6100</v>
      </c>
      <c r="U243" s="186">
        <v>0</v>
      </c>
      <c r="V243" s="186">
        <v>0</v>
      </c>
      <c r="W243" s="187">
        <v>44227</v>
      </c>
      <c r="X243" s="188" t="s">
        <v>8664</v>
      </c>
      <c r="Y243" s="188" t="s">
        <v>7880</v>
      </c>
      <c r="Z243" s="188" t="s">
        <v>230</v>
      </c>
    </row>
    <row r="244" spans="1:26" ht="24.75" hidden="1" customHeight="1" x14ac:dyDescent="0.25">
      <c r="A244" s="183" t="s">
        <v>8306</v>
      </c>
      <c r="B244" s="188">
        <v>700124509</v>
      </c>
      <c r="C244" s="183" t="s">
        <v>81</v>
      </c>
      <c r="D244" s="183" t="s">
        <v>5935</v>
      </c>
      <c r="E244" s="183" t="s">
        <v>7293</v>
      </c>
      <c r="F244" s="183" t="s">
        <v>5936</v>
      </c>
      <c r="G244" s="183" t="s">
        <v>7294</v>
      </c>
      <c r="H244" s="183" t="s">
        <v>5937</v>
      </c>
      <c r="I244" s="183" t="s">
        <v>6743</v>
      </c>
      <c r="J244" s="183" t="s">
        <v>5938</v>
      </c>
      <c r="K244" s="183" t="s">
        <v>5940</v>
      </c>
      <c r="L244" s="183" t="s">
        <v>50</v>
      </c>
      <c r="M244" s="183" t="s">
        <v>5942</v>
      </c>
      <c r="N244" s="183" t="s">
        <v>5941</v>
      </c>
      <c r="O244" s="183" t="s">
        <v>5939</v>
      </c>
      <c r="P244" s="183">
        <v>0</v>
      </c>
      <c r="Q244" s="183">
        <v>93401</v>
      </c>
      <c r="R244" s="183" t="s">
        <v>7380</v>
      </c>
      <c r="S244" s="184">
        <v>37970</v>
      </c>
      <c r="T244" s="185">
        <v>6100</v>
      </c>
      <c r="U244" s="186">
        <v>6206400</v>
      </c>
      <c r="V244" s="186">
        <v>6206400</v>
      </c>
      <c r="W244" s="187">
        <v>44227</v>
      </c>
      <c r="X244" s="188" t="s">
        <v>8664</v>
      </c>
      <c r="Y244" s="188" t="s">
        <v>7880</v>
      </c>
      <c r="Z244" s="188" t="s">
        <v>7896</v>
      </c>
    </row>
    <row r="245" spans="1:26" ht="24.75" hidden="1" customHeight="1" x14ac:dyDescent="0.25">
      <c r="A245" s="183" t="s">
        <v>8306</v>
      </c>
      <c r="B245" s="188">
        <v>700124509</v>
      </c>
      <c r="C245" s="183" t="s">
        <v>81</v>
      </c>
      <c r="D245" s="183" t="s">
        <v>5935</v>
      </c>
      <c r="E245" s="183" t="s">
        <v>7293</v>
      </c>
      <c r="F245" s="183" t="s">
        <v>5936</v>
      </c>
      <c r="G245" s="183" t="s">
        <v>7294</v>
      </c>
      <c r="H245" s="183" t="s">
        <v>5937</v>
      </c>
      <c r="I245" s="183" t="s">
        <v>6743</v>
      </c>
      <c r="J245" s="183" t="s">
        <v>5938</v>
      </c>
      <c r="K245" s="183" t="s">
        <v>5940</v>
      </c>
      <c r="L245" s="183" t="s">
        <v>50</v>
      </c>
      <c r="M245" s="183" t="s">
        <v>5942</v>
      </c>
      <c r="N245" s="183" t="s">
        <v>5941</v>
      </c>
      <c r="O245" s="183" t="s">
        <v>5939</v>
      </c>
      <c r="P245" s="183">
        <v>0</v>
      </c>
      <c r="Q245" s="183">
        <v>93401</v>
      </c>
      <c r="R245" s="183" t="s">
        <v>7380</v>
      </c>
      <c r="S245" s="184">
        <v>37970</v>
      </c>
      <c r="T245" s="185">
        <v>6100</v>
      </c>
      <c r="U245" s="186">
        <v>14769680</v>
      </c>
      <c r="V245" s="186">
        <v>14769680</v>
      </c>
      <c r="W245" s="187">
        <v>44227</v>
      </c>
      <c r="X245" s="188" t="s">
        <v>8664</v>
      </c>
      <c r="Y245" s="188" t="s">
        <v>7880</v>
      </c>
      <c r="Z245" s="188" t="s">
        <v>7911</v>
      </c>
    </row>
    <row r="246" spans="1:26" ht="24.75" hidden="1" customHeight="1" x14ac:dyDescent="0.25">
      <c r="A246" s="183" t="s">
        <v>8306</v>
      </c>
      <c r="B246" s="188">
        <v>700124509</v>
      </c>
      <c r="C246" s="183" t="s">
        <v>81</v>
      </c>
      <c r="D246" s="183" t="s">
        <v>5935</v>
      </c>
      <c r="E246" s="183" t="s">
        <v>7293</v>
      </c>
      <c r="F246" s="183" t="s">
        <v>5936</v>
      </c>
      <c r="G246" s="183" t="s">
        <v>7294</v>
      </c>
      <c r="H246" s="183" t="s">
        <v>5937</v>
      </c>
      <c r="I246" s="183" t="s">
        <v>6743</v>
      </c>
      <c r="J246" s="183" t="s">
        <v>5938</v>
      </c>
      <c r="K246" s="183" t="s">
        <v>5940</v>
      </c>
      <c r="L246" s="183" t="s">
        <v>50</v>
      </c>
      <c r="M246" s="183" t="s">
        <v>5942</v>
      </c>
      <c r="N246" s="183" t="s">
        <v>5941</v>
      </c>
      <c r="O246" s="183" t="s">
        <v>5939</v>
      </c>
      <c r="P246" s="183">
        <v>0</v>
      </c>
      <c r="Q246" s="183">
        <v>93401</v>
      </c>
      <c r="R246" s="183" t="s">
        <v>7380</v>
      </c>
      <c r="S246" s="184">
        <v>37970</v>
      </c>
      <c r="T246" s="185">
        <v>6100</v>
      </c>
      <c r="U246" s="186">
        <v>17369851</v>
      </c>
      <c r="V246" s="186">
        <v>17369851</v>
      </c>
      <c r="W246" s="187">
        <v>44227</v>
      </c>
      <c r="X246" s="188" t="s">
        <v>8664</v>
      </c>
      <c r="Y246" s="188" t="s">
        <v>7880</v>
      </c>
      <c r="Z246" s="188" t="s">
        <v>162</v>
      </c>
    </row>
    <row r="247" spans="1:26" ht="24.75" hidden="1" customHeight="1" x14ac:dyDescent="0.25">
      <c r="A247" s="183" t="s">
        <v>8306</v>
      </c>
      <c r="B247" s="188">
        <v>700124509</v>
      </c>
      <c r="C247" s="183" t="s">
        <v>81</v>
      </c>
      <c r="D247" s="183" t="s">
        <v>5935</v>
      </c>
      <c r="E247" s="183" t="s">
        <v>7293</v>
      </c>
      <c r="F247" s="183" t="s">
        <v>5936</v>
      </c>
      <c r="G247" s="183" t="s">
        <v>7294</v>
      </c>
      <c r="H247" s="183" t="s">
        <v>5937</v>
      </c>
      <c r="I247" s="183" t="s">
        <v>6743</v>
      </c>
      <c r="J247" s="183" t="s">
        <v>5938</v>
      </c>
      <c r="K247" s="183" t="s">
        <v>5940</v>
      </c>
      <c r="L247" s="183" t="s">
        <v>50</v>
      </c>
      <c r="M247" s="183" t="s">
        <v>5942</v>
      </c>
      <c r="N247" s="183" t="s">
        <v>5941</v>
      </c>
      <c r="O247" s="183" t="s">
        <v>5939</v>
      </c>
      <c r="P247" s="183">
        <v>0</v>
      </c>
      <c r="Q247" s="183">
        <v>93401</v>
      </c>
      <c r="R247" s="183" t="s">
        <v>7380</v>
      </c>
      <c r="S247" s="184">
        <v>37970</v>
      </c>
      <c r="T247" s="185">
        <v>6100</v>
      </c>
      <c r="U247" s="186">
        <v>7682670</v>
      </c>
      <c r="V247" s="186">
        <v>7682670</v>
      </c>
      <c r="W247" s="187">
        <v>44227</v>
      </c>
      <c r="X247" s="188" t="s">
        <v>8664</v>
      </c>
      <c r="Y247" s="188" t="s">
        <v>7880</v>
      </c>
      <c r="Z247" s="188" t="s">
        <v>7959</v>
      </c>
    </row>
    <row r="248" spans="1:26" ht="24.75" hidden="1" customHeight="1" x14ac:dyDescent="0.25">
      <c r="A248" s="183" t="s">
        <v>8306</v>
      </c>
      <c r="B248" s="188">
        <v>700124509</v>
      </c>
      <c r="C248" s="183" t="s">
        <v>81</v>
      </c>
      <c r="D248" s="183" t="s">
        <v>5935</v>
      </c>
      <c r="E248" s="183" t="s">
        <v>7293</v>
      </c>
      <c r="F248" s="183" t="s">
        <v>5936</v>
      </c>
      <c r="G248" s="183" t="s">
        <v>7294</v>
      </c>
      <c r="H248" s="183" t="s">
        <v>5937</v>
      </c>
      <c r="I248" s="183" t="s">
        <v>6743</v>
      </c>
      <c r="J248" s="183" t="s">
        <v>5938</v>
      </c>
      <c r="K248" s="183" t="s">
        <v>5940</v>
      </c>
      <c r="L248" s="183" t="s">
        <v>50</v>
      </c>
      <c r="M248" s="183" t="s">
        <v>5942</v>
      </c>
      <c r="N248" s="183" t="s">
        <v>5941</v>
      </c>
      <c r="O248" s="183" t="s">
        <v>5939</v>
      </c>
      <c r="P248" s="183">
        <v>0</v>
      </c>
      <c r="Q248" s="183">
        <v>93401</v>
      </c>
      <c r="R248" s="183" t="s">
        <v>7380</v>
      </c>
      <c r="S248" s="184">
        <v>37970</v>
      </c>
      <c r="T248" s="185">
        <v>6100</v>
      </c>
      <c r="U248" s="186">
        <v>29406245</v>
      </c>
      <c r="V248" s="186">
        <v>29406245</v>
      </c>
      <c r="W248" s="187">
        <v>44227</v>
      </c>
      <c r="X248" s="188" t="s">
        <v>8664</v>
      </c>
      <c r="Y248" s="188" t="s">
        <v>7880</v>
      </c>
      <c r="Z248" s="188" t="s">
        <v>7943</v>
      </c>
    </row>
    <row r="249" spans="1:26" ht="24.75" hidden="1" customHeight="1" x14ac:dyDescent="0.25">
      <c r="A249" s="183" t="s">
        <v>8306</v>
      </c>
      <c r="B249" s="188">
        <v>700124509</v>
      </c>
      <c r="C249" s="183" t="s">
        <v>81</v>
      </c>
      <c r="D249" s="183" t="s">
        <v>5935</v>
      </c>
      <c r="E249" s="183" t="s">
        <v>7293</v>
      </c>
      <c r="F249" s="183" t="s">
        <v>5936</v>
      </c>
      <c r="G249" s="183" t="s">
        <v>7294</v>
      </c>
      <c r="H249" s="183" t="s">
        <v>5937</v>
      </c>
      <c r="I249" s="183" t="s">
        <v>6743</v>
      </c>
      <c r="J249" s="183" t="s">
        <v>5938</v>
      </c>
      <c r="K249" s="183" t="s">
        <v>5940</v>
      </c>
      <c r="L249" s="183" t="s">
        <v>50</v>
      </c>
      <c r="M249" s="183" t="s">
        <v>5942</v>
      </c>
      <c r="N249" s="183" t="s">
        <v>5941</v>
      </c>
      <c r="O249" s="183" t="s">
        <v>5939</v>
      </c>
      <c r="P249" s="183">
        <v>0</v>
      </c>
      <c r="Q249" s="183">
        <v>93401</v>
      </c>
      <c r="R249" s="183" t="s">
        <v>7380</v>
      </c>
      <c r="S249" s="184">
        <v>37970</v>
      </c>
      <c r="T249" s="185">
        <v>6100</v>
      </c>
      <c r="U249" s="186">
        <v>6031690</v>
      </c>
      <c r="V249" s="186">
        <v>6031690</v>
      </c>
      <c r="W249" s="187">
        <v>44227</v>
      </c>
      <c r="X249" s="188" t="s">
        <v>8664</v>
      </c>
      <c r="Y249" s="188" t="s">
        <v>7880</v>
      </c>
      <c r="Z249" s="188" t="s">
        <v>8285</v>
      </c>
    </row>
    <row r="250" spans="1:26" ht="24.75" hidden="1" customHeight="1" x14ac:dyDescent="0.25">
      <c r="A250" s="183" t="s">
        <v>8306</v>
      </c>
      <c r="B250" s="188">
        <v>700124509</v>
      </c>
      <c r="C250" s="183" t="s">
        <v>81</v>
      </c>
      <c r="D250" s="183" t="s">
        <v>5935</v>
      </c>
      <c r="E250" s="183" t="s">
        <v>7293</v>
      </c>
      <c r="F250" s="183" t="s">
        <v>5936</v>
      </c>
      <c r="G250" s="183" t="s">
        <v>7294</v>
      </c>
      <c r="H250" s="183" t="s">
        <v>5937</v>
      </c>
      <c r="I250" s="183" t="s">
        <v>6743</v>
      </c>
      <c r="J250" s="183" t="s">
        <v>5938</v>
      </c>
      <c r="K250" s="183" t="s">
        <v>5940</v>
      </c>
      <c r="L250" s="183" t="s">
        <v>50</v>
      </c>
      <c r="M250" s="183" t="s">
        <v>5942</v>
      </c>
      <c r="N250" s="183" t="s">
        <v>5941</v>
      </c>
      <c r="O250" s="183" t="s">
        <v>5939</v>
      </c>
      <c r="P250" s="183">
        <v>0</v>
      </c>
      <c r="Q250" s="183">
        <v>93401</v>
      </c>
      <c r="R250" s="183" t="s">
        <v>7380</v>
      </c>
      <c r="S250" s="184">
        <v>37970</v>
      </c>
      <c r="T250" s="185">
        <v>6100</v>
      </c>
      <c r="U250" s="186">
        <v>6206400</v>
      </c>
      <c r="V250" s="186">
        <v>6206400</v>
      </c>
      <c r="W250" s="187">
        <v>44227</v>
      </c>
      <c r="X250" s="188" t="s">
        <v>8664</v>
      </c>
      <c r="Y250" s="188" t="s">
        <v>7880</v>
      </c>
      <c r="Z250" s="188" t="s">
        <v>8006</v>
      </c>
    </row>
    <row r="251" spans="1:26" ht="24.75" hidden="1" customHeight="1" x14ac:dyDescent="0.25">
      <c r="A251" s="183" t="s">
        <v>8306</v>
      </c>
      <c r="B251" s="188">
        <v>700124509</v>
      </c>
      <c r="C251" s="183" t="s">
        <v>81</v>
      </c>
      <c r="D251" s="183" t="s">
        <v>5935</v>
      </c>
      <c r="E251" s="183" t="s">
        <v>7293</v>
      </c>
      <c r="F251" s="183" t="s">
        <v>5936</v>
      </c>
      <c r="G251" s="183" t="s">
        <v>7294</v>
      </c>
      <c r="H251" s="183" t="s">
        <v>5937</v>
      </c>
      <c r="I251" s="183" t="s">
        <v>6743</v>
      </c>
      <c r="J251" s="183" t="s">
        <v>5938</v>
      </c>
      <c r="K251" s="183" t="s">
        <v>5940</v>
      </c>
      <c r="L251" s="183" t="s">
        <v>50</v>
      </c>
      <c r="M251" s="183" t="s">
        <v>5942</v>
      </c>
      <c r="N251" s="183" t="s">
        <v>5941</v>
      </c>
      <c r="O251" s="183" t="s">
        <v>5939</v>
      </c>
      <c r="P251" s="183">
        <v>0</v>
      </c>
      <c r="Q251" s="183">
        <v>93401</v>
      </c>
      <c r="R251" s="183" t="s">
        <v>7380</v>
      </c>
      <c r="S251" s="184">
        <v>37970</v>
      </c>
      <c r="T251" s="185">
        <v>6100</v>
      </c>
      <c r="U251" s="186">
        <v>8068320</v>
      </c>
      <c r="V251" s="186">
        <v>8068320</v>
      </c>
      <c r="W251" s="187">
        <v>44227</v>
      </c>
      <c r="X251" s="188" t="s">
        <v>8664</v>
      </c>
      <c r="Y251" s="188" t="s">
        <v>7880</v>
      </c>
      <c r="Z251" s="188" t="s">
        <v>7960</v>
      </c>
    </row>
    <row r="252" spans="1:26" ht="24.75" hidden="1" customHeight="1" x14ac:dyDescent="0.25">
      <c r="A252" s="183" t="s">
        <v>8306</v>
      </c>
      <c r="B252" s="188">
        <v>700124509</v>
      </c>
      <c r="C252" s="183" t="s">
        <v>81</v>
      </c>
      <c r="D252" s="183" t="s">
        <v>5935</v>
      </c>
      <c r="E252" s="183" t="s">
        <v>7293</v>
      </c>
      <c r="F252" s="183" t="s">
        <v>5936</v>
      </c>
      <c r="G252" s="183" t="s">
        <v>7294</v>
      </c>
      <c r="H252" s="183" t="s">
        <v>5937</v>
      </c>
      <c r="I252" s="183" t="s">
        <v>6743</v>
      </c>
      <c r="J252" s="183" t="s">
        <v>5938</v>
      </c>
      <c r="K252" s="183" t="s">
        <v>5940</v>
      </c>
      <c r="L252" s="183" t="s">
        <v>50</v>
      </c>
      <c r="M252" s="183" t="s">
        <v>5942</v>
      </c>
      <c r="N252" s="183" t="s">
        <v>5941</v>
      </c>
      <c r="O252" s="183" t="s">
        <v>5939</v>
      </c>
      <c r="P252" s="183">
        <v>0</v>
      </c>
      <c r="Q252" s="183">
        <v>93401</v>
      </c>
      <c r="R252" s="183" t="s">
        <v>7380</v>
      </c>
      <c r="S252" s="184">
        <v>37970</v>
      </c>
      <c r="T252" s="185">
        <v>6100</v>
      </c>
      <c r="U252" s="186">
        <v>13266180</v>
      </c>
      <c r="V252" s="186">
        <v>13266180</v>
      </c>
      <c r="W252" s="187">
        <v>44227</v>
      </c>
      <c r="X252" s="188" t="s">
        <v>8664</v>
      </c>
      <c r="Y252" s="188" t="s">
        <v>7880</v>
      </c>
      <c r="Z252" s="188" t="s">
        <v>7893</v>
      </c>
    </row>
    <row r="253" spans="1:26" ht="24.75" hidden="1" customHeight="1" x14ac:dyDescent="0.25">
      <c r="A253" s="183" t="s">
        <v>8306</v>
      </c>
      <c r="B253" s="188">
        <v>700124509</v>
      </c>
      <c r="C253" s="183" t="s">
        <v>81</v>
      </c>
      <c r="D253" s="183" t="s">
        <v>5935</v>
      </c>
      <c r="E253" s="183" t="s">
        <v>7293</v>
      </c>
      <c r="F253" s="183" t="s">
        <v>5936</v>
      </c>
      <c r="G253" s="183" t="s">
        <v>7294</v>
      </c>
      <c r="H253" s="183" t="s">
        <v>5937</v>
      </c>
      <c r="I253" s="183" t="s">
        <v>6743</v>
      </c>
      <c r="J253" s="183" t="s">
        <v>5938</v>
      </c>
      <c r="K253" s="183" t="s">
        <v>5940</v>
      </c>
      <c r="L253" s="183" t="s">
        <v>50</v>
      </c>
      <c r="M253" s="183" t="s">
        <v>5942</v>
      </c>
      <c r="N253" s="183" t="s">
        <v>5941</v>
      </c>
      <c r="O253" s="183" t="s">
        <v>5939</v>
      </c>
      <c r="P253" s="183">
        <v>0</v>
      </c>
      <c r="Q253" s="183">
        <v>93401</v>
      </c>
      <c r="R253" s="183" t="s">
        <v>7380</v>
      </c>
      <c r="S253" s="184">
        <v>37970</v>
      </c>
      <c r="T253" s="185">
        <v>6100</v>
      </c>
      <c r="U253" s="186">
        <v>6206400</v>
      </c>
      <c r="V253" s="186">
        <v>6206400</v>
      </c>
      <c r="W253" s="187">
        <v>44227</v>
      </c>
      <c r="X253" s="188" t="s">
        <v>8664</v>
      </c>
      <c r="Y253" s="188" t="s">
        <v>7880</v>
      </c>
      <c r="Z253" s="188" t="s">
        <v>7921</v>
      </c>
    </row>
    <row r="254" spans="1:26" ht="24.75" hidden="1" customHeight="1" x14ac:dyDescent="0.25">
      <c r="A254" s="183" t="s">
        <v>8306</v>
      </c>
      <c r="B254" s="188">
        <v>700124509</v>
      </c>
      <c r="C254" s="183" t="s">
        <v>81</v>
      </c>
      <c r="D254" s="183" t="s">
        <v>5935</v>
      </c>
      <c r="E254" s="183" t="s">
        <v>7293</v>
      </c>
      <c r="F254" s="183" t="s">
        <v>5936</v>
      </c>
      <c r="G254" s="183" t="s">
        <v>7294</v>
      </c>
      <c r="H254" s="183" t="s">
        <v>5937</v>
      </c>
      <c r="I254" s="183" t="s">
        <v>6743</v>
      </c>
      <c r="J254" s="183" t="s">
        <v>5938</v>
      </c>
      <c r="K254" s="183" t="s">
        <v>5940</v>
      </c>
      <c r="L254" s="183" t="s">
        <v>50</v>
      </c>
      <c r="M254" s="183" t="s">
        <v>5942</v>
      </c>
      <c r="N254" s="183" t="s">
        <v>5941</v>
      </c>
      <c r="O254" s="183" t="s">
        <v>5939</v>
      </c>
      <c r="P254" s="183">
        <v>0</v>
      </c>
      <c r="Q254" s="183">
        <v>93401</v>
      </c>
      <c r="R254" s="183" t="s">
        <v>7380</v>
      </c>
      <c r="S254" s="184">
        <v>37970</v>
      </c>
      <c r="T254" s="185">
        <v>6100</v>
      </c>
      <c r="U254" s="186">
        <v>8068320</v>
      </c>
      <c r="V254" s="186">
        <v>8068320</v>
      </c>
      <c r="W254" s="187">
        <v>44227</v>
      </c>
      <c r="X254" s="188" t="s">
        <v>8664</v>
      </c>
      <c r="Y254" s="188" t="s">
        <v>7880</v>
      </c>
      <c r="Z254" s="188" t="s">
        <v>7926</v>
      </c>
    </row>
    <row r="255" spans="1:26" ht="24.75" hidden="1" customHeight="1" x14ac:dyDescent="0.25">
      <c r="A255" s="183" t="s">
        <v>8306</v>
      </c>
      <c r="B255" s="188">
        <v>700124509</v>
      </c>
      <c r="C255" s="183" t="s">
        <v>81</v>
      </c>
      <c r="D255" s="183" t="s">
        <v>5935</v>
      </c>
      <c r="E255" s="183" t="s">
        <v>7293</v>
      </c>
      <c r="F255" s="183" t="s">
        <v>5936</v>
      </c>
      <c r="G255" s="183" t="s">
        <v>7294</v>
      </c>
      <c r="H255" s="183" t="s">
        <v>5937</v>
      </c>
      <c r="I255" s="183" t="s">
        <v>6743</v>
      </c>
      <c r="J255" s="183" t="s">
        <v>5938</v>
      </c>
      <c r="K255" s="183" t="s">
        <v>5940</v>
      </c>
      <c r="L255" s="183" t="s">
        <v>50</v>
      </c>
      <c r="M255" s="183" t="s">
        <v>5942</v>
      </c>
      <c r="N255" s="183" t="s">
        <v>5941</v>
      </c>
      <c r="O255" s="183" t="s">
        <v>5939</v>
      </c>
      <c r="P255" s="183">
        <v>0</v>
      </c>
      <c r="Q255" s="183">
        <v>93401</v>
      </c>
      <c r="R255" s="183" t="s">
        <v>7380</v>
      </c>
      <c r="S255" s="184">
        <v>37970</v>
      </c>
      <c r="T255" s="185">
        <v>6100</v>
      </c>
      <c r="U255" s="186">
        <v>74503092</v>
      </c>
      <c r="V255" s="186">
        <v>74503092</v>
      </c>
      <c r="W255" s="187">
        <v>44227</v>
      </c>
      <c r="X255" s="188" t="s">
        <v>8664</v>
      </c>
      <c r="Y255" s="188" t="s">
        <v>7880</v>
      </c>
      <c r="Z255" s="188" t="s">
        <v>7927</v>
      </c>
    </row>
    <row r="256" spans="1:26" ht="24.75" hidden="1" customHeight="1" x14ac:dyDescent="0.25">
      <c r="A256" s="183" t="s">
        <v>8306</v>
      </c>
      <c r="B256" s="188">
        <v>700124509</v>
      </c>
      <c r="C256" s="183" t="s">
        <v>81</v>
      </c>
      <c r="D256" s="183" t="s">
        <v>5935</v>
      </c>
      <c r="E256" s="183" t="s">
        <v>7293</v>
      </c>
      <c r="F256" s="183" t="s">
        <v>5936</v>
      </c>
      <c r="G256" s="183" t="s">
        <v>7294</v>
      </c>
      <c r="H256" s="183" t="s">
        <v>5937</v>
      </c>
      <c r="I256" s="183" t="s">
        <v>6743</v>
      </c>
      <c r="J256" s="183" t="s">
        <v>5938</v>
      </c>
      <c r="K256" s="183" t="s">
        <v>5940</v>
      </c>
      <c r="L256" s="183" t="s">
        <v>50</v>
      </c>
      <c r="M256" s="183" t="s">
        <v>5942</v>
      </c>
      <c r="N256" s="183" t="s">
        <v>5941</v>
      </c>
      <c r="O256" s="183" t="s">
        <v>5939</v>
      </c>
      <c r="P256" s="183">
        <v>0</v>
      </c>
      <c r="Q256" s="183">
        <v>93401</v>
      </c>
      <c r="R256" s="183" t="s">
        <v>7380</v>
      </c>
      <c r="S256" s="184">
        <v>37970</v>
      </c>
      <c r="T256" s="185">
        <v>6100</v>
      </c>
      <c r="U256" s="186">
        <v>12412800</v>
      </c>
      <c r="V256" s="186">
        <v>12412800</v>
      </c>
      <c r="W256" s="187">
        <v>44227</v>
      </c>
      <c r="X256" s="188" t="s">
        <v>8664</v>
      </c>
      <c r="Y256" s="188" t="s">
        <v>7880</v>
      </c>
      <c r="Z256" s="188" t="s">
        <v>7967</v>
      </c>
    </row>
    <row r="257" spans="1:26" ht="24.75" hidden="1" customHeight="1" x14ac:dyDescent="0.25">
      <c r="A257" s="183" t="s">
        <v>8306</v>
      </c>
      <c r="B257" s="188">
        <v>700124509</v>
      </c>
      <c r="C257" s="183" t="s">
        <v>81</v>
      </c>
      <c r="D257" s="183" t="s">
        <v>5935</v>
      </c>
      <c r="E257" s="183" t="s">
        <v>7293</v>
      </c>
      <c r="F257" s="183" t="s">
        <v>5936</v>
      </c>
      <c r="G257" s="183" t="s">
        <v>7294</v>
      </c>
      <c r="H257" s="183" t="s">
        <v>5937</v>
      </c>
      <c r="I257" s="183" t="s">
        <v>6743</v>
      </c>
      <c r="J257" s="183" t="s">
        <v>5938</v>
      </c>
      <c r="K257" s="183" t="s">
        <v>5940</v>
      </c>
      <c r="L257" s="183" t="s">
        <v>50</v>
      </c>
      <c r="M257" s="183" t="s">
        <v>5942</v>
      </c>
      <c r="N257" s="183" t="s">
        <v>5941</v>
      </c>
      <c r="O257" s="183" t="s">
        <v>5939</v>
      </c>
      <c r="P257" s="183">
        <v>0</v>
      </c>
      <c r="Q257" s="183">
        <v>93401</v>
      </c>
      <c r="R257" s="183" t="s">
        <v>7380</v>
      </c>
      <c r="S257" s="184">
        <v>37970</v>
      </c>
      <c r="T257" s="185">
        <v>6100</v>
      </c>
      <c r="U257" s="186">
        <v>6298375</v>
      </c>
      <c r="V257" s="186">
        <v>6298375</v>
      </c>
      <c r="W257" s="187">
        <v>44227</v>
      </c>
      <c r="X257" s="188" t="s">
        <v>8664</v>
      </c>
      <c r="Y257" s="188" t="s">
        <v>7880</v>
      </c>
      <c r="Z257" s="188" t="s">
        <v>7933</v>
      </c>
    </row>
    <row r="258" spans="1:26" ht="24.75" hidden="1" customHeight="1" x14ac:dyDescent="0.25">
      <c r="A258" s="183" t="s">
        <v>8306</v>
      </c>
      <c r="B258" s="188">
        <v>700124509</v>
      </c>
      <c r="C258" s="183" t="s">
        <v>81</v>
      </c>
      <c r="D258" s="183" t="s">
        <v>5935</v>
      </c>
      <c r="E258" s="183" t="s">
        <v>7293</v>
      </c>
      <c r="F258" s="183" t="s">
        <v>5936</v>
      </c>
      <c r="G258" s="183" t="s">
        <v>7294</v>
      </c>
      <c r="H258" s="183" t="s">
        <v>5937</v>
      </c>
      <c r="I258" s="183" t="s">
        <v>6743</v>
      </c>
      <c r="J258" s="183" t="s">
        <v>5938</v>
      </c>
      <c r="K258" s="183" t="s">
        <v>5940</v>
      </c>
      <c r="L258" s="183" t="s">
        <v>50</v>
      </c>
      <c r="M258" s="183" t="s">
        <v>5942</v>
      </c>
      <c r="N258" s="183" t="s">
        <v>5941</v>
      </c>
      <c r="O258" s="183" t="s">
        <v>5939</v>
      </c>
      <c r="P258" s="183">
        <v>0</v>
      </c>
      <c r="Q258" s="183">
        <v>93401</v>
      </c>
      <c r="R258" s="183" t="s">
        <v>7380</v>
      </c>
      <c r="S258" s="184">
        <v>37970</v>
      </c>
      <c r="T258" s="185">
        <v>6100</v>
      </c>
      <c r="U258" s="186">
        <v>7758000</v>
      </c>
      <c r="V258" s="186">
        <v>7758000</v>
      </c>
      <c r="W258" s="187">
        <v>44227</v>
      </c>
      <c r="X258" s="188" t="s">
        <v>8664</v>
      </c>
      <c r="Y258" s="188" t="s">
        <v>7880</v>
      </c>
      <c r="Z258" s="188" t="s">
        <v>7969</v>
      </c>
    </row>
    <row r="259" spans="1:26" ht="24.75" hidden="1" customHeight="1" x14ac:dyDescent="0.25">
      <c r="A259" s="183" t="s">
        <v>8306</v>
      </c>
      <c r="B259" s="188">
        <v>700124509</v>
      </c>
      <c r="C259" s="183" t="s">
        <v>81</v>
      </c>
      <c r="D259" s="183" t="s">
        <v>5935</v>
      </c>
      <c r="E259" s="183" t="s">
        <v>7293</v>
      </c>
      <c r="F259" s="183" t="s">
        <v>5936</v>
      </c>
      <c r="G259" s="183" t="s">
        <v>7294</v>
      </c>
      <c r="H259" s="183" t="s">
        <v>5937</v>
      </c>
      <c r="I259" s="183" t="s">
        <v>6743</v>
      </c>
      <c r="J259" s="183" t="s">
        <v>5938</v>
      </c>
      <c r="K259" s="183" t="s">
        <v>5940</v>
      </c>
      <c r="L259" s="183" t="s">
        <v>50</v>
      </c>
      <c r="M259" s="183" t="s">
        <v>5942</v>
      </c>
      <c r="N259" s="183" t="s">
        <v>5941</v>
      </c>
      <c r="O259" s="183" t="s">
        <v>5939</v>
      </c>
      <c r="P259" s="183">
        <v>0</v>
      </c>
      <c r="Q259" s="183">
        <v>93401</v>
      </c>
      <c r="R259" s="183" t="s">
        <v>7380</v>
      </c>
      <c r="S259" s="184">
        <v>37970</v>
      </c>
      <c r="T259" s="185">
        <v>6100</v>
      </c>
      <c r="U259" s="186">
        <v>6206400</v>
      </c>
      <c r="V259" s="186">
        <v>6206400</v>
      </c>
      <c r="W259" s="187">
        <v>44227</v>
      </c>
      <c r="X259" s="188" t="s">
        <v>8664</v>
      </c>
      <c r="Y259" s="188" t="s">
        <v>7880</v>
      </c>
      <c r="Z259" s="188" t="s">
        <v>8007</v>
      </c>
    </row>
    <row r="260" spans="1:26" ht="24.75" hidden="1" customHeight="1" x14ac:dyDescent="0.25">
      <c r="A260" s="183" t="s">
        <v>8306</v>
      </c>
      <c r="B260" s="188">
        <v>700124509</v>
      </c>
      <c r="C260" s="183" t="s">
        <v>81</v>
      </c>
      <c r="D260" s="183" t="s">
        <v>5935</v>
      </c>
      <c r="E260" s="183" t="s">
        <v>7293</v>
      </c>
      <c r="F260" s="183" t="s">
        <v>5936</v>
      </c>
      <c r="G260" s="183" t="s">
        <v>7294</v>
      </c>
      <c r="H260" s="183" t="s">
        <v>5937</v>
      </c>
      <c r="I260" s="183" t="s">
        <v>6743</v>
      </c>
      <c r="J260" s="183" t="s">
        <v>5938</v>
      </c>
      <c r="K260" s="183" t="s">
        <v>5940</v>
      </c>
      <c r="L260" s="183" t="s">
        <v>50</v>
      </c>
      <c r="M260" s="183" t="s">
        <v>5942</v>
      </c>
      <c r="N260" s="183" t="s">
        <v>5941</v>
      </c>
      <c r="O260" s="183" t="s">
        <v>5939</v>
      </c>
      <c r="P260" s="183">
        <v>0</v>
      </c>
      <c r="Q260" s="183">
        <v>93401</v>
      </c>
      <c r="R260" s="183" t="s">
        <v>7380</v>
      </c>
      <c r="S260" s="184">
        <v>37970</v>
      </c>
      <c r="T260" s="185">
        <v>6100</v>
      </c>
      <c r="U260" s="186">
        <v>7758000</v>
      </c>
      <c r="V260" s="186">
        <v>7758000</v>
      </c>
      <c r="W260" s="187">
        <v>44227</v>
      </c>
      <c r="X260" s="188" t="s">
        <v>8664</v>
      </c>
      <c r="Y260" s="188" t="s">
        <v>7880</v>
      </c>
      <c r="Z260" s="188" t="s">
        <v>6479</v>
      </c>
    </row>
    <row r="261" spans="1:26" ht="24.75" hidden="1" customHeight="1" x14ac:dyDescent="0.25">
      <c r="A261" s="183" t="s">
        <v>8306</v>
      </c>
      <c r="B261" s="188">
        <v>700124509</v>
      </c>
      <c r="C261" s="183" t="s">
        <v>81</v>
      </c>
      <c r="D261" s="183" t="s">
        <v>5935</v>
      </c>
      <c r="E261" s="183" t="s">
        <v>7293</v>
      </c>
      <c r="F261" s="183" t="s">
        <v>5936</v>
      </c>
      <c r="G261" s="183" t="s">
        <v>7294</v>
      </c>
      <c r="H261" s="183" t="s">
        <v>5937</v>
      </c>
      <c r="I261" s="183" t="s">
        <v>6743</v>
      </c>
      <c r="J261" s="183" t="s">
        <v>5938</v>
      </c>
      <c r="K261" s="183" t="s">
        <v>5940</v>
      </c>
      <c r="L261" s="183" t="s">
        <v>50</v>
      </c>
      <c r="M261" s="183" t="s">
        <v>5942</v>
      </c>
      <c r="N261" s="183" t="s">
        <v>5941</v>
      </c>
      <c r="O261" s="183" t="s">
        <v>5939</v>
      </c>
      <c r="P261" s="183">
        <v>0</v>
      </c>
      <c r="Q261" s="183">
        <v>93401</v>
      </c>
      <c r="R261" s="183" t="s">
        <v>7380</v>
      </c>
      <c r="S261" s="184">
        <v>37970</v>
      </c>
      <c r="T261" s="185">
        <v>6100</v>
      </c>
      <c r="U261" s="186">
        <v>26496934</v>
      </c>
      <c r="V261" s="186">
        <v>26496934</v>
      </c>
      <c r="W261" s="187">
        <v>44227</v>
      </c>
      <c r="X261" s="188" t="s">
        <v>8664</v>
      </c>
      <c r="Y261" s="188" t="s">
        <v>7880</v>
      </c>
      <c r="Z261" s="188" t="s">
        <v>7965</v>
      </c>
    </row>
    <row r="262" spans="1:26" ht="24.75" hidden="1" customHeight="1" x14ac:dyDescent="0.25">
      <c r="A262" s="183" t="s">
        <v>8306</v>
      </c>
      <c r="B262" s="188">
        <v>700124509</v>
      </c>
      <c r="C262" s="183" t="s">
        <v>81</v>
      </c>
      <c r="D262" s="183" t="s">
        <v>5935</v>
      </c>
      <c r="E262" s="183" t="s">
        <v>7293</v>
      </c>
      <c r="F262" s="183" t="s">
        <v>5936</v>
      </c>
      <c r="G262" s="183" t="s">
        <v>7294</v>
      </c>
      <c r="H262" s="183" t="s">
        <v>5937</v>
      </c>
      <c r="I262" s="183" t="s">
        <v>6743</v>
      </c>
      <c r="J262" s="183" t="s">
        <v>5938</v>
      </c>
      <c r="K262" s="183" t="s">
        <v>5940</v>
      </c>
      <c r="L262" s="183" t="s">
        <v>50</v>
      </c>
      <c r="M262" s="183" t="s">
        <v>5942</v>
      </c>
      <c r="N262" s="183" t="s">
        <v>5941</v>
      </c>
      <c r="O262" s="183" t="s">
        <v>5939</v>
      </c>
      <c r="P262" s="183">
        <v>0</v>
      </c>
      <c r="Q262" s="183">
        <v>93401</v>
      </c>
      <c r="R262" s="183" t="s">
        <v>7380</v>
      </c>
      <c r="S262" s="184">
        <v>37970</v>
      </c>
      <c r="T262" s="185">
        <v>6100</v>
      </c>
      <c r="U262" s="186">
        <v>4021127</v>
      </c>
      <c r="V262" s="186">
        <v>4021127</v>
      </c>
      <c r="W262" s="187">
        <v>44227</v>
      </c>
      <c r="X262" s="188" t="s">
        <v>8664</v>
      </c>
      <c r="Y262" s="188" t="s">
        <v>7880</v>
      </c>
      <c r="Z262" s="188" t="s">
        <v>198</v>
      </c>
    </row>
    <row r="263" spans="1:26" ht="24.75" hidden="1" customHeight="1" x14ac:dyDescent="0.25">
      <c r="A263" s="183" t="s">
        <v>8306</v>
      </c>
      <c r="B263" s="188">
        <v>700124509</v>
      </c>
      <c r="C263" s="183" t="s">
        <v>81</v>
      </c>
      <c r="D263" s="183" t="s">
        <v>5935</v>
      </c>
      <c r="E263" s="183" t="s">
        <v>7293</v>
      </c>
      <c r="F263" s="183" t="s">
        <v>5936</v>
      </c>
      <c r="G263" s="183" t="s">
        <v>7294</v>
      </c>
      <c r="H263" s="183" t="s">
        <v>5937</v>
      </c>
      <c r="I263" s="183" t="s">
        <v>6743</v>
      </c>
      <c r="J263" s="183" t="s">
        <v>5938</v>
      </c>
      <c r="K263" s="183" t="s">
        <v>5940</v>
      </c>
      <c r="L263" s="183" t="s">
        <v>50</v>
      </c>
      <c r="M263" s="183" t="s">
        <v>5942</v>
      </c>
      <c r="N263" s="183" t="s">
        <v>5941</v>
      </c>
      <c r="O263" s="183" t="s">
        <v>5939</v>
      </c>
      <c r="P263" s="183">
        <v>0</v>
      </c>
      <c r="Q263" s="183">
        <v>93401</v>
      </c>
      <c r="R263" s="183" t="s">
        <v>7380</v>
      </c>
      <c r="S263" s="184">
        <v>37970</v>
      </c>
      <c r="T263" s="185">
        <v>6100</v>
      </c>
      <c r="U263" s="186">
        <v>0</v>
      </c>
      <c r="V263" s="186">
        <v>0</v>
      </c>
      <c r="W263" s="187">
        <v>44227</v>
      </c>
      <c r="X263" s="188" t="s">
        <v>8664</v>
      </c>
      <c r="Y263" s="188" t="s">
        <v>7880</v>
      </c>
      <c r="Z263" s="188" t="s">
        <v>8665</v>
      </c>
    </row>
    <row r="264" spans="1:26" ht="24.75" hidden="1" customHeight="1" x14ac:dyDescent="0.25">
      <c r="A264" s="183" t="s">
        <v>8307</v>
      </c>
      <c r="B264" s="188">
        <v>702758009</v>
      </c>
      <c r="C264" s="183" t="s">
        <v>81</v>
      </c>
      <c r="D264" s="183" t="s">
        <v>5944</v>
      </c>
      <c r="E264" s="183" t="s">
        <v>7757</v>
      </c>
      <c r="F264" s="183" t="s">
        <v>5945</v>
      </c>
      <c r="G264" s="183" t="s">
        <v>7758</v>
      </c>
      <c r="H264" s="183" t="s">
        <v>7759</v>
      </c>
      <c r="I264" s="183" t="s">
        <v>7760</v>
      </c>
      <c r="J264" s="183" t="s">
        <v>7761</v>
      </c>
      <c r="K264" s="183" t="s">
        <v>5946</v>
      </c>
      <c r="L264" s="183" t="s">
        <v>6172</v>
      </c>
      <c r="M264" s="183" t="s">
        <v>5948</v>
      </c>
      <c r="N264" s="183" t="s">
        <v>5947</v>
      </c>
      <c r="O264" s="183" t="s">
        <v>7772</v>
      </c>
      <c r="P264" s="183">
        <v>0</v>
      </c>
      <c r="Q264" s="183">
        <v>93401</v>
      </c>
      <c r="R264" s="183" t="s">
        <v>7719</v>
      </c>
      <c r="S264" s="184">
        <v>37970</v>
      </c>
      <c r="T264" s="185">
        <v>6150</v>
      </c>
      <c r="U264" s="186">
        <v>28236180</v>
      </c>
      <c r="V264" s="186">
        <v>28236180</v>
      </c>
      <c r="W264" s="187">
        <v>44227</v>
      </c>
      <c r="X264" s="188" t="s">
        <v>8664</v>
      </c>
      <c r="Y264" s="188" t="s">
        <v>7880</v>
      </c>
      <c r="Z264" s="188" t="s">
        <v>7938</v>
      </c>
    </row>
    <row r="265" spans="1:26" ht="24.75" hidden="1" customHeight="1" x14ac:dyDescent="0.25">
      <c r="A265" s="183" t="s">
        <v>8627</v>
      </c>
      <c r="B265" s="188">
        <v>817325009</v>
      </c>
      <c r="C265" s="183" t="s">
        <v>152</v>
      </c>
      <c r="D265" s="183" t="s">
        <v>5780</v>
      </c>
      <c r="E265" s="183" t="s">
        <v>27</v>
      </c>
      <c r="F265" s="183" t="s">
        <v>154</v>
      </c>
      <c r="G265" s="183" t="s">
        <v>29</v>
      </c>
      <c r="H265" s="183">
        <v>0</v>
      </c>
      <c r="I265" s="183">
        <v>0</v>
      </c>
      <c r="J265" s="183" t="s">
        <v>6451</v>
      </c>
      <c r="K265" s="183" t="s">
        <v>6449</v>
      </c>
      <c r="L265" s="183" t="s">
        <v>51</v>
      </c>
      <c r="M265" s="183" t="s">
        <v>1690</v>
      </c>
      <c r="N265" s="183" t="s">
        <v>6448</v>
      </c>
      <c r="O265" s="183" t="s">
        <v>6450</v>
      </c>
      <c r="P265" s="183">
        <v>0</v>
      </c>
      <c r="Q265" s="183">
        <v>93910</v>
      </c>
      <c r="R265" s="183" t="s">
        <v>6447</v>
      </c>
      <c r="S265" s="184">
        <v>37970</v>
      </c>
      <c r="T265" s="185">
        <v>6350</v>
      </c>
      <c r="U265" s="186">
        <v>0</v>
      </c>
      <c r="V265" s="186">
        <v>0</v>
      </c>
      <c r="W265" s="187">
        <v>44227</v>
      </c>
      <c r="X265" s="188" t="s">
        <v>8664</v>
      </c>
      <c r="Y265" s="188" t="s">
        <v>7880</v>
      </c>
      <c r="Z265" s="188" t="s">
        <v>8008</v>
      </c>
    </row>
    <row r="266" spans="1:26" ht="24.75" hidden="1" customHeight="1" x14ac:dyDescent="0.25">
      <c r="A266" s="183" t="s">
        <v>8308</v>
      </c>
      <c r="B266" s="188">
        <v>714506005</v>
      </c>
      <c r="C266" s="183" t="s">
        <v>81</v>
      </c>
      <c r="D266" s="183" t="s">
        <v>1191</v>
      </c>
      <c r="E266" s="183" t="s">
        <v>7510</v>
      </c>
      <c r="F266" s="183" t="s">
        <v>1192</v>
      </c>
      <c r="G266" s="183" t="s">
        <v>7511</v>
      </c>
      <c r="H266" s="183" t="s">
        <v>1193</v>
      </c>
      <c r="I266" s="183" t="s">
        <v>7512</v>
      </c>
      <c r="J266" s="183" t="s">
        <v>6690</v>
      </c>
      <c r="K266" s="183" t="s">
        <v>6914</v>
      </c>
      <c r="L266" s="183" t="s">
        <v>6166</v>
      </c>
      <c r="M266" s="183" t="s">
        <v>1194</v>
      </c>
      <c r="N266" s="183" t="s">
        <v>6688</v>
      </c>
      <c r="O266" s="183" t="s">
        <v>6689</v>
      </c>
      <c r="P266" s="183">
        <v>0</v>
      </c>
      <c r="Q266" s="183">
        <v>93401</v>
      </c>
      <c r="R266" s="183" t="s">
        <v>7486</v>
      </c>
      <c r="S266" s="184">
        <v>37970</v>
      </c>
      <c r="T266" s="185">
        <v>6400</v>
      </c>
      <c r="U266" s="186">
        <v>7394060</v>
      </c>
      <c r="V266" s="186">
        <v>7394060</v>
      </c>
      <c r="W266" s="187">
        <v>44227</v>
      </c>
      <c r="X266" s="188" t="s">
        <v>8664</v>
      </c>
      <c r="Y266" s="188" t="s">
        <v>7880</v>
      </c>
      <c r="Z266" s="188" t="s">
        <v>8009</v>
      </c>
    </row>
    <row r="267" spans="1:26" ht="24.75" hidden="1" customHeight="1" x14ac:dyDescent="0.25">
      <c r="A267" s="183" t="s">
        <v>8309</v>
      </c>
      <c r="B267" s="188">
        <v>709836005</v>
      </c>
      <c r="C267" s="183" t="s">
        <v>81</v>
      </c>
      <c r="D267" s="183" t="s">
        <v>1219</v>
      </c>
      <c r="E267" s="183" t="s">
        <v>6266</v>
      </c>
      <c r="F267" s="183" t="s">
        <v>1220</v>
      </c>
      <c r="G267" s="183" t="s">
        <v>7667</v>
      </c>
      <c r="H267" s="183" t="s">
        <v>1221</v>
      </c>
      <c r="I267" s="183" t="s">
        <v>1222</v>
      </c>
      <c r="J267" s="183" t="s">
        <v>1223</v>
      </c>
      <c r="K267" s="183" t="s">
        <v>1224</v>
      </c>
      <c r="L267" s="183" t="s">
        <v>630</v>
      </c>
      <c r="M267" s="183" t="s">
        <v>811</v>
      </c>
      <c r="N267" s="183">
        <v>0</v>
      </c>
      <c r="O267" s="183">
        <v>0</v>
      </c>
      <c r="P267" s="183">
        <v>0</v>
      </c>
      <c r="Q267" s="183">
        <v>93401</v>
      </c>
      <c r="R267" s="183" t="s">
        <v>7688</v>
      </c>
      <c r="S267" s="184">
        <v>37970</v>
      </c>
      <c r="T267" s="185">
        <v>6410</v>
      </c>
      <c r="U267" s="186">
        <v>9820063</v>
      </c>
      <c r="V267" s="186">
        <v>9820063</v>
      </c>
      <c r="W267" s="187">
        <v>44227</v>
      </c>
      <c r="X267" s="188" t="s">
        <v>8664</v>
      </c>
      <c r="Y267" s="188" t="s">
        <v>7880</v>
      </c>
      <c r="Z267" s="188" t="s">
        <v>7939</v>
      </c>
    </row>
    <row r="268" spans="1:26" ht="24.75" hidden="1" customHeight="1" x14ac:dyDescent="0.25">
      <c r="A268" s="183" t="s">
        <v>8310</v>
      </c>
      <c r="B268" s="188">
        <v>703130003</v>
      </c>
      <c r="C268" s="183" t="s">
        <v>139</v>
      </c>
      <c r="D268" s="183" t="s">
        <v>5768</v>
      </c>
      <c r="E268" s="183" t="s">
        <v>5756</v>
      </c>
      <c r="F268" s="183" t="s">
        <v>5757</v>
      </c>
      <c r="G268" s="183" t="s">
        <v>29</v>
      </c>
      <c r="H268" s="183">
        <v>0</v>
      </c>
      <c r="I268" s="183">
        <v>0</v>
      </c>
      <c r="J268" s="183" t="s">
        <v>8248</v>
      </c>
      <c r="K268" s="183" t="s">
        <v>5769</v>
      </c>
      <c r="L268" s="183" t="s">
        <v>630</v>
      </c>
      <c r="M268" s="183" t="s">
        <v>6231</v>
      </c>
      <c r="N268" s="183" t="s">
        <v>5770</v>
      </c>
      <c r="O268" s="183" t="s">
        <v>6985</v>
      </c>
      <c r="P268" s="183" t="s">
        <v>8249</v>
      </c>
      <c r="Q268" s="183" t="s">
        <v>5761</v>
      </c>
      <c r="R268" s="183" t="s">
        <v>6986</v>
      </c>
      <c r="S268" s="184">
        <v>37970</v>
      </c>
      <c r="T268" s="185">
        <v>6430</v>
      </c>
      <c r="U268" s="186">
        <v>34532844</v>
      </c>
      <c r="V268" s="186">
        <v>34532844</v>
      </c>
      <c r="W268" s="187">
        <v>44227</v>
      </c>
      <c r="X268" s="188" t="s">
        <v>8664</v>
      </c>
      <c r="Y268" s="188" t="s">
        <v>7880</v>
      </c>
      <c r="Z268" s="188" t="s">
        <v>8010</v>
      </c>
    </row>
    <row r="269" spans="1:26" ht="24.75" hidden="1" customHeight="1" x14ac:dyDescent="0.25">
      <c r="A269" s="183" t="s">
        <v>8310</v>
      </c>
      <c r="B269" s="188">
        <v>703130003</v>
      </c>
      <c r="C269" s="183" t="s">
        <v>139</v>
      </c>
      <c r="D269" s="183" t="s">
        <v>5768</v>
      </c>
      <c r="E269" s="183" t="s">
        <v>5756</v>
      </c>
      <c r="F269" s="183" t="s">
        <v>5757</v>
      </c>
      <c r="G269" s="183" t="s">
        <v>29</v>
      </c>
      <c r="H269" s="183">
        <v>0</v>
      </c>
      <c r="I269" s="183">
        <v>0</v>
      </c>
      <c r="J269" s="183" t="s">
        <v>8248</v>
      </c>
      <c r="K269" s="183" t="s">
        <v>5769</v>
      </c>
      <c r="L269" s="183" t="s">
        <v>630</v>
      </c>
      <c r="M269" s="183" t="s">
        <v>6231</v>
      </c>
      <c r="N269" s="183" t="s">
        <v>5770</v>
      </c>
      <c r="O269" s="183" t="s">
        <v>6985</v>
      </c>
      <c r="P269" s="183" t="s">
        <v>8249</v>
      </c>
      <c r="Q269" s="183" t="s">
        <v>5761</v>
      </c>
      <c r="R269" s="183" t="s">
        <v>6986</v>
      </c>
      <c r="S269" s="184">
        <v>37970</v>
      </c>
      <c r="T269" s="185">
        <v>6430</v>
      </c>
      <c r="U269" s="186">
        <v>28476294</v>
      </c>
      <c r="V269" s="186">
        <v>28476294</v>
      </c>
      <c r="W269" s="187">
        <v>44227</v>
      </c>
      <c r="X269" s="188" t="s">
        <v>8664</v>
      </c>
      <c r="Y269" s="188" t="s">
        <v>7880</v>
      </c>
      <c r="Z269" s="188" t="s">
        <v>7887</v>
      </c>
    </row>
    <row r="270" spans="1:26" ht="24.75" hidden="1" customHeight="1" x14ac:dyDescent="0.25">
      <c r="A270" s="183" t="s">
        <v>8311</v>
      </c>
      <c r="B270" s="188">
        <v>716316009</v>
      </c>
      <c r="C270" s="183" t="s">
        <v>1579</v>
      </c>
      <c r="D270" s="183" t="s">
        <v>2389</v>
      </c>
      <c r="E270" s="183" t="s">
        <v>7100</v>
      </c>
      <c r="F270" s="183" t="s">
        <v>2390</v>
      </c>
      <c r="G270" s="183" t="s">
        <v>7103</v>
      </c>
      <c r="H270" s="183" t="s">
        <v>2391</v>
      </c>
      <c r="I270" s="183" t="s">
        <v>7104</v>
      </c>
      <c r="J270" s="183" t="s">
        <v>2392</v>
      </c>
      <c r="K270" s="183" t="s">
        <v>7101</v>
      </c>
      <c r="L270" s="183" t="s">
        <v>50</v>
      </c>
      <c r="M270" s="183" t="s">
        <v>730</v>
      </c>
      <c r="N270" s="183" t="s">
        <v>7102</v>
      </c>
      <c r="O270" s="183" t="s">
        <v>4985</v>
      </c>
      <c r="P270" s="183">
        <v>0</v>
      </c>
      <c r="Q270" s="183">
        <v>93401</v>
      </c>
      <c r="R270" s="183" t="s">
        <v>7300</v>
      </c>
      <c r="S270" s="184">
        <v>37970</v>
      </c>
      <c r="T270" s="185">
        <v>6470</v>
      </c>
      <c r="U270" s="186">
        <v>5430600</v>
      </c>
      <c r="V270" s="186">
        <v>5430600</v>
      </c>
      <c r="W270" s="187">
        <v>44227</v>
      </c>
      <c r="X270" s="188" t="s">
        <v>8664</v>
      </c>
      <c r="Y270" s="188" t="s">
        <v>7880</v>
      </c>
      <c r="Z270" s="188" t="s">
        <v>7895</v>
      </c>
    </row>
    <row r="271" spans="1:26" ht="24.75" hidden="1" customHeight="1" x14ac:dyDescent="0.25">
      <c r="A271" s="183" t="s">
        <v>8311</v>
      </c>
      <c r="B271" s="188">
        <v>716316009</v>
      </c>
      <c r="C271" s="183" t="s">
        <v>1579</v>
      </c>
      <c r="D271" s="183" t="s">
        <v>2389</v>
      </c>
      <c r="E271" s="183" t="s">
        <v>7100</v>
      </c>
      <c r="F271" s="183" t="s">
        <v>2390</v>
      </c>
      <c r="G271" s="183" t="s">
        <v>7103</v>
      </c>
      <c r="H271" s="183" t="s">
        <v>2391</v>
      </c>
      <c r="I271" s="183" t="s">
        <v>7104</v>
      </c>
      <c r="J271" s="183" t="s">
        <v>2392</v>
      </c>
      <c r="K271" s="183" t="s">
        <v>7101</v>
      </c>
      <c r="L271" s="183" t="s">
        <v>50</v>
      </c>
      <c r="M271" s="183" t="s">
        <v>730</v>
      </c>
      <c r="N271" s="183" t="s">
        <v>7102</v>
      </c>
      <c r="O271" s="183" t="s">
        <v>4985</v>
      </c>
      <c r="P271" s="183">
        <v>0</v>
      </c>
      <c r="Q271" s="183">
        <v>93401</v>
      </c>
      <c r="R271" s="183" t="s">
        <v>7300</v>
      </c>
      <c r="S271" s="184">
        <v>37970</v>
      </c>
      <c r="T271" s="185">
        <v>6470</v>
      </c>
      <c r="U271" s="186">
        <v>37667676</v>
      </c>
      <c r="V271" s="186">
        <v>37667676</v>
      </c>
      <c r="W271" s="187">
        <v>44227</v>
      </c>
      <c r="X271" s="188" t="s">
        <v>8664</v>
      </c>
      <c r="Y271" s="188" t="s">
        <v>7880</v>
      </c>
      <c r="Z271" s="188" t="s">
        <v>7942</v>
      </c>
    </row>
    <row r="272" spans="1:26" ht="24.75" hidden="1" customHeight="1" x14ac:dyDescent="0.25">
      <c r="A272" s="183" t="s">
        <v>8311</v>
      </c>
      <c r="B272" s="188">
        <v>716316009</v>
      </c>
      <c r="C272" s="183" t="s">
        <v>1579</v>
      </c>
      <c r="D272" s="183" t="s">
        <v>2389</v>
      </c>
      <c r="E272" s="183" t="s">
        <v>7100</v>
      </c>
      <c r="F272" s="183" t="s">
        <v>2390</v>
      </c>
      <c r="G272" s="183" t="s">
        <v>7103</v>
      </c>
      <c r="H272" s="183" t="s">
        <v>2391</v>
      </c>
      <c r="I272" s="183" t="s">
        <v>7104</v>
      </c>
      <c r="J272" s="183" t="s">
        <v>2392</v>
      </c>
      <c r="K272" s="183" t="s">
        <v>7101</v>
      </c>
      <c r="L272" s="183" t="s">
        <v>50</v>
      </c>
      <c r="M272" s="183" t="s">
        <v>730</v>
      </c>
      <c r="N272" s="183" t="s">
        <v>7102</v>
      </c>
      <c r="O272" s="183" t="s">
        <v>4985</v>
      </c>
      <c r="P272" s="183">
        <v>0</v>
      </c>
      <c r="Q272" s="183">
        <v>93401</v>
      </c>
      <c r="R272" s="183" t="s">
        <v>7300</v>
      </c>
      <c r="S272" s="184">
        <v>37970</v>
      </c>
      <c r="T272" s="185">
        <v>6470</v>
      </c>
      <c r="U272" s="186">
        <v>15901727</v>
      </c>
      <c r="V272" s="186">
        <v>15901727</v>
      </c>
      <c r="W272" s="187">
        <v>44227</v>
      </c>
      <c r="X272" s="188" t="s">
        <v>8664</v>
      </c>
      <c r="Y272" s="188" t="s">
        <v>7880</v>
      </c>
      <c r="Z272" s="188" t="s">
        <v>7913</v>
      </c>
    </row>
    <row r="273" spans="1:26" ht="24.75" hidden="1" customHeight="1" x14ac:dyDescent="0.25">
      <c r="A273" s="183" t="s">
        <v>8311</v>
      </c>
      <c r="B273" s="188">
        <v>716316009</v>
      </c>
      <c r="C273" s="183" t="s">
        <v>1579</v>
      </c>
      <c r="D273" s="183" t="s">
        <v>2389</v>
      </c>
      <c r="E273" s="183" t="s">
        <v>7100</v>
      </c>
      <c r="F273" s="183" t="s">
        <v>2390</v>
      </c>
      <c r="G273" s="183" t="s">
        <v>7103</v>
      </c>
      <c r="H273" s="183" t="s">
        <v>2391</v>
      </c>
      <c r="I273" s="183" t="s">
        <v>7104</v>
      </c>
      <c r="J273" s="183" t="s">
        <v>2392</v>
      </c>
      <c r="K273" s="183" t="s">
        <v>7101</v>
      </c>
      <c r="L273" s="183" t="s">
        <v>50</v>
      </c>
      <c r="M273" s="183" t="s">
        <v>730</v>
      </c>
      <c r="N273" s="183" t="s">
        <v>7102</v>
      </c>
      <c r="O273" s="183" t="s">
        <v>4985</v>
      </c>
      <c r="P273" s="183">
        <v>0</v>
      </c>
      <c r="Q273" s="183">
        <v>93401</v>
      </c>
      <c r="R273" s="183" t="s">
        <v>7300</v>
      </c>
      <c r="S273" s="184">
        <v>37970</v>
      </c>
      <c r="T273" s="185">
        <v>6470</v>
      </c>
      <c r="U273" s="186">
        <v>50821451</v>
      </c>
      <c r="V273" s="186">
        <v>50821451</v>
      </c>
      <c r="W273" s="187">
        <v>44227</v>
      </c>
      <c r="X273" s="188" t="s">
        <v>8664</v>
      </c>
      <c r="Y273" s="188" t="s">
        <v>7880</v>
      </c>
      <c r="Z273" s="188" t="s">
        <v>250</v>
      </c>
    </row>
    <row r="274" spans="1:26" ht="24.75" hidden="1" customHeight="1" x14ac:dyDescent="0.25">
      <c r="A274" s="183" t="s">
        <v>8311</v>
      </c>
      <c r="B274" s="188">
        <v>716316009</v>
      </c>
      <c r="C274" s="183" t="s">
        <v>1579</v>
      </c>
      <c r="D274" s="183" t="s">
        <v>2389</v>
      </c>
      <c r="E274" s="183" t="s">
        <v>7100</v>
      </c>
      <c r="F274" s="183" t="s">
        <v>2390</v>
      </c>
      <c r="G274" s="183" t="s">
        <v>7103</v>
      </c>
      <c r="H274" s="183" t="s">
        <v>2391</v>
      </c>
      <c r="I274" s="183" t="s">
        <v>7104</v>
      </c>
      <c r="J274" s="183" t="s">
        <v>2392</v>
      </c>
      <c r="K274" s="183" t="s">
        <v>7101</v>
      </c>
      <c r="L274" s="183" t="s">
        <v>50</v>
      </c>
      <c r="M274" s="183" t="s">
        <v>730</v>
      </c>
      <c r="N274" s="183" t="s">
        <v>7102</v>
      </c>
      <c r="O274" s="183" t="s">
        <v>4985</v>
      </c>
      <c r="P274" s="183">
        <v>0</v>
      </c>
      <c r="Q274" s="183">
        <v>93401</v>
      </c>
      <c r="R274" s="183" t="s">
        <v>7300</v>
      </c>
      <c r="S274" s="184">
        <v>37970</v>
      </c>
      <c r="T274" s="185">
        <v>6470</v>
      </c>
      <c r="U274" s="186">
        <v>16033200</v>
      </c>
      <c r="V274" s="186">
        <v>16033200</v>
      </c>
      <c r="W274" s="187">
        <v>44227</v>
      </c>
      <c r="X274" s="188" t="s">
        <v>8664</v>
      </c>
      <c r="Y274" s="188" t="s">
        <v>7880</v>
      </c>
      <c r="Z274" s="188" t="s">
        <v>7978</v>
      </c>
    </row>
    <row r="275" spans="1:26" ht="24.75" hidden="1" customHeight="1" x14ac:dyDescent="0.25">
      <c r="A275" s="183" t="s">
        <v>8311</v>
      </c>
      <c r="B275" s="188">
        <v>716316009</v>
      </c>
      <c r="C275" s="183" t="s">
        <v>1579</v>
      </c>
      <c r="D275" s="183" t="s">
        <v>2389</v>
      </c>
      <c r="E275" s="183" t="s">
        <v>7100</v>
      </c>
      <c r="F275" s="183" t="s">
        <v>2390</v>
      </c>
      <c r="G275" s="183" t="s">
        <v>7103</v>
      </c>
      <c r="H275" s="183" t="s">
        <v>2391</v>
      </c>
      <c r="I275" s="183" t="s">
        <v>7104</v>
      </c>
      <c r="J275" s="183" t="s">
        <v>2392</v>
      </c>
      <c r="K275" s="183" t="s">
        <v>7101</v>
      </c>
      <c r="L275" s="183" t="s">
        <v>50</v>
      </c>
      <c r="M275" s="183" t="s">
        <v>730</v>
      </c>
      <c r="N275" s="183" t="s">
        <v>7102</v>
      </c>
      <c r="O275" s="183" t="s">
        <v>4985</v>
      </c>
      <c r="P275" s="183">
        <v>0</v>
      </c>
      <c r="Q275" s="183">
        <v>93401</v>
      </c>
      <c r="R275" s="183" t="s">
        <v>7300</v>
      </c>
      <c r="S275" s="184">
        <v>37970</v>
      </c>
      <c r="T275" s="185">
        <v>6470</v>
      </c>
      <c r="U275" s="186">
        <v>29389890</v>
      </c>
      <c r="V275" s="186">
        <v>29389890</v>
      </c>
      <c r="W275" s="187">
        <v>44227</v>
      </c>
      <c r="X275" s="188" t="s">
        <v>8664</v>
      </c>
      <c r="Y275" s="188" t="s">
        <v>7880</v>
      </c>
      <c r="Z275" s="188" t="s">
        <v>7921</v>
      </c>
    </row>
    <row r="276" spans="1:26" ht="24.75" hidden="1" customHeight="1" x14ac:dyDescent="0.25">
      <c r="A276" s="183" t="s">
        <v>8311</v>
      </c>
      <c r="B276" s="188">
        <v>716316009</v>
      </c>
      <c r="C276" s="183" t="s">
        <v>1579</v>
      </c>
      <c r="D276" s="183" t="s">
        <v>2389</v>
      </c>
      <c r="E276" s="183" t="s">
        <v>7100</v>
      </c>
      <c r="F276" s="183" t="s">
        <v>2390</v>
      </c>
      <c r="G276" s="183" t="s">
        <v>7103</v>
      </c>
      <c r="H276" s="183" t="s">
        <v>2391</v>
      </c>
      <c r="I276" s="183" t="s">
        <v>7104</v>
      </c>
      <c r="J276" s="183" t="s">
        <v>2392</v>
      </c>
      <c r="K276" s="183" t="s">
        <v>7101</v>
      </c>
      <c r="L276" s="183" t="s">
        <v>50</v>
      </c>
      <c r="M276" s="183" t="s">
        <v>730</v>
      </c>
      <c r="N276" s="183" t="s">
        <v>7102</v>
      </c>
      <c r="O276" s="183" t="s">
        <v>4985</v>
      </c>
      <c r="P276" s="183">
        <v>0</v>
      </c>
      <c r="Q276" s="183">
        <v>93401</v>
      </c>
      <c r="R276" s="183" t="s">
        <v>7300</v>
      </c>
      <c r="S276" s="184">
        <v>37970</v>
      </c>
      <c r="T276" s="185">
        <v>6470</v>
      </c>
      <c r="U276" s="186">
        <v>12024900</v>
      </c>
      <c r="V276" s="186">
        <v>12024900</v>
      </c>
      <c r="W276" s="187">
        <v>44227</v>
      </c>
      <c r="X276" s="188" t="s">
        <v>8664</v>
      </c>
      <c r="Y276" s="188" t="s">
        <v>7880</v>
      </c>
      <c r="Z276" s="188" t="s">
        <v>8011</v>
      </c>
    </row>
    <row r="277" spans="1:26" ht="24.75" hidden="1" customHeight="1" x14ac:dyDescent="0.25">
      <c r="A277" s="183" t="s">
        <v>8311</v>
      </c>
      <c r="B277" s="188">
        <v>716316009</v>
      </c>
      <c r="C277" s="183" t="s">
        <v>1579</v>
      </c>
      <c r="D277" s="183" t="s">
        <v>2389</v>
      </c>
      <c r="E277" s="183" t="s">
        <v>7100</v>
      </c>
      <c r="F277" s="183" t="s">
        <v>2390</v>
      </c>
      <c r="G277" s="183" t="s">
        <v>7103</v>
      </c>
      <c r="H277" s="183" t="s">
        <v>2391</v>
      </c>
      <c r="I277" s="183" t="s">
        <v>7104</v>
      </c>
      <c r="J277" s="183" t="s">
        <v>2392</v>
      </c>
      <c r="K277" s="183" t="s">
        <v>7101</v>
      </c>
      <c r="L277" s="183" t="s">
        <v>50</v>
      </c>
      <c r="M277" s="183" t="s">
        <v>730</v>
      </c>
      <c r="N277" s="183" t="s">
        <v>7102</v>
      </c>
      <c r="O277" s="183" t="s">
        <v>4985</v>
      </c>
      <c r="P277" s="183">
        <v>0</v>
      </c>
      <c r="Q277" s="183">
        <v>93401</v>
      </c>
      <c r="R277" s="183" t="s">
        <v>7300</v>
      </c>
      <c r="S277" s="184">
        <v>37970</v>
      </c>
      <c r="T277" s="185">
        <v>6470</v>
      </c>
      <c r="U277" s="186">
        <v>73998390</v>
      </c>
      <c r="V277" s="186">
        <v>73998390</v>
      </c>
      <c r="W277" s="187">
        <v>44227</v>
      </c>
      <c r="X277" s="188" t="s">
        <v>8664</v>
      </c>
      <c r="Y277" s="188" t="s">
        <v>7880</v>
      </c>
      <c r="Z277" s="188" t="s">
        <v>7927</v>
      </c>
    </row>
    <row r="278" spans="1:26" ht="24.75" hidden="1" customHeight="1" x14ac:dyDescent="0.25">
      <c r="A278" s="183" t="s">
        <v>8311</v>
      </c>
      <c r="B278" s="188">
        <v>716316009</v>
      </c>
      <c r="C278" s="183" t="s">
        <v>1579</v>
      </c>
      <c r="D278" s="183" t="s">
        <v>2389</v>
      </c>
      <c r="E278" s="183" t="s">
        <v>7100</v>
      </c>
      <c r="F278" s="183" t="s">
        <v>2390</v>
      </c>
      <c r="G278" s="183" t="s">
        <v>7103</v>
      </c>
      <c r="H278" s="183" t="s">
        <v>2391</v>
      </c>
      <c r="I278" s="183" t="s">
        <v>7104</v>
      </c>
      <c r="J278" s="183" t="s">
        <v>2392</v>
      </c>
      <c r="K278" s="183" t="s">
        <v>7101</v>
      </c>
      <c r="L278" s="183" t="s">
        <v>50</v>
      </c>
      <c r="M278" s="183" t="s">
        <v>730</v>
      </c>
      <c r="N278" s="183" t="s">
        <v>7102</v>
      </c>
      <c r="O278" s="183" t="s">
        <v>4985</v>
      </c>
      <c r="P278" s="183">
        <v>0</v>
      </c>
      <c r="Q278" s="183">
        <v>93401</v>
      </c>
      <c r="R278" s="183" t="s">
        <v>7300</v>
      </c>
      <c r="S278" s="184">
        <v>37970</v>
      </c>
      <c r="T278" s="185">
        <v>6470</v>
      </c>
      <c r="U278" s="186">
        <v>15975101</v>
      </c>
      <c r="V278" s="186">
        <v>15975101</v>
      </c>
      <c r="W278" s="187">
        <v>44227</v>
      </c>
      <c r="X278" s="188" t="s">
        <v>8664</v>
      </c>
      <c r="Y278" s="188" t="s">
        <v>7880</v>
      </c>
      <c r="Z278" s="188" t="s">
        <v>7967</v>
      </c>
    </row>
    <row r="279" spans="1:26" ht="24.75" hidden="1" customHeight="1" x14ac:dyDescent="0.25">
      <c r="A279" s="183" t="s">
        <v>8311</v>
      </c>
      <c r="B279" s="188">
        <v>716316009</v>
      </c>
      <c r="C279" s="183" t="s">
        <v>1579</v>
      </c>
      <c r="D279" s="183" t="s">
        <v>2389</v>
      </c>
      <c r="E279" s="183" t="s">
        <v>7100</v>
      </c>
      <c r="F279" s="183" t="s">
        <v>2390</v>
      </c>
      <c r="G279" s="183" t="s">
        <v>7103</v>
      </c>
      <c r="H279" s="183" t="s">
        <v>2391</v>
      </c>
      <c r="I279" s="183" t="s">
        <v>7104</v>
      </c>
      <c r="J279" s="183" t="s">
        <v>2392</v>
      </c>
      <c r="K279" s="183" t="s">
        <v>7101</v>
      </c>
      <c r="L279" s="183" t="s">
        <v>50</v>
      </c>
      <c r="M279" s="183" t="s">
        <v>730</v>
      </c>
      <c r="N279" s="183" t="s">
        <v>7102</v>
      </c>
      <c r="O279" s="183" t="s">
        <v>4985</v>
      </c>
      <c r="P279" s="183">
        <v>0</v>
      </c>
      <c r="Q279" s="183">
        <v>93401</v>
      </c>
      <c r="R279" s="183" t="s">
        <v>7300</v>
      </c>
      <c r="S279" s="184">
        <v>37970</v>
      </c>
      <c r="T279" s="185">
        <v>6470</v>
      </c>
      <c r="U279" s="186">
        <v>9138924</v>
      </c>
      <c r="V279" s="186">
        <v>9138924</v>
      </c>
      <c r="W279" s="187">
        <v>44227</v>
      </c>
      <c r="X279" s="188" t="s">
        <v>8664</v>
      </c>
      <c r="Y279" s="188" t="s">
        <v>7880</v>
      </c>
      <c r="Z279" s="188" t="s">
        <v>7968</v>
      </c>
    </row>
    <row r="280" spans="1:26" ht="24.75" hidden="1" customHeight="1" x14ac:dyDescent="0.25">
      <c r="A280" s="183" t="s">
        <v>8311</v>
      </c>
      <c r="B280" s="188">
        <v>716316009</v>
      </c>
      <c r="C280" s="183" t="s">
        <v>1579</v>
      </c>
      <c r="D280" s="183" t="s">
        <v>2389</v>
      </c>
      <c r="E280" s="183" t="s">
        <v>7100</v>
      </c>
      <c r="F280" s="183" t="s">
        <v>2390</v>
      </c>
      <c r="G280" s="183" t="s">
        <v>7103</v>
      </c>
      <c r="H280" s="183" t="s">
        <v>2391</v>
      </c>
      <c r="I280" s="183" t="s">
        <v>7104</v>
      </c>
      <c r="J280" s="183" t="s">
        <v>2392</v>
      </c>
      <c r="K280" s="183" t="s">
        <v>7101</v>
      </c>
      <c r="L280" s="183" t="s">
        <v>50</v>
      </c>
      <c r="M280" s="183" t="s">
        <v>730</v>
      </c>
      <c r="N280" s="183" t="s">
        <v>7102</v>
      </c>
      <c r="O280" s="183" t="s">
        <v>4985</v>
      </c>
      <c r="P280" s="183">
        <v>0</v>
      </c>
      <c r="Q280" s="183">
        <v>93401</v>
      </c>
      <c r="R280" s="183" t="s">
        <v>7300</v>
      </c>
      <c r="S280" s="184">
        <v>37970</v>
      </c>
      <c r="T280" s="185">
        <v>6470</v>
      </c>
      <c r="U280" s="186">
        <v>30514800</v>
      </c>
      <c r="V280" s="186">
        <v>30514800</v>
      </c>
      <c r="W280" s="187">
        <v>44227</v>
      </c>
      <c r="X280" s="188" t="s">
        <v>8664</v>
      </c>
      <c r="Y280" s="188" t="s">
        <v>7880</v>
      </c>
      <c r="Z280" s="188" t="s">
        <v>7969</v>
      </c>
    </row>
    <row r="281" spans="1:26" ht="24.75" hidden="1" customHeight="1" x14ac:dyDescent="0.25">
      <c r="A281" s="183" t="s">
        <v>8311</v>
      </c>
      <c r="B281" s="188">
        <v>716316009</v>
      </c>
      <c r="C281" s="183" t="s">
        <v>1579</v>
      </c>
      <c r="D281" s="183" t="s">
        <v>2389</v>
      </c>
      <c r="E281" s="183" t="s">
        <v>7100</v>
      </c>
      <c r="F281" s="183" t="s">
        <v>2390</v>
      </c>
      <c r="G281" s="183" t="s">
        <v>7103</v>
      </c>
      <c r="H281" s="183" t="s">
        <v>2391</v>
      </c>
      <c r="I281" s="183" t="s">
        <v>7104</v>
      </c>
      <c r="J281" s="183" t="s">
        <v>2392</v>
      </c>
      <c r="K281" s="183" t="s">
        <v>7101</v>
      </c>
      <c r="L281" s="183" t="s">
        <v>50</v>
      </c>
      <c r="M281" s="183" t="s">
        <v>730</v>
      </c>
      <c r="N281" s="183" t="s">
        <v>7102</v>
      </c>
      <c r="O281" s="183" t="s">
        <v>4985</v>
      </c>
      <c r="P281" s="183">
        <v>0</v>
      </c>
      <c r="Q281" s="183">
        <v>93401</v>
      </c>
      <c r="R281" s="183" t="s">
        <v>7300</v>
      </c>
      <c r="S281" s="184">
        <v>37970</v>
      </c>
      <c r="T281" s="185">
        <v>6470</v>
      </c>
      <c r="U281" s="186">
        <v>0</v>
      </c>
      <c r="V281" s="186">
        <v>0</v>
      </c>
      <c r="W281" s="187">
        <v>44227</v>
      </c>
      <c r="X281" s="188" t="s">
        <v>8664</v>
      </c>
      <c r="Y281" s="188" t="s">
        <v>7880</v>
      </c>
      <c r="Z281" s="188" t="s">
        <v>7934</v>
      </c>
    </row>
    <row r="282" spans="1:26" ht="24.75" hidden="1" customHeight="1" x14ac:dyDescent="0.25">
      <c r="A282" s="183" t="s">
        <v>8311</v>
      </c>
      <c r="B282" s="188">
        <v>716316009</v>
      </c>
      <c r="C282" s="183" t="s">
        <v>1579</v>
      </c>
      <c r="D282" s="183" t="s">
        <v>2389</v>
      </c>
      <c r="E282" s="183" t="s">
        <v>7100</v>
      </c>
      <c r="F282" s="183" t="s">
        <v>2390</v>
      </c>
      <c r="G282" s="183" t="s">
        <v>7103</v>
      </c>
      <c r="H282" s="183" t="s">
        <v>2391</v>
      </c>
      <c r="I282" s="183" t="s">
        <v>7104</v>
      </c>
      <c r="J282" s="183" t="s">
        <v>2392</v>
      </c>
      <c r="K282" s="183" t="s">
        <v>7101</v>
      </c>
      <c r="L282" s="183" t="s">
        <v>50</v>
      </c>
      <c r="M282" s="183" t="s">
        <v>730</v>
      </c>
      <c r="N282" s="183" t="s">
        <v>7102</v>
      </c>
      <c r="O282" s="183" t="s">
        <v>4985</v>
      </c>
      <c r="P282" s="183">
        <v>0</v>
      </c>
      <c r="Q282" s="183">
        <v>93401</v>
      </c>
      <c r="R282" s="183" t="s">
        <v>7300</v>
      </c>
      <c r="S282" s="184">
        <v>37970</v>
      </c>
      <c r="T282" s="185">
        <v>6470</v>
      </c>
      <c r="U282" s="186">
        <v>8009235</v>
      </c>
      <c r="V282" s="186">
        <v>8009235</v>
      </c>
      <c r="W282" s="187">
        <v>44227</v>
      </c>
      <c r="X282" s="188" t="s">
        <v>8664</v>
      </c>
      <c r="Y282" s="188" t="s">
        <v>7880</v>
      </c>
      <c r="Z282" s="188" t="s">
        <v>7935</v>
      </c>
    </row>
    <row r="283" spans="1:26" ht="24.75" hidden="1" customHeight="1" x14ac:dyDescent="0.25">
      <c r="A283" s="183" t="s">
        <v>8311</v>
      </c>
      <c r="B283" s="188">
        <v>716316009</v>
      </c>
      <c r="C283" s="183" t="s">
        <v>1579</v>
      </c>
      <c r="D283" s="183" t="s">
        <v>2389</v>
      </c>
      <c r="E283" s="183" t="s">
        <v>7100</v>
      </c>
      <c r="F283" s="183" t="s">
        <v>2390</v>
      </c>
      <c r="G283" s="183" t="s">
        <v>7103</v>
      </c>
      <c r="H283" s="183" t="s">
        <v>2391</v>
      </c>
      <c r="I283" s="183" t="s">
        <v>7104</v>
      </c>
      <c r="J283" s="183" t="s">
        <v>2392</v>
      </c>
      <c r="K283" s="183" t="s">
        <v>7101</v>
      </c>
      <c r="L283" s="183" t="s">
        <v>50</v>
      </c>
      <c r="M283" s="183" t="s">
        <v>730</v>
      </c>
      <c r="N283" s="183" t="s">
        <v>7102</v>
      </c>
      <c r="O283" s="183" t="s">
        <v>4985</v>
      </c>
      <c r="P283" s="183">
        <v>0</v>
      </c>
      <c r="Q283" s="183">
        <v>93401</v>
      </c>
      <c r="R283" s="183" t="s">
        <v>7300</v>
      </c>
      <c r="S283" s="184">
        <v>37970</v>
      </c>
      <c r="T283" s="185">
        <v>6470</v>
      </c>
      <c r="U283" s="186">
        <v>9619920</v>
      </c>
      <c r="V283" s="186">
        <v>9619920</v>
      </c>
      <c r="W283" s="187">
        <v>44227</v>
      </c>
      <c r="X283" s="188" t="s">
        <v>8664</v>
      </c>
      <c r="Y283" s="188" t="s">
        <v>7880</v>
      </c>
      <c r="Z283" s="188" t="s">
        <v>7982</v>
      </c>
    </row>
    <row r="284" spans="1:26" ht="24.75" hidden="1" customHeight="1" x14ac:dyDescent="0.25">
      <c r="A284" s="183" t="s">
        <v>8311</v>
      </c>
      <c r="B284" s="188">
        <v>716316009</v>
      </c>
      <c r="C284" s="183" t="s">
        <v>1579</v>
      </c>
      <c r="D284" s="183" t="s">
        <v>2389</v>
      </c>
      <c r="E284" s="183" t="s">
        <v>7100</v>
      </c>
      <c r="F284" s="183" t="s">
        <v>2390</v>
      </c>
      <c r="G284" s="183" t="s">
        <v>7103</v>
      </c>
      <c r="H284" s="183" t="s">
        <v>2391</v>
      </c>
      <c r="I284" s="183" t="s">
        <v>7104</v>
      </c>
      <c r="J284" s="183" t="s">
        <v>2392</v>
      </c>
      <c r="K284" s="183" t="s">
        <v>7101</v>
      </c>
      <c r="L284" s="183" t="s">
        <v>50</v>
      </c>
      <c r="M284" s="183" t="s">
        <v>730</v>
      </c>
      <c r="N284" s="183" t="s">
        <v>7102</v>
      </c>
      <c r="O284" s="183" t="s">
        <v>4985</v>
      </c>
      <c r="P284" s="183">
        <v>0</v>
      </c>
      <c r="Q284" s="183">
        <v>93401</v>
      </c>
      <c r="R284" s="183" t="s">
        <v>7300</v>
      </c>
      <c r="S284" s="184">
        <v>37970</v>
      </c>
      <c r="T284" s="185">
        <v>6470</v>
      </c>
      <c r="U284" s="186">
        <v>12024900</v>
      </c>
      <c r="V284" s="186">
        <v>12024900</v>
      </c>
      <c r="W284" s="187">
        <v>44227</v>
      </c>
      <c r="X284" s="188" t="s">
        <v>8664</v>
      </c>
      <c r="Y284" s="188" t="s">
        <v>7880</v>
      </c>
      <c r="Z284" s="188" t="s">
        <v>7989</v>
      </c>
    </row>
    <row r="285" spans="1:26" ht="24.75" hidden="1" customHeight="1" x14ac:dyDescent="0.25">
      <c r="A285" s="183" t="s">
        <v>8311</v>
      </c>
      <c r="B285" s="188">
        <v>716316009</v>
      </c>
      <c r="C285" s="183" t="s">
        <v>1579</v>
      </c>
      <c r="D285" s="183" t="s">
        <v>2389</v>
      </c>
      <c r="E285" s="183" t="s">
        <v>7100</v>
      </c>
      <c r="F285" s="183" t="s">
        <v>2390</v>
      </c>
      <c r="G285" s="183" t="s">
        <v>7103</v>
      </c>
      <c r="H285" s="183" t="s">
        <v>2391</v>
      </c>
      <c r="I285" s="183" t="s">
        <v>7104</v>
      </c>
      <c r="J285" s="183" t="s">
        <v>2392</v>
      </c>
      <c r="K285" s="183" t="s">
        <v>7101</v>
      </c>
      <c r="L285" s="183" t="s">
        <v>50</v>
      </c>
      <c r="M285" s="183" t="s">
        <v>730</v>
      </c>
      <c r="N285" s="183" t="s">
        <v>7102</v>
      </c>
      <c r="O285" s="183" t="s">
        <v>4985</v>
      </c>
      <c r="P285" s="183">
        <v>0</v>
      </c>
      <c r="Q285" s="183">
        <v>93401</v>
      </c>
      <c r="R285" s="183" t="s">
        <v>7300</v>
      </c>
      <c r="S285" s="184">
        <v>37970</v>
      </c>
      <c r="T285" s="185">
        <v>6470</v>
      </c>
      <c r="U285" s="186">
        <v>25972488</v>
      </c>
      <c r="V285" s="186">
        <v>25972488</v>
      </c>
      <c r="W285" s="187">
        <v>44227</v>
      </c>
      <c r="X285" s="188" t="s">
        <v>8664</v>
      </c>
      <c r="Y285" s="188" t="s">
        <v>7880</v>
      </c>
      <c r="Z285" s="188" t="s">
        <v>7936</v>
      </c>
    </row>
    <row r="286" spans="1:26" ht="24.75" hidden="1" customHeight="1" x14ac:dyDescent="0.25">
      <c r="A286" s="183" t="s">
        <v>8311</v>
      </c>
      <c r="B286" s="188">
        <v>716316009</v>
      </c>
      <c r="C286" s="183" t="s">
        <v>1579</v>
      </c>
      <c r="D286" s="183" t="s">
        <v>2389</v>
      </c>
      <c r="E286" s="183" t="s">
        <v>7100</v>
      </c>
      <c r="F286" s="183" t="s">
        <v>2390</v>
      </c>
      <c r="G286" s="183" t="s">
        <v>7103</v>
      </c>
      <c r="H286" s="183" t="s">
        <v>2391</v>
      </c>
      <c r="I286" s="183" t="s">
        <v>7104</v>
      </c>
      <c r="J286" s="183" t="s">
        <v>2392</v>
      </c>
      <c r="K286" s="183" t="s">
        <v>7101</v>
      </c>
      <c r="L286" s="183" t="s">
        <v>50</v>
      </c>
      <c r="M286" s="183" t="s">
        <v>730</v>
      </c>
      <c r="N286" s="183" t="s">
        <v>7102</v>
      </c>
      <c r="O286" s="183" t="s">
        <v>4985</v>
      </c>
      <c r="P286" s="183">
        <v>0</v>
      </c>
      <c r="Q286" s="183">
        <v>93401</v>
      </c>
      <c r="R286" s="183" t="s">
        <v>7300</v>
      </c>
      <c r="S286" s="184">
        <v>37970</v>
      </c>
      <c r="T286" s="185">
        <v>6470</v>
      </c>
      <c r="U286" s="186">
        <v>29389890</v>
      </c>
      <c r="V286" s="186">
        <v>29389890</v>
      </c>
      <c r="W286" s="187">
        <v>44227</v>
      </c>
      <c r="X286" s="188" t="s">
        <v>8664</v>
      </c>
      <c r="Y286" s="188" t="s">
        <v>7880</v>
      </c>
      <c r="Z286" s="188" t="s">
        <v>7937</v>
      </c>
    </row>
    <row r="287" spans="1:26" ht="24.75" hidden="1" customHeight="1" x14ac:dyDescent="0.25">
      <c r="A287" s="183" t="s">
        <v>8311</v>
      </c>
      <c r="B287" s="188">
        <v>716316009</v>
      </c>
      <c r="C287" s="183" t="s">
        <v>1579</v>
      </c>
      <c r="D287" s="183" t="s">
        <v>2389</v>
      </c>
      <c r="E287" s="183" t="s">
        <v>7100</v>
      </c>
      <c r="F287" s="183" t="s">
        <v>2390</v>
      </c>
      <c r="G287" s="183" t="s">
        <v>7103</v>
      </c>
      <c r="H287" s="183" t="s">
        <v>2391</v>
      </c>
      <c r="I287" s="183" t="s">
        <v>7104</v>
      </c>
      <c r="J287" s="183" t="s">
        <v>2392</v>
      </c>
      <c r="K287" s="183" t="s">
        <v>7101</v>
      </c>
      <c r="L287" s="183" t="s">
        <v>50</v>
      </c>
      <c r="M287" s="183" t="s">
        <v>730</v>
      </c>
      <c r="N287" s="183" t="s">
        <v>7102</v>
      </c>
      <c r="O287" s="183" t="s">
        <v>4985</v>
      </c>
      <c r="P287" s="183">
        <v>0</v>
      </c>
      <c r="Q287" s="183">
        <v>93401</v>
      </c>
      <c r="R287" s="183" t="s">
        <v>7300</v>
      </c>
      <c r="S287" s="184">
        <v>37970</v>
      </c>
      <c r="T287" s="185">
        <v>6470</v>
      </c>
      <c r="U287" s="186">
        <v>59233850</v>
      </c>
      <c r="V287" s="186">
        <v>59233850</v>
      </c>
      <c r="W287" s="187">
        <v>44227</v>
      </c>
      <c r="X287" s="188" t="s">
        <v>8664</v>
      </c>
      <c r="Y287" s="188" t="s">
        <v>7880</v>
      </c>
      <c r="Z287" s="188" t="s">
        <v>7906</v>
      </c>
    </row>
    <row r="288" spans="1:26" ht="24.75" hidden="1" customHeight="1" x14ac:dyDescent="0.25">
      <c r="A288" s="183" t="s">
        <v>8311</v>
      </c>
      <c r="B288" s="188">
        <v>716316009</v>
      </c>
      <c r="C288" s="183" t="s">
        <v>1579</v>
      </c>
      <c r="D288" s="183" t="s">
        <v>2389</v>
      </c>
      <c r="E288" s="183" t="s">
        <v>7100</v>
      </c>
      <c r="F288" s="183" t="s">
        <v>2390</v>
      </c>
      <c r="G288" s="183" t="s">
        <v>7103</v>
      </c>
      <c r="H288" s="183" t="s">
        <v>2391</v>
      </c>
      <c r="I288" s="183" t="s">
        <v>7104</v>
      </c>
      <c r="J288" s="183" t="s">
        <v>2392</v>
      </c>
      <c r="K288" s="183" t="s">
        <v>7101</v>
      </c>
      <c r="L288" s="183" t="s">
        <v>50</v>
      </c>
      <c r="M288" s="183" t="s">
        <v>730</v>
      </c>
      <c r="N288" s="183" t="s">
        <v>7102</v>
      </c>
      <c r="O288" s="183" t="s">
        <v>4985</v>
      </c>
      <c r="P288" s="183">
        <v>0</v>
      </c>
      <c r="Q288" s="183">
        <v>93401</v>
      </c>
      <c r="R288" s="183" t="s">
        <v>7300</v>
      </c>
      <c r="S288" s="184">
        <v>37970</v>
      </c>
      <c r="T288" s="185">
        <v>6470</v>
      </c>
      <c r="U288" s="186">
        <v>8016600</v>
      </c>
      <c r="V288" s="186">
        <v>8016600</v>
      </c>
      <c r="W288" s="187">
        <v>44227</v>
      </c>
      <c r="X288" s="188" t="s">
        <v>8664</v>
      </c>
      <c r="Y288" s="188" t="s">
        <v>7880</v>
      </c>
      <c r="Z288" s="188" t="s">
        <v>7888</v>
      </c>
    </row>
    <row r="289" spans="1:26" ht="24.75" hidden="1" customHeight="1" x14ac:dyDescent="0.25">
      <c r="A289" s="183" t="s">
        <v>8312</v>
      </c>
      <c r="B289" s="188">
        <v>716569004</v>
      </c>
      <c r="C289" s="183" t="s">
        <v>1579</v>
      </c>
      <c r="D289" s="183" t="s">
        <v>2372</v>
      </c>
      <c r="E289" s="183" t="s">
        <v>7148</v>
      </c>
      <c r="F289" s="183" t="s">
        <v>2373</v>
      </c>
      <c r="G289" s="183" t="s">
        <v>6694</v>
      </c>
      <c r="H289" s="183" t="s">
        <v>2374</v>
      </c>
      <c r="I289" s="183" t="s">
        <v>7151</v>
      </c>
      <c r="J289" s="183" t="s">
        <v>2375</v>
      </c>
      <c r="K289" s="183" t="s">
        <v>2376</v>
      </c>
      <c r="L289" s="183" t="s">
        <v>50</v>
      </c>
      <c r="M289" s="183" t="s">
        <v>2260</v>
      </c>
      <c r="N289" s="183" t="s">
        <v>7149</v>
      </c>
      <c r="O289" s="183" t="s">
        <v>7150</v>
      </c>
      <c r="P289" s="183">
        <v>0</v>
      </c>
      <c r="Q289" s="183">
        <v>93105</v>
      </c>
      <c r="R289" s="183" t="s">
        <v>7187</v>
      </c>
      <c r="S289" s="184">
        <v>37970</v>
      </c>
      <c r="T289" s="185">
        <v>6560</v>
      </c>
      <c r="U289" s="186">
        <v>50408520</v>
      </c>
      <c r="V289" s="186">
        <v>50408520</v>
      </c>
      <c r="W289" s="187">
        <v>44227</v>
      </c>
      <c r="X289" s="188" t="s">
        <v>8664</v>
      </c>
      <c r="Y289" s="188" t="s">
        <v>7880</v>
      </c>
      <c r="Z289" s="188" t="s">
        <v>7925</v>
      </c>
    </row>
    <row r="290" spans="1:26" ht="24.75" customHeight="1" x14ac:dyDescent="0.25">
      <c r="A290" s="183" t="s">
        <v>8313</v>
      </c>
      <c r="B290" s="188">
        <v>717150007</v>
      </c>
      <c r="C290" s="183" t="s">
        <v>81</v>
      </c>
      <c r="D290" s="183" t="s">
        <v>847</v>
      </c>
      <c r="E290" s="183" t="s">
        <v>6437</v>
      </c>
      <c r="F290" s="183" t="s">
        <v>848</v>
      </c>
      <c r="G290" s="183" t="s">
        <v>6438</v>
      </c>
      <c r="H290" s="183" t="s">
        <v>849</v>
      </c>
      <c r="I290" s="183" t="s">
        <v>6439</v>
      </c>
      <c r="J290" s="183" t="s">
        <v>850</v>
      </c>
      <c r="K290" s="183" t="s">
        <v>851</v>
      </c>
      <c r="L290" s="183" t="s">
        <v>50</v>
      </c>
      <c r="M290" s="183" t="s">
        <v>852</v>
      </c>
      <c r="N290" s="183" t="s">
        <v>6440</v>
      </c>
      <c r="O290" s="183">
        <v>0</v>
      </c>
      <c r="P290" s="183">
        <v>0</v>
      </c>
      <c r="Q290" s="183" t="s">
        <v>419</v>
      </c>
      <c r="R290" s="183" t="s">
        <v>7379</v>
      </c>
      <c r="S290" s="184">
        <v>37970</v>
      </c>
      <c r="T290" s="185">
        <v>6570</v>
      </c>
      <c r="U290" s="186">
        <v>48004961</v>
      </c>
      <c r="V290" s="186">
        <v>48004961</v>
      </c>
      <c r="W290" s="187">
        <v>44227</v>
      </c>
      <c r="X290" s="188" t="s">
        <v>8664</v>
      </c>
      <c r="Y290" s="188" t="s">
        <v>7880</v>
      </c>
      <c r="Z290" s="188" t="s">
        <v>8012</v>
      </c>
    </row>
    <row r="291" spans="1:26" ht="24.75" customHeight="1" x14ac:dyDescent="0.25">
      <c r="A291" s="183" t="s">
        <v>8313</v>
      </c>
      <c r="B291" s="188">
        <v>717150007</v>
      </c>
      <c r="C291" s="183" t="s">
        <v>81</v>
      </c>
      <c r="D291" s="183" t="s">
        <v>847</v>
      </c>
      <c r="E291" s="183" t="s">
        <v>6437</v>
      </c>
      <c r="F291" s="183" t="s">
        <v>848</v>
      </c>
      <c r="G291" s="183" t="s">
        <v>6438</v>
      </c>
      <c r="H291" s="183" t="s">
        <v>849</v>
      </c>
      <c r="I291" s="183" t="s">
        <v>6439</v>
      </c>
      <c r="J291" s="183" t="s">
        <v>850</v>
      </c>
      <c r="K291" s="183" t="s">
        <v>851</v>
      </c>
      <c r="L291" s="183" t="s">
        <v>50</v>
      </c>
      <c r="M291" s="183" t="s">
        <v>852</v>
      </c>
      <c r="N291" s="183" t="s">
        <v>6440</v>
      </c>
      <c r="O291" s="183">
        <v>0</v>
      </c>
      <c r="P291" s="183">
        <v>0</v>
      </c>
      <c r="Q291" s="183" t="s">
        <v>419</v>
      </c>
      <c r="R291" s="183" t="s">
        <v>7379</v>
      </c>
      <c r="S291" s="184">
        <v>37970</v>
      </c>
      <c r="T291" s="185">
        <v>6570</v>
      </c>
      <c r="U291" s="186">
        <v>56058412</v>
      </c>
      <c r="V291" s="186">
        <v>56058412</v>
      </c>
      <c r="W291" s="187">
        <v>44227</v>
      </c>
      <c r="X291" s="188" t="s">
        <v>8664</v>
      </c>
      <c r="Y291" s="188" t="s">
        <v>7880</v>
      </c>
      <c r="Z291" s="188" t="s">
        <v>8013</v>
      </c>
    </row>
    <row r="292" spans="1:26" ht="24.75" customHeight="1" x14ac:dyDescent="0.25">
      <c r="A292" s="183" t="s">
        <v>8313</v>
      </c>
      <c r="B292" s="188">
        <v>717150007</v>
      </c>
      <c r="C292" s="183" t="s">
        <v>81</v>
      </c>
      <c r="D292" s="183" t="s">
        <v>847</v>
      </c>
      <c r="E292" s="183" t="s">
        <v>6437</v>
      </c>
      <c r="F292" s="183" t="s">
        <v>848</v>
      </c>
      <c r="G292" s="183" t="s">
        <v>6438</v>
      </c>
      <c r="H292" s="183" t="s">
        <v>849</v>
      </c>
      <c r="I292" s="183" t="s">
        <v>6439</v>
      </c>
      <c r="J292" s="183" t="s">
        <v>850</v>
      </c>
      <c r="K292" s="183" t="s">
        <v>851</v>
      </c>
      <c r="L292" s="183" t="s">
        <v>50</v>
      </c>
      <c r="M292" s="183" t="s">
        <v>852</v>
      </c>
      <c r="N292" s="183" t="s">
        <v>6440</v>
      </c>
      <c r="O292" s="183">
        <v>0</v>
      </c>
      <c r="P292" s="183">
        <v>0</v>
      </c>
      <c r="Q292" s="183" t="s">
        <v>419</v>
      </c>
      <c r="R292" s="183" t="s">
        <v>7379</v>
      </c>
      <c r="S292" s="184">
        <v>37970</v>
      </c>
      <c r="T292" s="185">
        <v>6570</v>
      </c>
      <c r="U292" s="186">
        <v>3950971</v>
      </c>
      <c r="V292" s="186">
        <v>3950971</v>
      </c>
      <c r="W292" s="187">
        <v>44227</v>
      </c>
      <c r="X292" s="188" t="s">
        <v>8664</v>
      </c>
      <c r="Y292" s="188" t="s">
        <v>7880</v>
      </c>
      <c r="Z292" s="188" t="s">
        <v>7909</v>
      </c>
    </row>
    <row r="293" spans="1:26" ht="24.75" customHeight="1" x14ac:dyDescent="0.25">
      <c r="A293" s="183" t="s">
        <v>8313</v>
      </c>
      <c r="B293" s="188">
        <v>717150007</v>
      </c>
      <c r="C293" s="183" t="s">
        <v>81</v>
      </c>
      <c r="D293" s="183" t="s">
        <v>847</v>
      </c>
      <c r="E293" s="183" t="s">
        <v>6437</v>
      </c>
      <c r="F293" s="183" t="s">
        <v>848</v>
      </c>
      <c r="G293" s="183" t="s">
        <v>6438</v>
      </c>
      <c r="H293" s="183" t="s">
        <v>849</v>
      </c>
      <c r="I293" s="183" t="s">
        <v>6439</v>
      </c>
      <c r="J293" s="183" t="s">
        <v>850</v>
      </c>
      <c r="K293" s="183" t="s">
        <v>851</v>
      </c>
      <c r="L293" s="183" t="s">
        <v>50</v>
      </c>
      <c r="M293" s="183" t="s">
        <v>852</v>
      </c>
      <c r="N293" s="183" t="s">
        <v>6440</v>
      </c>
      <c r="O293" s="183">
        <v>0</v>
      </c>
      <c r="P293" s="183">
        <v>0</v>
      </c>
      <c r="Q293" s="183" t="s">
        <v>419</v>
      </c>
      <c r="R293" s="183" t="s">
        <v>7379</v>
      </c>
      <c r="S293" s="184">
        <v>37970</v>
      </c>
      <c r="T293" s="185">
        <v>6570</v>
      </c>
      <c r="U293" s="186">
        <v>14441603</v>
      </c>
      <c r="V293" s="186">
        <v>14441603</v>
      </c>
      <c r="W293" s="187">
        <v>44227</v>
      </c>
      <c r="X293" s="188" t="s">
        <v>8664</v>
      </c>
      <c r="Y293" s="188" t="s">
        <v>7880</v>
      </c>
      <c r="Z293" s="188" t="s">
        <v>8014</v>
      </c>
    </row>
    <row r="294" spans="1:26" ht="24.75" customHeight="1" x14ac:dyDescent="0.25">
      <c r="A294" s="183" t="s">
        <v>8313</v>
      </c>
      <c r="B294" s="188">
        <v>717150007</v>
      </c>
      <c r="C294" s="183" t="s">
        <v>81</v>
      </c>
      <c r="D294" s="183" t="s">
        <v>847</v>
      </c>
      <c r="E294" s="183" t="s">
        <v>6437</v>
      </c>
      <c r="F294" s="183" t="s">
        <v>848</v>
      </c>
      <c r="G294" s="183" t="s">
        <v>6438</v>
      </c>
      <c r="H294" s="183" t="s">
        <v>849</v>
      </c>
      <c r="I294" s="183" t="s">
        <v>6439</v>
      </c>
      <c r="J294" s="183" t="s">
        <v>850</v>
      </c>
      <c r="K294" s="183" t="s">
        <v>851</v>
      </c>
      <c r="L294" s="183" t="s">
        <v>50</v>
      </c>
      <c r="M294" s="183" t="s">
        <v>852</v>
      </c>
      <c r="N294" s="183" t="s">
        <v>6440</v>
      </c>
      <c r="O294" s="183">
        <v>0</v>
      </c>
      <c r="P294" s="183">
        <v>0</v>
      </c>
      <c r="Q294" s="183" t="s">
        <v>419</v>
      </c>
      <c r="R294" s="183" t="s">
        <v>7379</v>
      </c>
      <c r="S294" s="184">
        <v>37970</v>
      </c>
      <c r="T294" s="185">
        <v>6570</v>
      </c>
      <c r="U294" s="186">
        <v>60523226</v>
      </c>
      <c r="V294" s="186">
        <v>60523226</v>
      </c>
      <c r="W294" s="187">
        <v>44227</v>
      </c>
      <c r="X294" s="188" t="s">
        <v>8664</v>
      </c>
      <c r="Y294" s="188" t="s">
        <v>7880</v>
      </c>
      <c r="Z294" s="188" t="s">
        <v>7902</v>
      </c>
    </row>
    <row r="295" spans="1:26" ht="24.75" customHeight="1" x14ac:dyDescent="0.25">
      <c r="A295" s="183" t="s">
        <v>8313</v>
      </c>
      <c r="B295" s="188">
        <v>717150007</v>
      </c>
      <c r="C295" s="183" t="s">
        <v>81</v>
      </c>
      <c r="D295" s="183" t="s">
        <v>847</v>
      </c>
      <c r="E295" s="183" t="s">
        <v>6437</v>
      </c>
      <c r="F295" s="183" t="s">
        <v>848</v>
      </c>
      <c r="G295" s="183" t="s">
        <v>6438</v>
      </c>
      <c r="H295" s="183" t="s">
        <v>849</v>
      </c>
      <c r="I295" s="183" t="s">
        <v>6439</v>
      </c>
      <c r="J295" s="183" t="s">
        <v>850</v>
      </c>
      <c r="K295" s="183" t="s">
        <v>851</v>
      </c>
      <c r="L295" s="183" t="s">
        <v>50</v>
      </c>
      <c r="M295" s="183" t="s">
        <v>852</v>
      </c>
      <c r="N295" s="183" t="s">
        <v>6440</v>
      </c>
      <c r="O295" s="183">
        <v>0</v>
      </c>
      <c r="P295" s="183">
        <v>0</v>
      </c>
      <c r="Q295" s="183" t="s">
        <v>419</v>
      </c>
      <c r="R295" s="183" t="s">
        <v>7379</v>
      </c>
      <c r="S295" s="184">
        <v>37970</v>
      </c>
      <c r="T295" s="185">
        <v>6570</v>
      </c>
      <c r="U295" s="186">
        <v>40152303</v>
      </c>
      <c r="V295" s="186">
        <v>40152303</v>
      </c>
      <c r="W295" s="187">
        <v>44227</v>
      </c>
      <c r="X295" s="188" t="s">
        <v>8664</v>
      </c>
      <c r="Y295" s="188" t="s">
        <v>7880</v>
      </c>
      <c r="Z295" s="188" t="s">
        <v>162</v>
      </c>
    </row>
    <row r="296" spans="1:26" ht="24.75" customHeight="1" x14ac:dyDescent="0.25">
      <c r="A296" s="183" t="s">
        <v>8313</v>
      </c>
      <c r="B296" s="188">
        <v>717150007</v>
      </c>
      <c r="C296" s="183" t="s">
        <v>81</v>
      </c>
      <c r="D296" s="183" t="s">
        <v>847</v>
      </c>
      <c r="E296" s="183" t="s">
        <v>6437</v>
      </c>
      <c r="F296" s="183" t="s">
        <v>848</v>
      </c>
      <c r="G296" s="183" t="s">
        <v>6438</v>
      </c>
      <c r="H296" s="183" t="s">
        <v>849</v>
      </c>
      <c r="I296" s="183" t="s">
        <v>6439</v>
      </c>
      <c r="J296" s="183" t="s">
        <v>850</v>
      </c>
      <c r="K296" s="183" t="s">
        <v>851</v>
      </c>
      <c r="L296" s="183" t="s">
        <v>50</v>
      </c>
      <c r="M296" s="183" t="s">
        <v>852</v>
      </c>
      <c r="N296" s="183" t="s">
        <v>6440</v>
      </c>
      <c r="O296" s="183">
        <v>0</v>
      </c>
      <c r="P296" s="183">
        <v>0</v>
      </c>
      <c r="Q296" s="183" t="s">
        <v>419</v>
      </c>
      <c r="R296" s="183" t="s">
        <v>7379</v>
      </c>
      <c r="S296" s="184">
        <v>37970</v>
      </c>
      <c r="T296" s="185">
        <v>6570</v>
      </c>
      <c r="U296" s="186">
        <v>14873700</v>
      </c>
      <c r="V296" s="186">
        <v>14873700</v>
      </c>
      <c r="W296" s="187">
        <v>44227</v>
      </c>
      <c r="X296" s="188" t="s">
        <v>8664</v>
      </c>
      <c r="Y296" s="188" t="s">
        <v>7880</v>
      </c>
      <c r="Z296" s="188" t="s">
        <v>7959</v>
      </c>
    </row>
    <row r="297" spans="1:26" ht="24.75" customHeight="1" x14ac:dyDescent="0.25">
      <c r="A297" s="183" t="s">
        <v>8313</v>
      </c>
      <c r="B297" s="188">
        <v>717150007</v>
      </c>
      <c r="C297" s="183" t="s">
        <v>81</v>
      </c>
      <c r="D297" s="183" t="s">
        <v>847</v>
      </c>
      <c r="E297" s="183" t="s">
        <v>6437</v>
      </c>
      <c r="F297" s="183" t="s">
        <v>848</v>
      </c>
      <c r="G297" s="183" t="s">
        <v>6438</v>
      </c>
      <c r="H297" s="183" t="s">
        <v>849</v>
      </c>
      <c r="I297" s="183" t="s">
        <v>6439</v>
      </c>
      <c r="J297" s="183" t="s">
        <v>850</v>
      </c>
      <c r="K297" s="183" t="s">
        <v>851</v>
      </c>
      <c r="L297" s="183" t="s">
        <v>50</v>
      </c>
      <c r="M297" s="183" t="s">
        <v>852</v>
      </c>
      <c r="N297" s="183" t="s">
        <v>6440</v>
      </c>
      <c r="O297" s="183">
        <v>0</v>
      </c>
      <c r="P297" s="183">
        <v>0</v>
      </c>
      <c r="Q297" s="183" t="s">
        <v>419</v>
      </c>
      <c r="R297" s="183" t="s">
        <v>7379</v>
      </c>
      <c r="S297" s="184">
        <v>37970</v>
      </c>
      <c r="T297" s="185">
        <v>6570</v>
      </c>
      <c r="U297" s="186">
        <v>11062908</v>
      </c>
      <c r="V297" s="186">
        <v>11062908</v>
      </c>
      <c r="W297" s="187">
        <v>44227</v>
      </c>
      <c r="X297" s="188" t="s">
        <v>8664</v>
      </c>
      <c r="Y297" s="188" t="s">
        <v>7880</v>
      </c>
      <c r="Z297" s="188" t="s">
        <v>7891</v>
      </c>
    </row>
    <row r="298" spans="1:26" ht="24.75" customHeight="1" x14ac:dyDescent="0.25">
      <c r="A298" s="183" t="s">
        <v>8313</v>
      </c>
      <c r="B298" s="188">
        <v>717150007</v>
      </c>
      <c r="C298" s="183" t="s">
        <v>81</v>
      </c>
      <c r="D298" s="183" t="s">
        <v>847</v>
      </c>
      <c r="E298" s="183" t="s">
        <v>6437</v>
      </c>
      <c r="F298" s="183" t="s">
        <v>848</v>
      </c>
      <c r="G298" s="183" t="s">
        <v>6438</v>
      </c>
      <c r="H298" s="183" t="s">
        <v>849</v>
      </c>
      <c r="I298" s="183" t="s">
        <v>6439</v>
      </c>
      <c r="J298" s="183" t="s">
        <v>850</v>
      </c>
      <c r="K298" s="183" t="s">
        <v>851</v>
      </c>
      <c r="L298" s="183" t="s">
        <v>50</v>
      </c>
      <c r="M298" s="183" t="s">
        <v>852</v>
      </c>
      <c r="N298" s="183" t="s">
        <v>6440</v>
      </c>
      <c r="O298" s="183">
        <v>0</v>
      </c>
      <c r="P298" s="183">
        <v>0</v>
      </c>
      <c r="Q298" s="183" t="s">
        <v>419</v>
      </c>
      <c r="R298" s="183" t="s">
        <v>7379</v>
      </c>
      <c r="S298" s="184">
        <v>37970</v>
      </c>
      <c r="T298" s="185">
        <v>6570</v>
      </c>
      <c r="U298" s="186">
        <v>77769296</v>
      </c>
      <c r="V298" s="186">
        <v>77769296</v>
      </c>
      <c r="W298" s="187">
        <v>44227</v>
      </c>
      <c r="X298" s="188" t="s">
        <v>8664</v>
      </c>
      <c r="Y298" s="188" t="s">
        <v>7880</v>
      </c>
      <c r="Z298" s="188" t="s">
        <v>7954</v>
      </c>
    </row>
    <row r="299" spans="1:26" ht="24.75" customHeight="1" x14ac:dyDescent="0.25">
      <c r="A299" s="183" t="s">
        <v>8313</v>
      </c>
      <c r="B299" s="188">
        <v>717150007</v>
      </c>
      <c r="C299" s="183" t="s">
        <v>81</v>
      </c>
      <c r="D299" s="183" t="s">
        <v>847</v>
      </c>
      <c r="E299" s="183" t="s">
        <v>6437</v>
      </c>
      <c r="F299" s="183" t="s">
        <v>848</v>
      </c>
      <c r="G299" s="183" t="s">
        <v>6438</v>
      </c>
      <c r="H299" s="183" t="s">
        <v>849</v>
      </c>
      <c r="I299" s="183" t="s">
        <v>6439</v>
      </c>
      <c r="J299" s="183" t="s">
        <v>850</v>
      </c>
      <c r="K299" s="183" t="s">
        <v>851</v>
      </c>
      <c r="L299" s="183" t="s">
        <v>50</v>
      </c>
      <c r="M299" s="183" t="s">
        <v>852</v>
      </c>
      <c r="N299" s="183" t="s">
        <v>6440</v>
      </c>
      <c r="O299" s="183">
        <v>0</v>
      </c>
      <c r="P299" s="183">
        <v>0</v>
      </c>
      <c r="Q299" s="183" t="s">
        <v>419</v>
      </c>
      <c r="R299" s="183" t="s">
        <v>7379</v>
      </c>
      <c r="S299" s="184">
        <v>37970</v>
      </c>
      <c r="T299" s="185">
        <v>6570</v>
      </c>
      <c r="U299" s="186">
        <v>18930347</v>
      </c>
      <c r="V299" s="186">
        <v>18930347</v>
      </c>
      <c r="W299" s="187">
        <v>44227</v>
      </c>
      <c r="X299" s="188" t="s">
        <v>8664</v>
      </c>
      <c r="Y299" s="188" t="s">
        <v>7880</v>
      </c>
      <c r="Z299" s="188" t="s">
        <v>7892</v>
      </c>
    </row>
    <row r="300" spans="1:26" ht="24.75" customHeight="1" x14ac:dyDescent="0.25">
      <c r="A300" s="183" t="s">
        <v>8313</v>
      </c>
      <c r="B300" s="188">
        <v>717150007</v>
      </c>
      <c r="C300" s="183" t="s">
        <v>81</v>
      </c>
      <c r="D300" s="183" t="s">
        <v>847</v>
      </c>
      <c r="E300" s="183" t="s">
        <v>6437</v>
      </c>
      <c r="F300" s="183" t="s">
        <v>848</v>
      </c>
      <c r="G300" s="183" t="s">
        <v>6438</v>
      </c>
      <c r="H300" s="183" t="s">
        <v>849</v>
      </c>
      <c r="I300" s="183" t="s">
        <v>6439</v>
      </c>
      <c r="J300" s="183" t="s">
        <v>850</v>
      </c>
      <c r="K300" s="183" t="s">
        <v>851</v>
      </c>
      <c r="L300" s="183" t="s">
        <v>50</v>
      </c>
      <c r="M300" s="183" t="s">
        <v>852</v>
      </c>
      <c r="N300" s="183" t="s">
        <v>6440</v>
      </c>
      <c r="O300" s="183">
        <v>0</v>
      </c>
      <c r="P300" s="183">
        <v>0</v>
      </c>
      <c r="Q300" s="183" t="s">
        <v>419</v>
      </c>
      <c r="R300" s="183" t="s">
        <v>7379</v>
      </c>
      <c r="S300" s="184">
        <v>37970</v>
      </c>
      <c r="T300" s="185">
        <v>6570</v>
      </c>
      <c r="U300" s="186">
        <v>30524006</v>
      </c>
      <c r="V300" s="186">
        <v>30524006</v>
      </c>
      <c r="W300" s="187">
        <v>44227</v>
      </c>
      <c r="X300" s="188" t="s">
        <v>8664</v>
      </c>
      <c r="Y300" s="188" t="s">
        <v>7880</v>
      </c>
      <c r="Z300" s="188" t="s">
        <v>7913</v>
      </c>
    </row>
    <row r="301" spans="1:26" ht="24.75" customHeight="1" x14ac:dyDescent="0.25">
      <c r="A301" s="183" t="s">
        <v>8313</v>
      </c>
      <c r="B301" s="188">
        <v>717150007</v>
      </c>
      <c r="C301" s="183" t="s">
        <v>81</v>
      </c>
      <c r="D301" s="183" t="s">
        <v>847</v>
      </c>
      <c r="E301" s="183" t="s">
        <v>6437</v>
      </c>
      <c r="F301" s="183" t="s">
        <v>848</v>
      </c>
      <c r="G301" s="183" t="s">
        <v>6438</v>
      </c>
      <c r="H301" s="183" t="s">
        <v>849</v>
      </c>
      <c r="I301" s="183" t="s">
        <v>6439</v>
      </c>
      <c r="J301" s="183" t="s">
        <v>850</v>
      </c>
      <c r="K301" s="183" t="s">
        <v>851</v>
      </c>
      <c r="L301" s="183" t="s">
        <v>50</v>
      </c>
      <c r="M301" s="183" t="s">
        <v>852</v>
      </c>
      <c r="N301" s="183" t="s">
        <v>6440</v>
      </c>
      <c r="O301" s="183">
        <v>0</v>
      </c>
      <c r="P301" s="183">
        <v>0</v>
      </c>
      <c r="Q301" s="183" t="s">
        <v>419</v>
      </c>
      <c r="R301" s="183" t="s">
        <v>7379</v>
      </c>
      <c r="S301" s="184">
        <v>37970</v>
      </c>
      <c r="T301" s="185">
        <v>6570</v>
      </c>
      <c r="U301" s="186">
        <v>14390208</v>
      </c>
      <c r="V301" s="186">
        <v>14390208</v>
      </c>
      <c r="W301" s="187">
        <v>44227</v>
      </c>
      <c r="X301" s="188" t="s">
        <v>8664</v>
      </c>
      <c r="Y301" s="188" t="s">
        <v>7880</v>
      </c>
      <c r="Z301" s="188" t="s">
        <v>7949</v>
      </c>
    </row>
    <row r="302" spans="1:26" ht="24.75" customHeight="1" x14ac:dyDescent="0.25">
      <c r="A302" s="183" t="s">
        <v>8313</v>
      </c>
      <c r="B302" s="188">
        <v>717150007</v>
      </c>
      <c r="C302" s="183" t="s">
        <v>81</v>
      </c>
      <c r="D302" s="183" t="s">
        <v>847</v>
      </c>
      <c r="E302" s="183" t="s">
        <v>6437</v>
      </c>
      <c r="F302" s="183" t="s">
        <v>848</v>
      </c>
      <c r="G302" s="183" t="s">
        <v>6438</v>
      </c>
      <c r="H302" s="183" t="s">
        <v>849</v>
      </c>
      <c r="I302" s="183" t="s">
        <v>6439</v>
      </c>
      <c r="J302" s="183" t="s">
        <v>850</v>
      </c>
      <c r="K302" s="183" t="s">
        <v>851</v>
      </c>
      <c r="L302" s="183" t="s">
        <v>50</v>
      </c>
      <c r="M302" s="183" t="s">
        <v>852</v>
      </c>
      <c r="N302" s="183" t="s">
        <v>6440</v>
      </c>
      <c r="O302" s="183">
        <v>0</v>
      </c>
      <c r="P302" s="183">
        <v>0</v>
      </c>
      <c r="Q302" s="183" t="s">
        <v>419</v>
      </c>
      <c r="R302" s="183" t="s">
        <v>7379</v>
      </c>
      <c r="S302" s="184">
        <v>37970</v>
      </c>
      <c r="T302" s="185">
        <v>6570</v>
      </c>
      <c r="U302" s="186">
        <v>0</v>
      </c>
      <c r="V302" s="186">
        <v>0</v>
      </c>
      <c r="W302" s="187">
        <v>44227</v>
      </c>
      <c r="X302" s="188" t="s">
        <v>8664</v>
      </c>
      <c r="Y302" s="188" t="s">
        <v>7880</v>
      </c>
      <c r="Z302" s="188" t="s">
        <v>7966</v>
      </c>
    </row>
    <row r="303" spans="1:26" ht="24.75" customHeight="1" x14ac:dyDescent="0.25">
      <c r="A303" s="183" t="s">
        <v>8313</v>
      </c>
      <c r="B303" s="188">
        <v>717150007</v>
      </c>
      <c r="C303" s="183" t="s">
        <v>81</v>
      </c>
      <c r="D303" s="183" t="s">
        <v>847</v>
      </c>
      <c r="E303" s="183" t="s">
        <v>6437</v>
      </c>
      <c r="F303" s="183" t="s">
        <v>848</v>
      </c>
      <c r="G303" s="183" t="s">
        <v>6438</v>
      </c>
      <c r="H303" s="183" t="s">
        <v>849</v>
      </c>
      <c r="I303" s="183" t="s">
        <v>6439</v>
      </c>
      <c r="J303" s="183" t="s">
        <v>850</v>
      </c>
      <c r="K303" s="183" t="s">
        <v>851</v>
      </c>
      <c r="L303" s="183" t="s">
        <v>50</v>
      </c>
      <c r="M303" s="183" t="s">
        <v>852</v>
      </c>
      <c r="N303" s="183" t="s">
        <v>6440</v>
      </c>
      <c r="O303" s="183">
        <v>0</v>
      </c>
      <c r="P303" s="183">
        <v>0</v>
      </c>
      <c r="Q303" s="183" t="s">
        <v>419</v>
      </c>
      <c r="R303" s="183" t="s">
        <v>7379</v>
      </c>
      <c r="S303" s="184">
        <v>37970</v>
      </c>
      <c r="T303" s="185">
        <v>6570</v>
      </c>
      <c r="U303" s="186">
        <v>8302784</v>
      </c>
      <c r="V303" s="186">
        <v>8302784</v>
      </c>
      <c r="W303" s="187">
        <v>44227</v>
      </c>
      <c r="X303" s="188" t="s">
        <v>8664</v>
      </c>
      <c r="Y303" s="188" t="s">
        <v>7880</v>
      </c>
      <c r="Z303" s="188" t="s">
        <v>250</v>
      </c>
    </row>
    <row r="304" spans="1:26" ht="24.75" customHeight="1" x14ac:dyDescent="0.25">
      <c r="A304" s="183" t="s">
        <v>8313</v>
      </c>
      <c r="B304" s="188">
        <v>717150007</v>
      </c>
      <c r="C304" s="183" t="s">
        <v>81</v>
      </c>
      <c r="D304" s="183" t="s">
        <v>847</v>
      </c>
      <c r="E304" s="183" t="s">
        <v>6437</v>
      </c>
      <c r="F304" s="183" t="s">
        <v>848</v>
      </c>
      <c r="G304" s="183" t="s">
        <v>6438</v>
      </c>
      <c r="H304" s="183" t="s">
        <v>849</v>
      </c>
      <c r="I304" s="183" t="s">
        <v>6439</v>
      </c>
      <c r="J304" s="183" t="s">
        <v>850</v>
      </c>
      <c r="K304" s="183" t="s">
        <v>851</v>
      </c>
      <c r="L304" s="183" t="s">
        <v>50</v>
      </c>
      <c r="M304" s="183" t="s">
        <v>852</v>
      </c>
      <c r="N304" s="183" t="s">
        <v>6440</v>
      </c>
      <c r="O304" s="183">
        <v>0</v>
      </c>
      <c r="P304" s="183">
        <v>0</v>
      </c>
      <c r="Q304" s="183" t="s">
        <v>419</v>
      </c>
      <c r="R304" s="183" t="s">
        <v>7379</v>
      </c>
      <c r="S304" s="184">
        <v>37970</v>
      </c>
      <c r="T304" s="185">
        <v>6570</v>
      </c>
      <c r="U304" s="186">
        <v>94459091</v>
      </c>
      <c r="V304" s="186">
        <v>94459091</v>
      </c>
      <c r="W304" s="187">
        <v>44227</v>
      </c>
      <c r="X304" s="188" t="s">
        <v>8664</v>
      </c>
      <c r="Y304" s="188" t="s">
        <v>7880</v>
      </c>
      <c r="Z304" s="188" t="s">
        <v>187</v>
      </c>
    </row>
    <row r="305" spans="1:26" ht="24.75" customHeight="1" x14ac:dyDescent="0.25">
      <c r="A305" s="183" t="s">
        <v>8313</v>
      </c>
      <c r="B305" s="188">
        <v>717150007</v>
      </c>
      <c r="C305" s="183" t="s">
        <v>81</v>
      </c>
      <c r="D305" s="183" t="s">
        <v>847</v>
      </c>
      <c r="E305" s="183" t="s">
        <v>6437</v>
      </c>
      <c r="F305" s="183" t="s">
        <v>848</v>
      </c>
      <c r="G305" s="183" t="s">
        <v>6438</v>
      </c>
      <c r="H305" s="183" t="s">
        <v>849</v>
      </c>
      <c r="I305" s="183" t="s">
        <v>6439</v>
      </c>
      <c r="J305" s="183" t="s">
        <v>850</v>
      </c>
      <c r="K305" s="183" t="s">
        <v>851</v>
      </c>
      <c r="L305" s="183" t="s">
        <v>50</v>
      </c>
      <c r="M305" s="183" t="s">
        <v>852</v>
      </c>
      <c r="N305" s="183" t="s">
        <v>6440</v>
      </c>
      <c r="O305" s="183">
        <v>0</v>
      </c>
      <c r="P305" s="183">
        <v>0</v>
      </c>
      <c r="Q305" s="183" t="s">
        <v>419</v>
      </c>
      <c r="R305" s="183" t="s">
        <v>7379</v>
      </c>
      <c r="S305" s="184">
        <v>37970</v>
      </c>
      <c r="T305" s="185">
        <v>6570</v>
      </c>
      <c r="U305" s="186">
        <v>35031335</v>
      </c>
      <c r="V305" s="186">
        <v>35031335</v>
      </c>
      <c r="W305" s="187">
        <v>44227</v>
      </c>
      <c r="X305" s="188" t="s">
        <v>8664</v>
      </c>
      <c r="Y305" s="188" t="s">
        <v>7880</v>
      </c>
      <c r="Z305" s="188" t="s">
        <v>7944</v>
      </c>
    </row>
    <row r="306" spans="1:26" ht="24.75" customHeight="1" x14ac:dyDescent="0.25">
      <c r="A306" s="183" t="s">
        <v>8313</v>
      </c>
      <c r="B306" s="188">
        <v>717150007</v>
      </c>
      <c r="C306" s="183" t="s">
        <v>81</v>
      </c>
      <c r="D306" s="183" t="s">
        <v>847</v>
      </c>
      <c r="E306" s="183" t="s">
        <v>6437</v>
      </c>
      <c r="F306" s="183" t="s">
        <v>848</v>
      </c>
      <c r="G306" s="183" t="s">
        <v>6438</v>
      </c>
      <c r="H306" s="183" t="s">
        <v>849</v>
      </c>
      <c r="I306" s="183" t="s">
        <v>6439</v>
      </c>
      <c r="J306" s="183" t="s">
        <v>850</v>
      </c>
      <c r="K306" s="183" t="s">
        <v>851</v>
      </c>
      <c r="L306" s="183" t="s">
        <v>50</v>
      </c>
      <c r="M306" s="183" t="s">
        <v>852</v>
      </c>
      <c r="N306" s="183" t="s">
        <v>6440</v>
      </c>
      <c r="O306" s="183">
        <v>0</v>
      </c>
      <c r="P306" s="183">
        <v>0</v>
      </c>
      <c r="Q306" s="183" t="s">
        <v>419</v>
      </c>
      <c r="R306" s="183" t="s">
        <v>7379</v>
      </c>
      <c r="S306" s="184">
        <v>37970</v>
      </c>
      <c r="T306" s="185">
        <v>6570</v>
      </c>
      <c r="U306" s="186">
        <v>36876628</v>
      </c>
      <c r="V306" s="186">
        <v>36876628</v>
      </c>
      <c r="W306" s="187">
        <v>44227</v>
      </c>
      <c r="X306" s="188" t="s">
        <v>8664</v>
      </c>
      <c r="Y306" s="188" t="s">
        <v>7880</v>
      </c>
      <c r="Z306" s="188" t="s">
        <v>7960</v>
      </c>
    </row>
    <row r="307" spans="1:26" ht="24.75" customHeight="1" x14ac:dyDescent="0.25">
      <c r="A307" s="183" t="s">
        <v>8313</v>
      </c>
      <c r="B307" s="188">
        <v>717150007</v>
      </c>
      <c r="C307" s="183" t="s">
        <v>81</v>
      </c>
      <c r="D307" s="183" t="s">
        <v>847</v>
      </c>
      <c r="E307" s="183" t="s">
        <v>6437</v>
      </c>
      <c r="F307" s="183" t="s">
        <v>848</v>
      </c>
      <c r="G307" s="183" t="s">
        <v>6438</v>
      </c>
      <c r="H307" s="183" t="s">
        <v>849</v>
      </c>
      <c r="I307" s="183" t="s">
        <v>6439</v>
      </c>
      <c r="J307" s="183" t="s">
        <v>850</v>
      </c>
      <c r="K307" s="183" t="s">
        <v>851</v>
      </c>
      <c r="L307" s="183" t="s">
        <v>50</v>
      </c>
      <c r="M307" s="183" t="s">
        <v>852</v>
      </c>
      <c r="N307" s="183" t="s">
        <v>6440</v>
      </c>
      <c r="O307" s="183">
        <v>0</v>
      </c>
      <c r="P307" s="183">
        <v>0</v>
      </c>
      <c r="Q307" s="183" t="s">
        <v>419</v>
      </c>
      <c r="R307" s="183" t="s">
        <v>7379</v>
      </c>
      <c r="S307" s="184">
        <v>37970</v>
      </c>
      <c r="T307" s="185">
        <v>6570</v>
      </c>
      <c r="U307" s="186">
        <v>16033200</v>
      </c>
      <c r="V307" s="186">
        <v>16033200</v>
      </c>
      <c r="W307" s="187">
        <v>44227</v>
      </c>
      <c r="X307" s="188" t="s">
        <v>8664</v>
      </c>
      <c r="Y307" s="188" t="s">
        <v>7880</v>
      </c>
      <c r="Z307" s="188" t="s">
        <v>7977</v>
      </c>
    </row>
    <row r="308" spans="1:26" ht="24.75" customHeight="1" x14ac:dyDescent="0.25">
      <c r="A308" s="183" t="s">
        <v>8313</v>
      </c>
      <c r="B308" s="188">
        <v>717150007</v>
      </c>
      <c r="C308" s="183" t="s">
        <v>81</v>
      </c>
      <c r="D308" s="183" t="s">
        <v>847</v>
      </c>
      <c r="E308" s="183" t="s">
        <v>6437</v>
      </c>
      <c r="F308" s="183" t="s">
        <v>848</v>
      </c>
      <c r="G308" s="183" t="s">
        <v>6438</v>
      </c>
      <c r="H308" s="183" t="s">
        <v>849</v>
      </c>
      <c r="I308" s="183" t="s">
        <v>6439</v>
      </c>
      <c r="J308" s="183" t="s">
        <v>850</v>
      </c>
      <c r="K308" s="183" t="s">
        <v>851</v>
      </c>
      <c r="L308" s="183" t="s">
        <v>50</v>
      </c>
      <c r="M308" s="183" t="s">
        <v>852</v>
      </c>
      <c r="N308" s="183" t="s">
        <v>6440</v>
      </c>
      <c r="O308" s="183">
        <v>0</v>
      </c>
      <c r="P308" s="183">
        <v>0</v>
      </c>
      <c r="Q308" s="183" t="s">
        <v>419</v>
      </c>
      <c r="R308" s="183" t="s">
        <v>7379</v>
      </c>
      <c r="S308" s="184">
        <v>37970</v>
      </c>
      <c r="T308" s="185">
        <v>6570</v>
      </c>
      <c r="U308" s="186">
        <v>12265570</v>
      </c>
      <c r="V308" s="186">
        <v>12265570</v>
      </c>
      <c r="W308" s="187">
        <v>44227</v>
      </c>
      <c r="X308" s="188" t="s">
        <v>8664</v>
      </c>
      <c r="Y308" s="188" t="s">
        <v>7880</v>
      </c>
      <c r="Z308" s="188" t="s">
        <v>7941</v>
      </c>
    </row>
    <row r="309" spans="1:26" ht="24.75" customHeight="1" x14ac:dyDescent="0.25">
      <c r="A309" s="183" t="s">
        <v>8313</v>
      </c>
      <c r="B309" s="188">
        <v>717150007</v>
      </c>
      <c r="C309" s="183" t="s">
        <v>81</v>
      </c>
      <c r="D309" s="183" t="s">
        <v>847</v>
      </c>
      <c r="E309" s="183" t="s">
        <v>6437</v>
      </c>
      <c r="F309" s="183" t="s">
        <v>848</v>
      </c>
      <c r="G309" s="183" t="s">
        <v>6438</v>
      </c>
      <c r="H309" s="183" t="s">
        <v>849</v>
      </c>
      <c r="I309" s="183" t="s">
        <v>6439</v>
      </c>
      <c r="J309" s="183" t="s">
        <v>850</v>
      </c>
      <c r="K309" s="183" t="s">
        <v>851</v>
      </c>
      <c r="L309" s="183" t="s">
        <v>50</v>
      </c>
      <c r="M309" s="183" t="s">
        <v>852</v>
      </c>
      <c r="N309" s="183" t="s">
        <v>6440</v>
      </c>
      <c r="O309" s="183">
        <v>0</v>
      </c>
      <c r="P309" s="183">
        <v>0</v>
      </c>
      <c r="Q309" s="183" t="s">
        <v>419</v>
      </c>
      <c r="R309" s="183" t="s">
        <v>7379</v>
      </c>
      <c r="S309" s="184">
        <v>37970</v>
      </c>
      <c r="T309" s="185">
        <v>6570</v>
      </c>
      <c r="U309" s="186">
        <v>16698831</v>
      </c>
      <c r="V309" s="186">
        <v>16698831</v>
      </c>
      <c r="W309" s="187">
        <v>44227</v>
      </c>
      <c r="X309" s="188" t="s">
        <v>8664</v>
      </c>
      <c r="Y309" s="188" t="s">
        <v>7880</v>
      </c>
      <c r="Z309" s="188" t="s">
        <v>7993</v>
      </c>
    </row>
    <row r="310" spans="1:26" ht="24.75" customHeight="1" x14ac:dyDescent="0.25">
      <c r="A310" s="183" t="s">
        <v>8313</v>
      </c>
      <c r="B310" s="188">
        <v>717150007</v>
      </c>
      <c r="C310" s="183" t="s">
        <v>81</v>
      </c>
      <c r="D310" s="183" t="s">
        <v>847</v>
      </c>
      <c r="E310" s="183" t="s">
        <v>6437</v>
      </c>
      <c r="F310" s="183" t="s">
        <v>848</v>
      </c>
      <c r="G310" s="183" t="s">
        <v>6438</v>
      </c>
      <c r="H310" s="183" t="s">
        <v>849</v>
      </c>
      <c r="I310" s="183" t="s">
        <v>6439</v>
      </c>
      <c r="J310" s="183" t="s">
        <v>850</v>
      </c>
      <c r="K310" s="183" t="s">
        <v>851</v>
      </c>
      <c r="L310" s="183" t="s">
        <v>50</v>
      </c>
      <c r="M310" s="183" t="s">
        <v>852</v>
      </c>
      <c r="N310" s="183" t="s">
        <v>6440</v>
      </c>
      <c r="O310" s="183">
        <v>0</v>
      </c>
      <c r="P310" s="183">
        <v>0</v>
      </c>
      <c r="Q310" s="183" t="s">
        <v>419</v>
      </c>
      <c r="R310" s="183" t="s">
        <v>7379</v>
      </c>
      <c r="S310" s="184">
        <v>37970</v>
      </c>
      <c r="T310" s="185">
        <v>6570</v>
      </c>
      <c r="U310" s="186">
        <v>7467342</v>
      </c>
      <c r="V310" s="186">
        <v>7467342</v>
      </c>
      <c r="W310" s="187">
        <v>44227</v>
      </c>
      <c r="X310" s="188" t="s">
        <v>8664</v>
      </c>
      <c r="Y310" s="188" t="s">
        <v>7880</v>
      </c>
      <c r="Z310" s="188" t="s">
        <v>7994</v>
      </c>
    </row>
    <row r="311" spans="1:26" ht="24.75" customHeight="1" x14ac:dyDescent="0.25">
      <c r="A311" s="183" t="s">
        <v>8313</v>
      </c>
      <c r="B311" s="188">
        <v>717150007</v>
      </c>
      <c r="C311" s="183" t="s">
        <v>81</v>
      </c>
      <c r="D311" s="183" t="s">
        <v>847</v>
      </c>
      <c r="E311" s="183" t="s">
        <v>6437</v>
      </c>
      <c r="F311" s="183" t="s">
        <v>848</v>
      </c>
      <c r="G311" s="183" t="s">
        <v>6438</v>
      </c>
      <c r="H311" s="183" t="s">
        <v>849</v>
      </c>
      <c r="I311" s="183" t="s">
        <v>6439</v>
      </c>
      <c r="J311" s="183" t="s">
        <v>850</v>
      </c>
      <c r="K311" s="183" t="s">
        <v>851</v>
      </c>
      <c r="L311" s="183" t="s">
        <v>50</v>
      </c>
      <c r="M311" s="183" t="s">
        <v>852</v>
      </c>
      <c r="N311" s="183" t="s">
        <v>6440</v>
      </c>
      <c r="O311" s="183">
        <v>0</v>
      </c>
      <c r="P311" s="183">
        <v>0</v>
      </c>
      <c r="Q311" s="183" t="s">
        <v>419</v>
      </c>
      <c r="R311" s="183" t="s">
        <v>7379</v>
      </c>
      <c r="S311" s="184">
        <v>37970</v>
      </c>
      <c r="T311" s="185">
        <v>6570</v>
      </c>
      <c r="U311" s="186">
        <v>22339937</v>
      </c>
      <c r="V311" s="186">
        <v>22339937</v>
      </c>
      <c r="W311" s="187">
        <v>44227</v>
      </c>
      <c r="X311" s="188" t="s">
        <v>8664</v>
      </c>
      <c r="Y311" s="188" t="s">
        <v>7880</v>
      </c>
      <c r="Z311" s="188" t="s">
        <v>7979</v>
      </c>
    </row>
    <row r="312" spans="1:26" ht="24.75" customHeight="1" x14ac:dyDescent="0.25">
      <c r="A312" s="183" t="s">
        <v>8313</v>
      </c>
      <c r="B312" s="188">
        <v>717150007</v>
      </c>
      <c r="C312" s="183" t="s">
        <v>81</v>
      </c>
      <c r="D312" s="183" t="s">
        <v>847</v>
      </c>
      <c r="E312" s="183" t="s">
        <v>6437</v>
      </c>
      <c r="F312" s="183" t="s">
        <v>848</v>
      </c>
      <c r="G312" s="183" t="s">
        <v>6438</v>
      </c>
      <c r="H312" s="183" t="s">
        <v>849</v>
      </c>
      <c r="I312" s="183" t="s">
        <v>6439</v>
      </c>
      <c r="J312" s="183" t="s">
        <v>850</v>
      </c>
      <c r="K312" s="183" t="s">
        <v>851</v>
      </c>
      <c r="L312" s="183" t="s">
        <v>50</v>
      </c>
      <c r="M312" s="183" t="s">
        <v>852</v>
      </c>
      <c r="N312" s="183" t="s">
        <v>6440</v>
      </c>
      <c r="O312" s="183">
        <v>0</v>
      </c>
      <c r="P312" s="183">
        <v>0</v>
      </c>
      <c r="Q312" s="183" t="s">
        <v>419</v>
      </c>
      <c r="R312" s="183" t="s">
        <v>7379</v>
      </c>
      <c r="S312" s="184">
        <v>37970</v>
      </c>
      <c r="T312" s="185">
        <v>6570</v>
      </c>
      <c r="U312" s="186">
        <v>17839262</v>
      </c>
      <c r="V312" s="186">
        <v>17839262</v>
      </c>
      <c r="W312" s="187">
        <v>44227</v>
      </c>
      <c r="X312" s="188" t="s">
        <v>8664</v>
      </c>
      <c r="Y312" s="188" t="s">
        <v>7880</v>
      </c>
      <c r="Z312" s="188" t="s">
        <v>7921</v>
      </c>
    </row>
    <row r="313" spans="1:26" ht="24.75" customHeight="1" x14ac:dyDescent="0.25">
      <c r="A313" s="183" t="s">
        <v>8313</v>
      </c>
      <c r="B313" s="188">
        <v>717150007</v>
      </c>
      <c r="C313" s="183" t="s">
        <v>81</v>
      </c>
      <c r="D313" s="183" t="s">
        <v>847</v>
      </c>
      <c r="E313" s="183" t="s">
        <v>6437</v>
      </c>
      <c r="F313" s="183" t="s">
        <v>848</v>
      </c>
      <c r="G313" s="183" t="s">
        <v>6438</v>
      </c>
      <c r="H313" s="183" t="s">
        <v>849</v>
      </c>
      <c r="I313" s="183" t="s">
        <v>6439</v>
      </c>
      <c r="J313" s="183" t="s">
        <v>850</v>
      </c>
      <c r="K313" s="183" t="s">
        <v>851</v>
      </c>
      <c r="L313" s="183" t="s">
        <v>50</v>
      </c>
      <c r="M313" s="183" t="s">
        <v>852</v>
      </c>
      <c r="N313" s="183" t="s">
        <v>6440</v>
      </c>
      <c r="O313" s="183">
        <v>0</v>
      </c>
      <c r="P313" s="183">
        <v>0</v>
      </c>
      <c r="Q313" s="183" t="s">
        <v>419</v>
      </c>
      <c r="R313" s="183" t="s">
        <v>7379</v>
      </c>
      <c r="S313" s="184">
        <v>37970</v>
      </c>
      <c r="T313" s="185">
        <v>6570</v>
      </c>
      <c r="U313" s="186">
        <v>1779168</v>
      </c>
      <c r="V313" s="186">
        <v>1779168</v>
      </c>
      <c r="W313" s="187">
        <v>44227</v>
      </c>
      <c r="X313" s="188" t="s">
        <v>8664</v>
      </c>
      <c r="Y313" s="188" t="s">
        <v>7880</v>
      </c>
      <c r="Z313" s="188" t="s">
        <v>7922</v>
      </c>
    </row>
    <row r="314" spans="1:26" ht="24.75" customHeight="1" x14ac:dyDescent="0.25">
      <c r="A314" s="183" t="s">
        <v>8313</v>
      </c>
      <c r="B314" s="188">
        <v>717150007</v>
      </c>
      <c r="C314" s="183" t="s">
        <v>81</v>
      </c>
      <c r="D314" s="183" t="s">
        <v>847</v>
      </c>
      <c r="E314" s="183" t="s">
        <v>6437</v>
      </c>
      <c r="F314" s="183" t="s">
        <v>848</v>
      </c>
      <c r="G314" s="183" t="s">
        <v>6438</v>
      </c>
      <c r="H314" s="183" t="s">
        <v>849</v>
      </c>
      <c r="I314" s="183" t="s">
        <v>6439</v>
      </c>
      <c r="J314" s="183" t="s">
        <v>850</v>
      </c>
      <c r="K314" s="183" t="s">
        <v>851</v>
      </c>
      <c r="L314" s="183" t="s">
        <v>50</v>
      </c>
      <c r="M314" s="183" t="s">
        <v>852</v>
      </c>
      <c r="N314" s="183" t="s">
        <v>6440</v>
      </c>
      <c r="O314" s="183">
        <v>0</v>
      </c>
      <c r="P314" s="183">
        <v>0</v>
      </c>
      <c r="Q314" s="183" t="s">
        <v>419</v>
      </c>
      <c r="R314" s="183" t="s">
        <v>7379</v>
      </c>
      <c r="S314" s="184">
        <v>37970</v>
      </c>
      <c r="T314" s="185">
        <v>6570</v>
      </c>
      <c r="U314" s="186">
        <v>20667871</v>
      </c>
      <c r="V314" s="186">
        <v>20667871</v>
      </c>
      <c r="W314" s="187">
        <v>44227</v>
      </c>
      <c r="X314" s="188" t="s">
        <v>8664</v>
      </c>
      <c r="Y314" s="188" t="s">
        <v>7880</v>
      </c>
      <c r="Z314" s="188" t="s">
        <v>7996</v>
      </c>
    </row>
    <row r="315" spans="1:26" ht="24.75" customHeight="1" x14ac:dyDescent="0.25">
      <c r="A315" s="183" t="s">
        <v>8313</v>
      </c>
      <c r="B315" s="188">
        <v>717150007</v>
      </c>
      <c r="C315" s="183" t="s">
        <v>81</v>
      </c>
      <c r="D315" s="183" t="s">
        <v>847</v>
      </c>
      <c r="E315" s="183" t="s">
        <v>6437</v>
      </c>
      <c r="F315" s="183" t="s">
        <v>848</v>
      </c>
      <c r="G315" s="183" t="s">
        <v>6438</v>
      </c>
      <c r="H315" s="183" t="s">
        <v>849</v>
      </c>
      <c r="I315" s="183" t="s">
        <v>6439</v>
      </c>
      <c r="J315" s="183" t="s">
        <v>850</v>
      </c>
      <c r="K315" s="183" t="s">
        <v>851</v>
      </c>
      <c r="L315" s="183" t="s">
        <v>50</v>
      </c>
      <c r="M315" s="183" t="s">
        <v>852</v>
      </c>
      <c r="N315" s="183" t="s">
        <v>6440</v>
      </c>
      <c r="O315" s="183">
        <v>0</v>
      </c>
      <c r="P315" s="183">
        <v>0</v>
      </c>
      <c r="Q315" s="183" t="s">
        <v>419</v>
      </c>
      <c r="R315" s="183" t="s">
        <v>7379</v>
      </c>
      <c r="S315" s="184">
        <v>37970</v>
      </c>
      <c r="T315" s="185">
        <v>6570</v>
      </c>
      <c r="U315" s="186">
        <v>54909400</v>
      </c>
      <c r="V315" s="186">
        <v>54909400</v>
      </c>
      <c r="W315" s="187">
        <v>44227</v>
      </c>
      <c r="X315" s="188" t="s">
        <v>8664</v>
      </c>
      <c r="Y315" s="188" t="s">
        <v>7880</v>
      </c>
      <c r="Z315" s="188" t="s">
        <v>7946</v>
      </c>
    </row>
    <row r="316" spans="1:26" ht="24.75" customHeight="1" x14ac:dyDescent="0.25">
      <c r="A316" s="183" t="s">
        <v>8313</v>
      </c>
      <c r="B316" s="188">
        <v>717150007</v>
      </c>
      <c r="C316" s="183" t="s">
        <v>81</v>
      </c>
      <c r="D316" s="183" t="s">
        <v>847</v>
      </c>
      <c r="E316" s="183" t="s">
        <v>6437</v>
      </c>
      <c r="F316" s="183" t="s">
        <v>848</v>
      </c>
      <c r="G316" s="183" t="s">
        <v>6438</v>
      </c>
      <c r="H316" s="183" t="s">
        <v>849</v>
      </c>
      <c r="I316" s="183" t="s">
        <v>6439</v>
      </c>
      <c r="J316" s="183" t="s">
        <v>850</v>
      </c>
      <c r="K316" s="183" t="s">
        <v>851</v>
      </c>
      <c r="L316" s="183" t="s">
        <v>50</v>
      </c>
      <c r="M316" s="183" t="s">
        <v>852</v>
      </c>
      <c r="N316" s="183" t="s">
        <v>6440</v>
      </c>
      <c r="O316" s="183">
        <v>0</v>
      </c>
      <c r="P316" s="183">
        <v>0</v>
      </c>
      <c r="Q316" s="183" t="s">
        <v>419</v>
      </c>
      <c r="R316" s="183" t="s">
        <v>7379</v>
      </c>
      <c r="S316" s="184">
        <v>37970</v>
      </c>
      <c r="T316" s="185">
        <v>6570</v>
      </c>
      <c r="U316" s="186">
        <v>13089297</v>
      </c>
      <c r="V316" s="186">
        <v>13089297</v>
      </c>
      <c r="W316" s="187">
        <v>44227</v>
      </c>
      <c r="X316" s="188" t="s">
        <v>8664</v>
      </c>
      <c r="Y316" s="188" t="s">
        <v>7880</v>
      </c>
      <c r="Z316" s="188" t="s">
        <v>7956</v>
      </c>
    </row>
    <row r="317" spans="1:26" ht="24.75" customHeight="1" x14ac:dyDescent="0.25">
      <c r="A317" s="183" t="s">
        <v>8313</v>
      </c>
      <c r="B317" s="188">
        <v>717150007</v>
      </c>
      <c r="C317" s="183" t="s">
        <v>81</v>
      </c>
      <c r="D317" s="183" t="s">
        <v>847</v>
      </c>
      <c r="E317" s="183" t="s">
        <v>6437</v>
      </c>
      <c r="F317" s="183" t="s">
        <v>848</v>
      </c>
      <c r="G317" s="183" t="s">
        <v>6438</v>
      </c>
      <c r="H317" s="183" t="s">
        <v>849</v>
      </c>
      <c r="I317" s="183" t="s">
        <v>6439</v>
      </c>
      <c r="J317" s="183" t="s">
        <v>850</v>
      </c>
      <c r="K317" s="183" t="s">
        <v>851</v>
      </c>
      <c r="L317" s="183" t="s">
        <v>50</v>
      </c>
      <c r="M317" s="183" t="s">
        <v>852</v>
      </c>
      <c r="N317" s="183" t="s">
        <v>6440</v>
      </c>
      <c r="O317" s="183">
        <v>0</v>
      </c>
      <c r="P317" s="183">
        <v>0</v>
      </c>
      <c r="Q317" s="183" t="s">
        <v>419</v>
      </c>
      <c r="R317" s="183" t="s">
        <v>7379</v>
      </c>
      <c r="S317" s="184">
        <v>37970</v>
      </c>
      <c r="T317" s="185">
        <v>6570</v>
      </c>
      <c r="U317" s="186">
        <v>1525200</v>
      </c>
      <c r="V317" s="186">
        <v>1525200</v>
      </c>
      <c r="W317" s="187">
        <v>44227</v>
      </c>
      <c r="X317" s="188" t="s">
        <v>8664</v>
      </c>
      <c r="Y317" s="188" t="s">
        <v>7880</v>
      </c>
      <c r="Z317" s="188" t="s">
        <v>7951</v>
      </c>
    </row>
    <row r="318" spans="1:26" ht="24.75" customHeight="1" x14ac:dyDescent="0.25">
      <c r="A318" s="183" t="s">
        <v>8313</v>
      </c>
      <c r="B318" s="188">
        <v>717150007</v>
      </c>
      <c r="C318" s="183" t="s">
        <v>81</v>
      </c>
      <c r="D318" s="183" t="s">
        <v>847</v>
      </c>
      <c r="E318" s="183" t="s">
        <v>6437</v>
      </c>
      <c r="F318" s="183" t="s">
        <v>848</v>
      </c>
      <c r="G318" s="183" t="s">
        <v>6438</v>
      </c>
      <c r="H318" s="183" t="s">
        <v>849</v>
      </c>
      <c r="I318" s="183" t="s">
        <v>6439</v>
      </c>
      <c r="J318" s="183" t="s">
        <v>850</v>
      </c>
      <c r="K318" s="183" t="s">
        <v>851</v>
      </c>
      <c r="L318" s="183" t="s">
        <v>50</v>
      </c>
      <c r="M318" s="183" t="s">
        <v>852</v>
      </c>
      <c r="N318" s="183" t="s">
        <v>6440</v>
      </c>
      <c r="O318" s="183">
        <v>0</v>
      </c>
      <c r="P318" s="183">
        <v>0</v>
      </c>
      <c r="Q318" s="183" t="s">
        <v>419</v>
      </c>
      <c r="R318" s="183" t="s">
        <v>7379</v>
      </c>
      <c r="S318" s="184">
        <v>37970</v>
      </c>
      <c r="T318" s="185">
        <v>6570</v>
      </c>
      <c r="U318" s="186">
        <v>16033200</v>
      </c>
      <c r="V318" s="186">
        <v>16033200</v>
      </c>
      <c r="W318" s="187">
        <v>44227</v>
      </c>
      <c r="X318" s="188" t="s">
        <v>8664</v>
      </c>
      <c r="Y318" s="188" t="s">
        <v>7880</v>
      </c>
      <c r="Z318" s="188" t="s">
        <v>7961</v>
      </c>
    </row>
    <row r="319" spans="1:26" ht="24.75" customHeight="1" x14ac:dyDescent="0.25">
      <c r="A319" s="183" t="s">
        <v>8313</v>
      </c>
      <c r="B319" s="188">
        <v>717150007</v>
      </c>
      <c r="C319" s="183" t="s">
        <v>81</v>
      </c>
      <c r="D319" s="183" t="s">
        <v>847</v>
      </c>
      <c r="E319" s="183" t="s">
        <v>6437</v>
      </c>
      <c r="F319" s="183" t="s">
        <v>848</v>
      </c>
      <c r="G319" s="183" t="s">
        <v>6438</v>
      </c>
      <c r="H319" s="183" t="s">
        <v>849</v>
      </c>
      <c r="I319" s="183" t="s">
        <v>6439</v>
      </c>
      <c r="J319" s="183" t="s">
        <v>850</v>
      </c>
      <c r="K319" s="183" t="s">
        <v>851</v>
      </c>
      <c r="L319" s="183" t="s">
        <v>50</v>
      </c>
      <c r="M319" s="183" t="s">
        <v>852</v>
      </c>
      <c r="N319" s="183" t="s">
        <v>6440</v>
      </c>
      <c r="O319" s="183">
        <v>0</v>
      </c>
      <c r="P319" s="183">
        <v>0</v>
      </c>
      <c r="Q319" s="183" t="s">
        <v>419</v>
      </c>
      <c r="R319" s="183" t="s">
        <v>7379</v>
      </c>
      <c r="S319" s="184">
        <v>37970</v>
      </c>
      <c r="T319" s="185">
        <v>6570</v>
      </c>
      <c r="U319" s="186">
        <v>9459588</v>
      </c>
      <c r="V319" s="186">
        <v>9459588</v>
      </c>
      <c r="W319" s="187">
        <v>44227</v>
      </c>
      <c r="X319" s="188" t="s">
        <v>8664</v>
      </c>
      <c r="Y319" s="188" t="s">
        <v>7880</v>
      </c>
      <c r="Z319" s="188" t="s">
        <v>78</v>
      </c>
    </row>
    <row r="320" spans="1:26" ht="24.75" customHeight="1" x14ac:dyDescent="0.25">
      <c r="A320" s="183" t="s">
        <v>8313</v>
      </c>
      <c r="B320" s="188">
        <v>717150007</v>
      </c>
      <c r="C320" s="183" t="s">
        <v>81</v>
      </c>
      <c r="D320" s="183" t="s">
        <v>847</v>
      </c>
      <c r="E320" s="183" t="s">
        <v>6437</v>
      </c>
      <c r="F320" s="183" t="s">
        <v>848</v>
      </c>
      <c r="G320" s="183" t="s">
        <v>6438</v>
      </c>
      <c r="H320" s="183" t="s">
        <v>849</v>
      </c>
      <c r="I320" s="183" t="s">
        <v>6439</v>
      </c>
      <c r="J320" s="183" t="s">
        <v>850</v>
      </c>
      <c r="K320" s="183" t="s">
        <v>851</v>
      </c>
      <c r="L320" s="183" t="s">
        <v>50</v>
      </c>
      <c r="M320" s="183" t="s">
        <v>852</v>
      </c>
      <c r="N320" s="183" t="s">
        <v>6440</v>
      </c>
      <c r="O320" s="183">
        <v>0</v>
      </c>
      <c r="P320" s="183">
        <v>0</v>
      </c>
      <c r="Q320" s="183" t="s">
        <v>419</v>
      </c>
      <c r="R320" s="183" t="s">
        <v>7379</v>
      </c>
      <c r="S320" s="184">
        <v>37970</v>
      </c>
      <c r="T320" s="185">
        <v>6570</v>
      </c>
      <c r="U320" s="186">
        <v>14816056</v>
      </c>
      <c r="V320" s="186">
        <v>14816056</v>
      </c>
      <c r="W320" s="187">
        <v>44227</v>
      </c>
      <c r="X320" s="188" t="s">
        <v>8664</v>
      </c>
      <c r="Y320" s="188" t="s">
        <v>7880</v>
      </c>
      <c r="Z320" s="188" t="s">
        <v>7926</v>
      </c>
    </row>
    <row r="321" spans="1:26" ht="24.75" customHeight="1" x14ac:dyDescent="0.25">
      <c r="A321" s="183" t="s">
        <v>8313</v>
      </c>
      <c r="B321" s="188">
        <v>717150007</v>
      </c>
      <c r="C321" s="183" t="s">
        <v>81</v>
      </c>
      <c r="D321" s="183" t="s">
        <v>847</v>
      </c>
      <c r="E321" s="183" t="s">
        <v>6437</v>
      </c>
      <c r="F321" s="183" t="s">
        <v>848</v>
      </c>
      <c r="G321" s="183" t="s">
        <v>6438</v>
      </c>
      <c r="H321" s="183" t="s">
        <v>849</v>
      </c>
      <c r="I321" s="183" t="s">
        <v>6439</v>
      </c>
      <c r="J321" s="183" t="s">
        <v>850</v>
      </c>
      <c r="K321" s="183" t="s">
        <v>851</v>
      </c>
      <c r="L321" s="183" t="s">
        <v>50</v>
      </c>
      <c r="M321" s="183" t="s">
        <v>852</v>
      </c>
      <c r="N321" s="183" t="s">
        <v>6440</v>
      </c>
      <c r="O321" s="183">
        <v>0</v>
      </c>
      <c r="P321" s="183">
        <v>0</v>
      </c>
      <c r="Q321" s="183" t="s">
        <v>419</v>
      </c>
      <c r="R321" s="183" t="s">
        <v>7379</v>
      </c>
      <c r="S321" s="184">
        <v>37970</v>
      </c>
      <c r="T321" s="185">
        <v>6570</v>
      </c>
      <c r="U321" s="186">
        <v>20429400</v>
      </c>
      <c r="V321" s="186">
        <v>20429400</v>
      </c>
      <c r="W321" s="187">
        <v>44227</v>
      </c>
      <c r="X321" s="188" t="s">
        <v>8664</v>
      </c>
      <c r="Y321" s="188" t="s">
        <v>7880</v>
      </c>
      <c r="Z321" s="188" t="s">
        <v>7927</v>
      </c>
    </row>
    <row r="322" spans="1:26" ht="24.75" customHeight="1" x14ac:dyDescent="0.25">
      <c r="A322" s="183" t="s">
        <v>8313</v>
      </c>
      <c r="B322" s="188">
        <v>717150007</v>
      </c>
      <c r="C322" s="183" t="s">
        <v>81</v>
      </c>
      <c r="D322" s="183" t="s">
        <v>847</v>
      </c>
      <c r="E322" s="183" t="s">
        <v>6437</v>
      </c>
      <c r="F322" s="183" t="s">
        <v>848</v>
      </c>
      <c r="G322" s="183" t="s">
        <v>6438</v>
      </c>
      <c r="H322" s="183" t="s">
        <v>849</v>
      </c>
      <c r="I322" s="183" t="s">
        <v>6439</v>
      </c>
      <c r="J322" s="183" t="s">
        <v>850</v>
      </c>
      <c r="K322" s="183" t="s">
        <v>851</v>
      </c>
      <c r="L322" s="183" t="s">
        <v>50</v>
      </c>
      <c r="M322" s="183" t="s">
        <v>852</v>
      </c>
      <c r="N322" s="183" t="s">
        <v>6440</v>
      </c>
      <c r="O322" s="183">
        <v>0</v>
      </c>
      <c r="P322" s="183">
        <v>0</v>
      </c>
      <c r="Q322" s="183" t="s">
        <v>419</v>
      </c>
      <c r="R322" s="183" t="s">
        <v>7379</v>
      </c>
      <c r="S322" s="184">
        <v>37970</v>
      </c>
      <c r="T322" s="185">
        <v>6570</v>
      </c>
      <c r="U322" s="186">
        <v>20105632</v>
      </c>
      <c r="V322" s="186">
        <v>20105632</v>
      </c>
      <c r="W322" s="187">
        <v>44227</v>
      </c>
      <c r="X322" s="188" t="s">
        <v>8664</v>
      </c>
      <c r="Y322" s="188" t="s">
        <v>7880</v>
      </c>
      <c r="Z322" s="188" t="s">
        <v>8015</v>
      </c>
    </row>
    <row r="323" spans="1:26" ht="24.75" customHeight="1" x14ac:dyDescent="0.25">
      <c r="A323" s="183" t="s">
        <v>8313</v>
      </c>
      <c r="B323" s="188">
        <v>717150007</v>
      </c>
      <c r="C323" s="183" t="s">
        <v>81</v>
      </c>
      <c r="D323" s="183" t="s">
        <v>847</v>
      </c>
      <c r="E323" s="183" t="s">
        <v>6437</v>
      </c>
      <c r="F323" s="183" t="s">
        <v>848</v>
      </c>
      <c r="G323" s="183" t="s">
        <v>6438</v>
      </c>
      <c r="H323" s="183" t="s">
        <v>849</v>
      </c>
      <c r="I323" s="183" t="s">
        <v>6439</v>
      </c>
      <c r="J323" s="183" t="s">
        <v>850</v>
      </c>
      <c r="K323" s="183" t="s">
        <v>851</v>
      </c>
      <c r="L323" s="183" t="s">
        <v>50</v>
      </c>
      <c r="M323" s="183" t="s">
        <v>852</v>
      </c>
      <c r="N323" s="183" t="s">
        <v>6440</v>
      </c>
      <c r="O323" s="183">
        <v>0</v>
      </c>
      <c r="P323" s="183">
        <v>0</v>
      </c>
      <c r="Q323" s="183" t="s">
        <v>419</v>
      </c>
      <c r="R323" s="183" t="s">
        <v>7379</v>
      </c>
      <c r="S323" s="184">
        <v>37970</v>
      </c>
      <c r="T323" s="185">
        <v>6570</v>
      </c>
      <c r="U323" s="186">
        <v>37342336</v>
      </c>
      <c r="V323" s="186">
        <v>37342336</v>
      </c>
      <c r="W323" s="187">
        <v>44227</v>
      </c>
      <c r="X323" s="188" t="s">
        <v>8664</v>
      </c>
      <c r="Y323" s="188" t="s">
        <v>7880</v>
      </c>
      <c r="Z323" s="188" t="s">
        <v>7958</v>
      </c>
    </row>
    <row r="324" spans="1:26" ht="24.75" customHeight="1" x14ac:dyDescent="0.25">
      <c r="A324" s="183" t="s">
        <v>8313</v>
      </c>
      <c r="B324" s="188">
        <v>717150007</v>
      </c>
      <c r="C324" s="183" t="s">
        <v>81</v>
      </c>
      <c r="D324" s="183" t="s">
        <v>847</v>
      </c>
      <c r="E324" s="183" t="s">
        <v>6437</v>
      </c>
      <c r="F324" s="183" t="s">
        <v>848</v>
      </c>
      <c r="G324" s="183" t="s">
        <v>6438</v>
      </c>
      <c r="H324" s="183" t="s">
        <v>849</v>
      </c>
      <c r="I324" s="183" t="s">
        <v>6439</v>
      </c>
      <c r="J324" s="183" t="s">
        <v>850</v>
      </c>
      <c r="K324" s="183" t="s">
        <v>851</v>
      </c>
      <c r="L324" s="183" t="s">
        <v>50</v>
      </c>
      <c r="M324" s="183" t="s">
        <v>852</v>
      </c>
      <c r="N324" s="183" t="s">
        <v>6440</v>
      </c>
      <c r="O324" s="183">
        <v>0</v>
      </c>
      <c r="P324" s="183">
        <v>0</v>
      </c>
      <c r="Q324" s="183" t="s">
        <v>419</v>
      </c>
      <c r="R324" s="183" t="s">
        <v>7379</v>
      </c>
      <c r="S324" s="184">
        <v>37970</v>
      </c>
      <c r="T324" s="185">
        <v>6570</v>
      </c>
      <c r="U324" s="186">
        <v>14223000</v>
      </c>
      <c r="V324" s="186">
        <v>14223000</v>
      </c>
      <c r="W324" s="187">
        <v>44227</v>
      </c>
      <c r="X324" s="188" t="s">
        <v>8664</v>
      </c>
      <c r="Y324" s="188" t="s">
        <v>7880</v>
      </c>
      <c r="Z324" s="188" t="s">
        <v>8016</v>
      </c>
    </row>
    <row r="325" spans="1:26" ht="24.75" customHeight="1" x14ac:dyDescent="0.25">
      <c r="A325" s="183" t="s">
        <v>8313</v>
      </c>
      <c r="B325" s="188">
        <v>717150007</v>
      </c>
      <c r="C325" s="183" t="s">
        <v>81</v>
      </c>
      <c r="D325" s="183" t="s">
        <v>847</v>
      </c>
      <c r="E325" s="183" t="s">
        <v>6437</v>
      </c>
      <c r="F325" s="183" t="s">
        <v>848</v>
      </c>
      <c r="G325" s="183" t="s">
        <v>6438</v>
      </c>
      <c r="H325" s="183" t="s">
        <v>849</v>
      </c>
      <c r="I325" s="183" t="s">
        <v>6439</v>
      </c>
      <c r="J325" s="183" t="s">
        <v>850</v>
      </c>
      <c r="K325" s="183" t="s">
        <v>851</v>
      </c>
      <c r="L325" s="183" t="s">
        <v>50</v>
      </c>
      <c r="M325" s="183" t="s">
        <v>852</v>
      </c>
      <c r="N325" s="183" t="s">
        <v>6440</v>
      </c>
      <c r="O325" s="183">
        <v>0</v>
      </c>
      <c r="P325" s="183">
        <v>0</v>
      </c>
      <c r="Q325" s="183" t="s">
        <v>419</v>
      </c>
      <c r="R325" s="183" t="s">
        <v>7379</v>
      </c>
      <c r="S325" s="184">
        <v>37970</v>
      </c>
      <c r="T325" s="185">
        <v>6570</v>
      </c>
      <c r="U325" s="186">
        <v>56331528</v>
      </c>
      <c r="V325" s="186">
        <v>56331528</v>
      </c>
      <c r="W325" s="187">
        <v>44227</v>
      </c>
      <c r="X325" s="188" t="s">
        <v>8664</v>
      </c>
      <c r="Y325" s="188" t="s">
        <v>7880</v>
      </c>
      <c r="Z325" s="188" t="s">
        <v>7898</v>
      </c>
    </row>
    <row r="326" spans="1:26" ht="24.75" customHeight="1" x14ac:dyDescent="0.25">
      <c r="A326" s="183" t="s">
        <v>8313</v>
      </c>
      <c r="B326" s="188">
        <v>717150007</v>
      </c>
      <c r="C326" s="183" t="s">
        <v>81</v>
      </c>
      <c r="D326" s="183" t="s">
        <v>847</v>
      </c>
      <c r="E326" s="183" t="s">
        <v>6437</v>
      </c>
      <c r="F326" s="183" t="s">
        <v>848</v>
      </c>
      <c r="G326" s="183" t="s">
        <v>6438</v>
      </c>
      <c r="H326" s="183" t="s">
        <v>849</v>
      </c>
      <c r="I326" s="183" t="s">
        <v>6439</v>
      </c>
      <c r="J326" s="183" t="s">
        <v>850</v>
      </c>
      <c r="K326" s="183" t="s">
        <v>851</v>
      </c>
      <c r="L326" s="183" t="s">
        <v>50</v>
      </c>
      <c r="M326" s="183" t="s">
        <v>852</v>
      </c>
      <c r="N326" s="183" t="s">
        <v>6440</v>
      </c>
      <c r="O326" s="183">
        <v>0</v>
      </c>
      <c r="P326" s="183">
        <v>0</v>
      </c>
      <c r="Q326" s="183" t="s">
        <v>419</v>
      </c>
      <c r="R326" s="183" t="s">
        <v>7379</v>
      </c>
      <c r="S326" s="184">
        <v>37970</v>
      </c>
      <c r="T326" s="185">
        <v>6570</v>
      </c>
      <c r="U326" s="186">
        <v>38839134</v>
      </c>
      <c r="V326" s="186">
        <v>38839134</v>
      </c>
      <c r="W326" s="187">
        <v>44227</v>
      </c>
      <c r="X326" s="188" t="s">
        <v>8664</v>
      </c>
      <c r="Y326" s="188" t="s">
        <v>7880</v>
      </c>
      <c r="Z326" s="188" t="s">
        <v>7967</v>
      </c>
    </row>
    <row r="327" spans="1:26" ht="24.75" customHeight="1" x14ac:dyDescent="0.25">
      <c r="A327" s="183" t="s">
        <v>8313</v>
      </c>
      <c r="B327" s="188">
        <v>717150007</v>
      </c>
      <c r="C327" s="183" t="s">
        <v>81</v>
      </c>
      <c r="D327" s="183" t="s">
        <v>847</v>
      </c>
      <c r="E327" s="183" t="s">
        <v>6437</v>
      </c>
      <c r="F327" s="183" t="s">
        <v>848</v>
      </c>
      <c r="G327" s="183" t="s">
        <v>6438</v>
      </c>
      <c r="H327" s="183" t="s">
        <v>849</v>
      </c>
      <c r="I327" s="183" t="s">
        <v>6439</v>
      </c>
      <c r="J327" s="183" t="s">
        <v>850</v>
      </c>
      <c r="K327" s="183" t="s">
        <v>851</v>
      </c>
      <c r="L327" s="183" t="s">
        <v>50</v>
      </c>
      <c r="M327" s="183" t="s">
        <v>852</v>
      </c>
      <c r="N327" s="183" t="s">
        <v>6440</v>
      </c>
      <c r="O327" s="183">
        <v>0</v>
      </c>
      <c r="P327" s="183">
        <v>0</v>
      </c>
      <c r="Q327" s="183" t="s">
        <v>419</v>
      </c>
      <c r="R327" s="183" t="s">
        <v>7379</v>
      </c>
      <c r="S327" s="184">
        <v>37970</v>
      </c>
      <c r="T327" s="185">
        <v>6570</v>
      </c>
      <c r="U327" s="186">
        <v>24039456</v>
      </c>
      <c r="V327" s="186">
        <v>24039456</v>
      </c>
      <c r="W327" s="187">
        <v>44227</v>
      </c>
      <c r="X327" s="188" t="s">
        <v>8664</v>
      </c>
      <c r="Y327" s="188" t="s">
        <v>7880</v>
      </c>
      <c r="Z327" s="188" t="s">
        <v>7968</v>
      </c>
    </row>
    <row r="328" spans="1:26" ht="24.75" customHeight="1" x14ac:dyDescent="0.25">
      <c r="A328" s="183" t="s">
        <v>8313</v>
      </c>
      <c r="B328" s="188">
        <v>717150007</v>
      </c>
      <c r="C328" s="183" t="s">
        <v>81</v>
      </c>
      <c r="D328" s="183" t="s">
        <v>847</v>
      </c>
      <c r="E328" s="183" t="s">
        <v>6437</v>
      </c>
      <c r="F328" s="183" t="s">
        <v>848</v>
      </c>
      <c r="G328" s="183" t="s">
        <v>6438</v>
      </c>
      <c r="H328" s="183" t="s">
        <v>849</v>
      </c>
      <c r="I328" s="183" t="s">
        <v>6439</v>
      </c>
      <c r="J328" s="183" t="s">
        <v>850</v>
      </c>
      <c r="K328" s="183" t="s">
        <v>851</v>
      </c>
      <c r="L328" s="183" t="s">
        <v>50</v>
      </c>
      <c r="M328" s="183" t="s">
        <v>852</v>
      </c>
      <c r="N328" s="183" t="s">
        <v>6440</v>
      </c>
      <c r="O328" s="183">
        <v>0</v>
      </c>
      <c r="P328" s="183">
        <v>0</v>
      </c>
      <c r="Q328" s="183" t="s">
        <v>419</v>
      </c>
      <c r="R328" s="183" t="s">
        <v>7379</v>
      </c>
      <c r="S328" s="184">
        <v>37970</v>
      </c>
      <c r="T328" s="185">
        <v>6570</v>
      </c>
      <c r="U328" s="186">
        <v>12750704</v>
      </c>
      <c r="V328" s="186">
        <v>12750704</v>
      </c>
      <c r="W328" s="187">
        <v>44227</v>
      </c>
      <c r="X328" s="188" t="s">
        <v>8664</v>
      </c>
      <c r="Y328" s="188" t="s">
        <v>7880</v>
      </c>
      <c r="Z328" s="188" t="s">
        <v>7969</v>
      </c>
    </row>
    <row r="329" spans="1:26" ht="24.75" customHeight="1" x14ac:dyDescent="0.25">
      <c r="A329" s="183" t="s">
        <v>8313</v>
      </c>
      <c r="B329" s="188">
        <v>717150007</v>
      </c>
      <c r="C329" s="183" t="s">
        <v>81</v>
      </c>
      <c r="D329" s="183" t="s">
        <v>847</v>
      </c>
      <c r="E329" s="183" t="s">
        <v>6437</v>
      </c>
      <c r="F329" s="183" t="s">
        <v>848</v>
      </c>
      <c r="G329" s="183" t="s">
        <v>6438</v>
      </c>
      <c r="H329" s="183" t="s">
        <v>849</v>
      </c>
      <c r="I329" s="183" t="s">
        <v>6439</v>
      </c>
      <c r="J329" s="183" t="s">
        <v>850</v>
      </c>
      <c r="K329" s="183" t="s">
        <v>851</v>
      </c>
      <c r="L329" s="183" t="s">
        <v>50</v>
      </c>
      <c r="M329" s="183" t="s">
        <v>852</v>
      </c>
      <c r="N329" s="183" t="s">
        <v>6440</v>
      </c>
      <c r="O329" s="183">
        <v>0</v>
      </c>
      <c r="P329" s="183">
        <v>0</v>
      </c>
      <c r="Q329" s="183" t="s">
        <v>419</v>
      </c>
      <c r="R329" s="183" t="s">
        <v>7379</v>
      </c>
      <c r="S329" s="184">
        <v>37970</v>
      </c>
      <c r="T329" s="185">
        <v>6570</v>
      </c>
      <c r="U329" s="186">
        <v>7311139</v>
      </c>
      <c r="V329" s="186">
        <v>7311139</v>
      </c>
      <c r="W329" s="187">
        <v>44227</v>
      </c>
      <c r="X329" s="188" t="s">
        <v>8664</v>
      </c>
      <c r="Y329" s="188" t="s">
        <v>7880</v>
      </c>
      <c r="Z329" s="188" t="s">
        <v>7981</v>
      </c>
    </row>
    <row r="330" spans="1:26" ht="24.75" customHeight="1" x14ac:dyDescent="0.25">
      <c r="A330" s="183" t="s">
        <v>8313</v>
      </c>
      <c r="B330" s="188">
        <v>717150007</v>
      </c>
      <c r="C330" s="183" t="s">
        <v>81</v>
      </c>
      <c r="D330" s="183" t="s">
        <v>847</v>
      </c>
      <c r="E330" s="183" t="s">
        <v>6437</v>
      </c>
      <c r="F330" s="183" t="s">
        <v>848</v>
      </c>
      <c r="G330" s="183" t="s">
        <v>6438</v>
      </c>
      <c r="H330" s="183" t="s">
        <v>849</v>
      </c>
      <c r="I330" s="183" t="s">
        <v>6439</v>
      </c>
      <c r="J330" s="183" t="s">
        <v>850</v>
      </c>
      <c r="K330" s="183" t="s">
        <v>851</v>
      </c>
      <c r="L330" s="183" t="s">
        <v>50</v>
      </c>
      <c r="M330" s="183" t="s">
        <v>852</v>
      </c>
      <c r="N330" s="183" t="s">
        <v>6440</v>
      </c>
      <c r="O330" s="183">
        <v>0</v>
      </c>
      <c r="P330" s="183">
        <v>0</v>
      </c>
      <c r="Q330" s="183" t="s">
        <v>419</v>
      </c>
      <c r="R330" s="183" t="s">
        <v>7379</v>
      </c>
      <c r="S330" s="184">
        <v>37970</v>
      </c>
      <c r="T330" s="185">
        <v>6570</v>
      </c>
      <c r="U330" s="186">
        <v>35471300</v>
      </c>
      <c r="V330" s="186">
        <v>35471300</v>
      </c>
      <c r="W330" s="187">
        <v>44227</v>
      </c>
      <c r="X330" s="188" t="s">
        <v>8664</v>
      </c>
      <c r="Y330" s="188" t="s">
        <v>7880</v>
      </c>
      <c r="Z330" s="188" t="s">
        <v>7934</v>
      </c>
    </row>
    <row r="331" spans="1:26" ht="24.75" customHeight="1" x14ac:dyDescent="0.25">
      <c r="A331" s="183" t="s">
        <v>8313</v>
      </c>
      <c r="B331" s="188">
        <v>717150007</v>
      </c>
      <c r="C331" s="183" t="s">
        <v>81</v>
      </c>
      <c r="D331" s="183" t="s">
        <v>847</v>
      </c>
      <c r="E331" s="183" t="s">
        <v>6437</v>
      </c>
      <c r="F331" s="183" t="s">
        <v>848</v>
      </c>
      <c r="G331" s="183" t="s">
        <v>6438</v>
      </c>
      <c r="H331" s="183" t="s">
        <v>849</v>
      </c>
      <c r="I331" s="183" t="s">
        <v>6439</v>
      </c>
      <c r="J331" s="183" t="s">
        <v>850</v>
      </c>
      <c r="K331" s="183" t="s">
        <v>851</v>
      </c>
      <c r="L331" s="183" t="s">
        <v>50</v>
      </c>
      <c r="M331" s="183" t="s">
        <v>852</v>
      </c>
      <c r="N331" s="183" t="s">
        <v>6440</v>
      </c>
      <c r="O331" s="183">
        <v>0</v>
      </c>
      <c r="P331" s="183">
        <v>0</v>
      </c>
      <c r="Q331" s="183" t="s">
        <v>419</v>
      </c>
      <c r="R331" s="183" t="s">
        <v>7379</v>
      </c>
      <c r="S331" s="184">
        <v>37970</v>
      </c>
      <c r="T331" s="185">
        <v>6570</v>
      </c>
      <c r="U331" s="186">
        <v>39486988</v>
      </c>
      <c r="V331" s="186">
        <v>39486988</v>
      </c>
      <c r="W331" s="187">
        <v>44227</v>
      </c>
      <c r="X331" s="188" t="s">
        <v>8664</v>
      </c>
      <c r="Y331" s="188" t="s">
        <v>7880</v>
      </c>
      <c r="Z331" s="188" t="s">
        <v>8000</v>
      </c>
    </row>
    <row r="332" spans="1:26" ht="24.75" customHeight="1" x14ac:dyDescent="0.25">
      <c r="A332" s="183" t="s">
        <v>8313</v>
      </c>
      <c r="B332" s="188">
        <v>717150007</v>
      </c>
      <c r="C332" s="183" t="s">
        <v>81</v>
      </c>
      <c r="D332" s="183" t="s">
        <v>847</v>
      </c>
      <c r="E332" s="183" t="s">
        <v>6437</v>
      </c>
      <c r="F332" s="183" t="s">
        <v>848</v>
      </c>
      <c r="G332" s="183" t="s">
        <v>6438</v>
      </c>
      <c r="H332" s="183" t="s">
        <v>849</v>
      </c>
      <c r="I332" s="183" t="s">
        <v>6439</v>
      </c>
      <c r="J332" s="183" t="s">
        <v>850</v>
      </c>
      <c r="K332" s="183" t="s">
        <v>851</v>
      </c>
      <c r="L332" s="183" t="s">
        <v>50</v>
      </c>
      <c r="M332" s="183" t="s">
        <v>852</v>
      </c>
      <c r="N332" s="183" t="s">
        <v>6440</v>
      </c>
      <c r="O332" s="183">
        <v>0</v>
      </c>
      <c r="P332" s="183">
        <v>0</v>
      </c>
      <c r="Q332" s="183" t="s">
        <v>419</v>
      </c>
      <c r="R332" s="183" t="s">
        <v>7379</v>
      </c>
      <c r="S332" s="184">
        <v>37970</v>
      </c>
      <c r="T332" s="185">
        <v>6570</v>
      </c>
      <c r="U332" s="186">
        <v>15319464</v>
      </c>
      <c r="V332" s="186">
        <v>15319464</v>
      </c>
      <c r="W332" s="187">
        <v>44227</v>
      </c>
      <c r="X332" s="188" t="s">
        <v>8664</v>
      </c>
      <c r="Y332" s="188" t="s">
        <v>7880</v>
      </c>
      <c r="Z332" s="188" t="s">
        <v>7936</v>
      </c>
    </row>
    <row r="333" spans="1:26" ht="24.75" customHeight="1" x14ac:dyDescent="0.25">
      <c r="A333" s="183" t="s">
        <v>8313</v>
      </c>
      <c r="B333" s="188">
        <v>717150007</v>
      </c>
      <c r="C333" s="183" t="s">
        <v>81</v>
      </c>
      <c r="D333" s="183" t="s">
        <v>847</v>
      </c>
      <c r="E333" s="183" t="s">
        <v>6437</v>
      </c>
      <c r="F333" s="183" t="s">
        <v>848</v>
      </c>
      <c r="G333" s="183" t="s">
        <v>6438</v>
      </c>
      <c r="H333" s="183" t="s">
        <v>849</v>
      </c>
      <c r="I333" s="183" t="s">
        <v>6439</v>
      </c>
      <c r="J333" s="183" t="s">
        <v>850</v>
      </c>
      <c r="K333" s="183" t="s">
        <v>851</v>
      </c>
      <c r="L333" s="183" t="s">
        <v>50</v>
      </c>
      <c r="M333" s="183" t="s">
        <v>852</v>
      </c>
      <c r="N333" s="183" t="s">
        <v>6440</v>
      </c>
      <c r="O333" s="183">
        <v>0</v>
      </c>
      <c r="P333" s="183">
        <v>0</v>
      </c>
      <c r="Q333" s="183" t="s">
        <v>419</v>
      </c>
      <c r="R333" s="183" t="s">
        <v>7379</v>
      </c>
      <c r="S333" s="184">
        <v>37970</v>
      </c>
      <c r="T333" s="185">
        <v>6570</v>
      </c>
      <c r="U333" s="186">
        <v>52025880</v>
      </c>
      <c r="V333" s="186">
        <v>52025880</v>
      </c>
      <c r="W333" s="187">
        <v>44227</v>
      </c>
      <c r="X333" s="188" t="s">
        <v>8664</v>
      </c>
      <c r="Y333" s="188" t="s">
        <v>7880</v>
      </c>
      <c r="Z333" s="188" t="s">
        <v>6479</v>
      </c>
    </row>
    <row r="334" spans="1:26" ht="24.75" customHeight="1" x14ac:dyDescent="0.25">
      <c r="A334" s="183" t="s">
        <v>8313</v>
      </c>
      <c r="B334" s="188">
        <v>717150007</v>
      </c>
      <c r="C334" s="183" t="s">
        <v>81</v>
      </c>
      <c r="D334" s="183" t="s">
        <v>847</v>
      </c>
      <c r="E334" s="183" t="s">
        <v>6437</v>
      </c>
      <c r="F334" s="183" t="s">
        <v>848</v>
      </c>
      <c r="G334" s="183" t="s">
        <v>6438</v>
      </c>
      <c r="H334" s="183" t="s">
        <v>849</v>
      </c>
      <c r="I334" s="183" t="s">
        <v>6439</v>
      </c>
      <c r="J334" s="183" t="s">
        <v>850</v>
      </c>
      <c r="K334" s="183" t="s">
        <v>851</v>
      </c>
      <c r="L334" s="183" t="s">
        <v>50</v>
      </c>
      <c r="M334" s="183" t="s">
        <v>852</v>
      </c>
      <c r="N334" s="183" t="s">
        <v>6440</v>
      </c>
      <c r="O334" s="183">
        <v>0</v>
      </c>
      <c r="P334" s="183">
        <v>0</v>
      </c>
      <c r="Q334" s="183" t="s">
        <v>419</v>
      </c>
      <c r="R334" s="183" t="s">
        <v>7379</v>
      </c>
      <c r="S334" s="184">
        <v>37970</v>
      </c>
      <c r="T334" s="185">
        <v>6570</v>
      </c>
      <c r="U334" s="186">
        <v>34952376</v>
      </c>
      <c r="V334" s="186">
        <v>34952376</v>
      </c>
      <c r="W334" s="187">
        <v>44227</v>
      </c>
      <c r="X334" s="188" t="s">
        <v>8664</v>
      </c>
      <c r="Y334" s="188" t="s">
        <v>7880</v>
      </c>
      <c r="Z334" s="188" t="s">
        <v>7899</v>
      </c>
    </row>
    <row r="335" spans="1:26" ht="24.75" hidden="1" customHeight="1" x14ac:dyDescent="0.25">
      <c r="A335" s="183" t="s">
        <v>8314</v>
      </c>
      <c r="B335" s="188">
        <v>714523007</v>
      </c>
      <c r="C335" s="183" t="s">
        <v>81</v>
      </c>
      <c r="D335" s="183" t="s">
        <v>1015</v>
      </c>
      <c r="E335" s="183" t="s">
        <v>7709</v>
      </c>
      <c r="F335" s="183" t="s">
        <v>1016</v>
      </c>
      <c r="G335" s="183" t="s">
        <v>1017</v>
      </c>
      <c r="H335" s="183" t="s">
        <v>1018</v>
      </c>
      <c r="I335" s="183" t="s">
        <v>6424</v>
      </c>
      <c r="J335" s="183" t="s">
        <v>1019</v>
      </c>
      <c r="K335" s="183" t="s">
        <v>1020</v>
      </c>
      <c r="L335" s="183" t="s">
        <v>50</v>
      </c>
      <c r="M335" s="183" t="s">
        <v>1021</v>
      </c>
      <c r="N335" s="183" t="s">
        <v>6425</v>
      </c>
      <c r="O335" s="183" t="s">
        <v>6426</v>
      </c>
      <c r="P335" s="183">
        <v>0</v>
      </c>
      <c r="Q335" s="183">
        <v>93401</v>
      </c>
      <c r="R335" s="183" t="s">
        <v>7710</v>
      </c>
      <c r="S335" s="184">
        <v>37970</v>
      </c>
      <c r="T335" s="185">
        <v>6580</v>
      </c>
      <c r="U335" s="186">
        <v>18469308</v>
      </c>
      <c r="V335" s="186">
        <v>18469308</v>
      </c>
      <c r="W335" s="187">
        <v>44227</v>
      </c>
      <c r="X335" s="188" t="s">
        <v>8664</v>
      </c>
      <c r="Y335" s="188" t="s">
        <v>7880</v>
      </c>
      <c r="Z335" s="188" t="s">
        <v>7941</v>
      </c>
    </row>
    <row r="336" spans="1:26" ht="24.75" hidden="1" customHeight="1" x14ac:dyDescent="0.25">
      <c r="A336" s="183" t="s">
        <v>8315</v>
      </c>
      <c r="B336" s="188" t="s">
        <v>7871</v>
      </c>
      <c r="C336" s="183" t="s">
        <v>152</v>
      </c>
      <c r="D336" s="183" t="s">
        <v>5892</v>
      </c>
      <c r="E336" s="183" t="s">
        <v>27</v>
      </c>
      <c r="F336" s="183" t="s">
        <v>5823</v>
      </c>
      <c r="G336" s="183" t="s">
        <v>29</v>
      </c>
      <c r="H336" s="183">
        <v>0</v>
      </c>
      <c r="I336" s="183">
        <v>0</v>
      </c>
      <c r="J336" s="183" t="s">
        <v>6987</v>
      </c>
      <c r="K336" s="183" t="s">
        <v>5893</v>
      </c>
      <c r="L336" s="183" t="s">
        <v>344</v>
      </c>
      <c r="M336" s="183" t="s">
        <v>5894</v>
      </c>
      <c r="N336" s="183" t="s">
        <v>6675</v>
      </c>
      <c r="O336" s="183" t="s">
        <v>6676</v>
      </c>
      <c r="P336" s="183">
        <v>0</v>
      </c>
      <c r="Q336" s="183" t="s">
        <v>281</v>
      </c>
      <c r="R336" s="183" t="s">
        <v>7308</v>
      </c>
      <c r="S336" s="184">
        <v>37970</v>
      </c>
      <c r="T336" s="185">
        <v>6650</v>
      </c>
      <c r="U336" s="186">
        <v>7517502</v>
      </c>
      <c r="V336" s="186">
        <v>7517502</v>
      </c>
      <c r="W336" s="187">
        <v>44227</v>
      </c>
      <c r="X336" s="188" t="s">
        <v>8664</v>
      </c>
      <c r="Y336" s="188" t="s">
        <v>7880</v>
      </c>
      <c r="Z336" s="188" t="s">
        <v>8017</v>
      </c>
    </row>
    <row r="337" spans="1:26" ht="24.75" hidden="1" customHeight="1" x14ac:dyDescent="0.25">
      <c r="A337" s="183" t="s">
        <v>8316</v>
      </c>
      <c r="B337" s="188">
        <v>703553001</v>
      </c>
      <c r="C337" s="183" t="s">
        <v>139</v>
      </c>
      <c r="D337" s="183" t="s">
        <v>7457</v>
      </c>
      <c r="E337" s="183" t="s">
        <v>7458</v>
      </c>
      <c r="F337" s="183" t="s">
        <v>5777</v>
      </c>
      <c r="G337" s="183" t="s">
        <v>29</v>
      </c>
      <c r="H337" s="183" t="s">
        <v>7185</v>
      </c>
      <c r="I337" s="183" t="s">
        <v>7185</v>
      </c>
      <c r="J337" s="183" t="s">
        <v>7401</v>
      </c>
      <c r="K337" s="183" t="s">
        <v>6629</v>
      </c>
      <c r="L337" s="183" t="s">
        <v>6172</v>
      </c>
      <c r="M337" s="183" t="s">
        <v>1113</v>
      </c>
      <c r="N337" s="183" t="s">
        <v>5778</v>
      </c>
      <c r="O337" s="183" t="s">
        <v>7402</v>
      </c>
      <c r="P337" s="183" t="s">
        <v>6630</v>
      </c>
      <c r="Q337" s="183" t="s">
        <v>5761</v>
      </c>
      <c r="R337" s="183" t="s">
        <v>7459</v>
      </c>
      <c r="S337" s="184">
        <v>37970</v>
      </c>
      <c r="T337" s="185">
        <v>6690</v>
      </c>
      <c r="U337" s="186">
        <v>22566380</v>
      </c>
      <c r="V337" s="186">
        <v>22566380</v>
      </c>
      <c r="W337" s="187">
        <v>44227</v>
      </c>
      <c r="X337" s="188" t="s">
        <v>8664</v>
      </c>
      <c r="Y337" s="188" t="s">
        <v>7880</v>
      </c>
      <c r="Z337" s="188" t="s">
        <v>7938</v>
      </c>
    </row>
    <row r="338" spans="1:26" ht="24.75" hidden="1" customHeight="1" x14ac:dyDescent="0.25">
      <c r="A338" s="183" t="s">
        <v>8317</v>
      </c>
      <c r="B338" s="188">
        <v>690811006</v>
      </c>
      <c r="C338" s="183" t="s">
        <v>2854</v>
      </c>
      <c r="D338" s="183" t="s">
        <v>633</v>
      </c>
      <c r="E338" s="183" t="s">
        <v>27</v>
      </c>
      <c r="F338" s="183" t="s">
        <v>634</v>
      </c>
      <c r="G338" s="183" t="s">
        <v>29</v>
      </c>
      <c r="H338" s="183">
        <v>0</v>
      </c>
      <c r="I338" s="183">
        <v>0</v>
      </c>
      <c r="J338" s="183" t="s">
        <v>3675</v>
      </c>
      <c r="K338" s="183" t="s">
        <v>3677</v>
      </c>
      <c r="L338" s="183" t="s">
        <v>50</v>
      </c>
      <c r="M338" s="183" t="s">
        <v>1476</v>
      </c>
      <c r="N338" s="183" t="s">
        <v>3678</v>
      </c>
      <c r="O338" s="183" t="s">
        <v>3676</v>
      </c>
      <c r="P338" s="183">
        <v>0</v>
      </c>
      <c r="Q338" s="183">
        <v>91001</v>
      </c>
      <c r="R338" s="183" t="s">
        <v>3040</v>
      </c>
      <c r="S338" s="184">
        <v>42032</v>
      </c>
      <c r="T338" s="185">
        <v>6720</v>
      </c>
      <c r="U338" s="186">
        <v>3950758</v>
      </c>
      <c r="V338" s="186">
        <v>3950758</v>
      </c>
      <c r="W338" s="187">
        <v>44227</v>
      </c>
      <c r="X338" s="188" t="s">
        <v>8664</v>
      </c>
      <c r="Y338" s="188" t="s">
        <v>7880</v>
      </c>
      <c r="Z338" s="188" t="s">
        <v>8018</v>
      </c>
    </row>
    <row r="339" spans="1:26" ht="24.75" hidden="1" customHeight="1" x14ac:dyDescent="0.25">
      <c r="A339" s="183" t="s">
        <v>8318</v>
      </c>
      <c r="B339" s="188">
        <v>714792008</v>
      </c>
      <c r="C339" s="183" t="s">
        <v>1566</v>
      </c>
      <c r="D339" s="183" t="s">
        <v>2178</v>
      </c>
      <c r="E339" s="183" t="s">
        <v>6281</v>
      </c>
      <c r="F339" s="183" t="s">
        <v>2179</v>
      </c>
      <c r="G339" s="183" t="s">
        <v>2180</v>
      </c>
      <c r="H339" s="183" t="s">
        <v>2181</v>
      </c>
      <c r="I339" s="183" t="s">
        <v>2182</v>
      </c>
      <c r="J339" s="183" t="s">
        <v>2183</v>
      </c>
      <c r="K339" s="183" t="s">
        <v>6408</v>
      </c>
      <c r="L339" s="183" t="s">
        <v>6166</v>
      </c>
      <c r="M339" s="183" t="s">
        <v>2185</v>
      </c>
      <c r="N339" s="183" t="s">
        <v>2184</v>
      </c>
      <c r="O339" s="183" t="s">
        <v>6307</v>
      </c>
      <c r="P339" s="183" t="s">
        <v>6407</v>
      </c>
      <c r="Q339" s="183" t="s">
        <v>1274</v>
      </c>
      <c r="R339" s="183" t="s">
        <v>7067</v>
      </c>
      <c r="S339" s="184">
        <v>37970</v>
      </c>
      <c r="T339" s="185">
        <v>6740</v>
      </c>
      <c r="U339" s="186">
        <v>13339183</v>
      </c>
      <c r="V339" s="186">
        <v>13339183</v>
      </c>
      <c r="W339" s="187">
        <v>44227</v>
      </c>
      <c r="X339" s="188" t="s">
        <v>8664</v>
      </c>
      <c r="Y339" s="188" t="s">
        <v>7880</v>
      </c>
      <c r="Z339" s="188" t="s">
        <v>7913</v>
      </c>
    </row>
    <row r="340" spans="1:26" ht="24.75" hidden="1" customHeight="1" x14ac:dyDescent="0.25">
      <c r="A340" s="183" t="s">
        <v>8318</v>
      </c>
      <c r="B340" s="188">
        <v>714792008</v>
      </c>
      <c r="C340" s="183" t="s">
        <v>1566</v>
      </c>
      <c r="D340" s="183" t="s">
        <v>2178</v>
      </c>
      <c r="E340" s="183" t="s">
        <v>6281</v>
      </c>
      <c r="F340" s="183" t="s">
        <v>2179</v>
      </c>
      <c r="G340" s="183" t="s">
        <v>2180</v>
      </c>
      <c r="H340" s="183" t="s">
        <v>2181</v>
      </c>
      <c r="I340" s="183" t="s">
        <v>2182</v>
      </c>
      <c r="J340" s="183" t="s">
        <v>2183</v>
      </c>
      <c r="K340" s="183" t="s">
        <v>6408</v>
      </c>
      <c r="L340" s="183" t="s">
        <v>6166</v>
      </c>
      <c r="M340" s="183" t="s">
        <v>2185</v>
      </c>
      <c r="N340" s="183" t="s">
        <v>2184</v>
      </c>
      <c r="O340" s="183" t="s">
        <v>6307</v>
      </c>
      <c r="P340" s="183" t="s">
        <v>6407</v>
      </c>
      <c r="Q340" s="183" t="s">
        <v>1274</v>
      </c>
      <c r="R340" s="183" t="s">
        <v>7067</v>
      </c>
      <c r="S340" s="184">
        <v>37970</v>
      </c>
      <c r="T340" s="185">
        <v>6740</v>
      </c>
      <c r="U340" s="186">
        <v>8947613</v>
      </c>
      <c r="V340" s="186">
        <v>8947613</v>
      </c>
      <c r="W340" s="187">
        <v>44227</v>
      </c>
      <c r="X340" s="188" t="s">
        <v>8664</v>
      </c>
      <c r="Y340" s="188" t="s">
        <v>7880</v>
      </c>
      <c r="Z340" s="188" t="s">
        <v>7881</v>
      </c>
    </row>
    <row r="341" spans="1:26" ht="24.75" hidden="1" customHeight="1" x14ac:dyDescent="0.25">
      <c r="A341" s="183" t="s">
        <v>8318</v>
      </c>
      <c r="B341" s="188">
        <v>714792008</v>
      </c>
      <c r="C341" s="183" t="s">
        <v>1566</v>
      </c>
      <c r="D341" s="183" t="s">
        <v>2178</v>
      </c>
      <c r="E341" s="183" t="s">
        <v>6281</v>
      </c>
      <c r="F341" s="183" t="s">
        <v>2179</v>
      </c>
      <c r="G341" s="183" t="s">
        <v>2180</v>
      </c>
      <c r="H341" s="183" t="s">
        <v>2181</v>
      </c>
      <c r="I341" s="183" t="s">
        <v>2182</v>
      </c>
      <c r="J341" s="183" t="s">
        <v>2183</v>
      </c>
      <c r="K341" s="183" t="s">
        <v>6408</v>
      </c>
      <c r="L341" s="183" t="s">
        <v>6166</v>
      </c>
      <c r="M341" s="183" t="s">
        <v>2185</v>
      </c>
      <c r="N341" s="183" t="s">
        <v>2184</v>
      </c>
      <c r="O341" s="183" t="s">
        <v>6307</v>
      </c>
      <c r="P341" s="183" t="s">
        <v>6407</v>
      </c>
      <c r="Q341" s="183" t="s">
        <v>1274</v>
      </c>
      <c r="R341" s="183" t="s">
        <v>7067</v>
      </c>
      <c r="S341" s="184">
        <v>37970</v>
      </c>
      <c r="T341" s="185">
        <v>6740</v>
      </c>
      <c r="U341" s="186">
        <v>12674634</v>
      </c>
      <c r="V341" s="186">
        <v>12674634</v>
      </c>
      <c r="W341" s="187">
        <v>44227</v>
      </c>
      <c r="X341" s="188" t="s">
        <v>8664</v>
      </c>
      <c r="Y341" s="188" t="s">
        <v>7880</v>
      </c>
      <c r="Z341" s="188" t="s">
        <v>7928</v>
      </c>
    </row>
    <row r="342" spans="1:26" ht="24.75" hidden="1" customHeight="1" x14ac:dyDescent="0.25">
      <c r="A342" s="183" t="s">
        <v>8318</v>
      </c>
      <c r="B342" s="188">
        <v>714792008</v>
      </c>
      <c r="C342" s="183" t="s">
        <v>1566</v>
      </c>
      <c r="D342" s="183" t="s">
        <v>2178</v>
      </c>
      <c r="E342" s="183" t="s">
        <v>6281</v>
      </c>
      <c r="F342" s="183" t="s">
        <v>2179</v>
      </c>
      <c r="G342" s="183" t="s">
        <v>2180</v>
      </c>
      <c r="H342" s="183" t="s">
        <v>2181</v>
      </c>
      <c r="I342" s="183" t="s">
        <v>2182</v>
      </c>
      <c r="J342" s="183" t="s">
        <v>2183</v>
      </c>
      <c r="K342" s="183" t="s">
        <v>6408</v>
      </c>
      <c r="L342" s="183" t="s">
        <v>6166</v>
      </c>
      <c r="M342" s="183" t="s">
        <v>2185</v>
      </c>
      <c r="N342" s="183" t="s">
        <v>2184</v>
      </c>
      <c r="O342" s="183" t="s">
        <v>6307</v>
      </c>
      <c r="P342" s="183" t="s">
        <v>6407</v>
      </c>
      <c r="Q342" s="183" t="s">
        <v>1274</v>
      </c>
      <c r="R342" s="183" t="s">
        <v>7067</v>
      </c>
      <c r="S342" s="184">
        <v>37970</v>
      </c>
      <c r="T342" s="185">
        <v>6740</v>
      </c>
      <c r="U342" s="186">
        <v>59363473</v>
      </c>
      <c r="V342" s="186">
        <v>59363473</v>
      </c>
      <c r="W342" s="187">
        <v>44227</v>
      </c>
      <c r="X342" s="188" t="s">
        <v>8664</v>
      </c>
      <c r="Y342" s="188" t="s">
        <v>7880</v>
      </c>
      <c r="Z342" s="188" t="s">
        <v>8019</v>
      </c>
    </row>
    <row r="343" spans="1:26" ht="24.75" hidden="1" customHeight="1" x14ac:dyDescent="0.25">
      <c r="A343" s="183" t="s">
        <v>8319</v>
      </c>
      <c r="B343" s="188">
        <v>718362008</v>
      </c>
      <c r="C343" s="183" t="s">
        <v>81</v>
      </c>
      <c r="D343" s="183" t="s">
        <v>265</v>
      </c>
      <c r="E343" s="183" t="s">
        <v>7669</v>
      </c>
      <c r="F343" s="183" t="s">
        <v>266</v>
      </c>
      <c r="G343" s="183" t="s">
        <v>267</v>
      </c>
      <c r="H343" s="183" t="s">
        <v>268</v>
      </c>
      <c r="I343" s="183" t="s">
        <v>6592</v>
      </c>
      <c r="J343" s="183" t="s">
        <v>7755</v>
      </c>
      <c r="K343" s="183" t="s">
        <v>6575</v>
      </c>
      <c r="L343" s="183" t="s">
        <v>630</v>
      </c>
      <c r="M343" s="183" t="s">
        <v>205</v>
      </c>
      <c r="N343" s="183" t="s">
        <v>6573</v>
      </c>
      <c r="O343" s="183" t="s">
        <v>6574</v>
      </c>
      <c r="P343" s="183">
        <v>0</v>
      </c>
      <c r="Q343" s="183" t="s">
        <v>92</v>
      </c>
      <c r="R343" s="183" t="s">
        <v>7690</v>
      </c>
      <c r="S343" s="184">
        <v>37970</v>
      </c>
      <c r="T343" s="185">
        <v>6760</v>
      </c>
      <c r="U343" s="186">
        <v>7758000</v>
      </c>
      <c r="V343" s="186">
        <v>7758000</v>
      </c>
      <c r="W343" s="187">
        <v>44227</v>
      </c>
      <c r="X343" s="188" t="s">
        <v>8664</v>
      </c>
      <c r="Y343" s="188" t="s">
        <v>7880</v>
      </c>
      <c r="Z343" s="188" t="s">
        <v>7889</v>
      </c>
    </row>
    <row r="344" spans="1:26" ht="24.75" hidden="1" customHeight="1" x14ac:dyDescent="0.25">
      <c r="A344" s="183" t="s">
        <v>8320</v>
      </c>
      <c r="B344" s="188">
        <v>717449002</v>
      </c>
      <c r="C344" s="183" t="s">
        <v>81</v>
      </c>
      <c r="D344" s="183" t="s">
        <v>842</v>
      </c>
      <c r="E344" s="183" t="s">
        <v>7099</v>
      </c>
      <c r="F344" s="183" t="s">
        <v>843</v>
      </c>
      <c r="G344" s="183" t="s">
        <v>7328</v>
      </c>
      <c r="H344" s="183" t="s">
        <v>844</v>
      </c>
      <c r="I344" s="183" t="s">
        <v>6421</v>
      </c>
      <c r="J344" s="183" t="s">
        <v>845</v>
      </c>
      <c r="K344" s="183" t="s">
        <v>846</v>
      </c>
      <c r="L344" s="183" t="s">
        <v>217</v>
      </c>
      <c r="M344" s="183" t="s">
        <v>501</v>
      </c>
      <c r="N344" s="183" t="s">
        <v>6422</v>
      </c>
      <c r="O344" s="183" t="s">
        <v>6423</v>
      </c>
      <c r="P344" s="183">
        <v>0</v>
      </c>
      <c r="Q344" s="183" t="s">
        <v>419</v>
      </c>
      <c r="R344" s="183" t="s">
        <v>7165</v>
      </c>
      <c r="S344" s="184">
        <v>37970</v>
      </c>
      <c r="T344" s="185">
        <v>6830</v>
      </c>
      <c r="U344" s="186">
        <v>83730901</v>
      </c>
      <c r="V344" s="186">
        <v>83730901</v>
      </c>
      <c r="W344" s="187">
        <v>44227</v>
      </c>
      <c r="X344" s="188" t="s">
        <v>8664</v>
      </c>
      <c r="Y344" s="188" t="s">
        <v>7880</v>
      </c>
      <c r="Z344" s="188" t="s">
        <v>7900</v>
      </c>
    </row>
    <row r="345" spans="1:26" ht="24.75" hidden="1" customHeight="1" x14ac:dyDescent="0.25">
      <c r="A345" s="183" t="s">
        <v>8321</v>
      </c>
      <c r="B345" s="188">
        <v>721476006</v>
      </c>
      <c r="C345" s="183" t="s">
        <v>1658</v>
      </c>
      <c r="D345" s="183" t="s">
        <v>2029</v>
      </c>
      <c r="E345" s="183" t="s">
        <v>2030</v>
      </c>
      <c r="F345" s="183" t="s">
        <v>2030</v>
      </c>
      <c r="G345" s="183" t="s">
        <v>2031</v>
      </c>
      <c r="H345" s="183" t="s">
        <v>1112</v>
      </c>
      <c r="I345" s="183" t="s">
        <v>2032</v>
      </c>
      <c r="J345" s="183" t="s">
        <v>2033</v>
      </c>
      <c r="K345" s="183" t="s">
        <v>2035</v>
      </c>
      <c r="L345" s="183" t="s">
        <v>6222</v>
      </c>
      <c r="M345" s="183" t="s">
        <v>2037</v>
      </c>
      <c r="N345" s="183" t="s">
        <v>2036</v>
      </c>
      <c r="O345" s="183" t="s">
        <v>2034</v>
      </c>
      <c r="P345" s="183">
        <v>0</v>
      </c>
      <c r="Q345" s="183">
        <v>93910</v>
      </c>
      <c r="R345" s="183" t="s">
        <v>7147</v>
      </c>
      <c r="S345" s="184">
        <v>37970</v>
      </c>
      <c r="T345" s="185">
        <v>6864</v>
      </c>
      <c r="U345" s="186">
        <v>11088882</v>
      </c>
      <c r="V345" s="186">
        <v>11088882</v>
      </c>
      <c r="W345" s="187">
        <v>44227</v>
      </c>
      <c r="X345" s="188" t="s">
        <v>8664</v>
      </c>
      <c r="Y345" s="188" t="s">
        <v>7880</v>
      </c>
      <c r="Z345" s="188" t="s">
        <v>7996</v>
      </c>
    </row>
    <row r="346" spans="1:26" ht="24.75" hidden="1" customHeight="1" x14ac:dyDescent="0.25">
      <c r="A346" s="183" t="s">
        <v>8321</v>
      </c>
      <c r="B346" s="188">
        <v>721476006</v>
      </c>
      <c r="C346" s="183" t="s">
        <v>1658</v>
      </c>
      <c r="D346" s="183" t="s">
        <v>2029</v>
      </c>
      <c r="E346" s="183" t="s">
        <v>2030</v>
      </c>
      <c r="F346" s="183" t="s">
        <v>2030</v>
      </c>
      <c r="G346" s="183" t="s">
        <v>2031</v>
      </c>
      <c r="H346" s="183" t="s">
        <v>1112</v>
      </c>
      <c r="I346" s="183" t="s">
        <v>2032</v>
      </c>
      <c r="J346" s="183" t="s">
        <v>2033</v>
      </c>
      <c r="K346" s="183" t="s">
        <v>2035</v>
      </c>
      <c r="L346" s="183" t="s">
        <v>6222</v>
      </c>
      <c r="M346" s="183" t="s">
        <v>2037</v>
      </c>
      <c r="N346" s="183" t="s">
        <v>2036</v>
      </c>
      <c r="O346" s="183" t="s">
        <v>2034</v>
      </c>
      <c r="P346" s="183">
        <v>0</v>
      </c>
      <c r="Q346" s="183">
        <v>93910</v>
      </c>
      <c r="R346" s="183" t="s">
        <v>7147</v>
      </c>
      <c r="S346" s="184">
        <v>37970</v>
      </c>
      <c r="T346" s="185">
        <v>6864</v>
      </c>
      <c r="U346" s="186">
        <v>9278568</v>
      </c>
      <c r="V346" s="186">
        <v>9278568</v>
      </c>
      <c r="W346" s="187">
        <v>44227</v>
      </c>
      <c r="X346" s="188" t="s">
        <v>8664</v>
      </c>
      <c r="Y346" s="188" t="s">
        <v>7880</v>
      </c>
      <c r="Z346" s="188" t="s">
        <v>8020</v>
      </c>
    </row>
    <row r="347" spans="1:26" ht="24.75" hidden="1" customHeight="1" x14ac:dyDescent="0.25">
      <c r="A347" s="183" t="s">
        <v>8321</v>
      </c>
      <c r="B347" s="188">
        <v>721476006</v>
      </c>
      <c r="C347" s="183" t="s">
        <v>1658</v>
      </c>
      <c r="D347" s="183" t="s">
        <v>2029</v>
      </c>
      <c r="E347" s="183" t="s">
        <v>2030</v>
      </c>
      <c r="F347" s="183" t="s">
        <v>2030</v>
      </c>
      <c r="G347" s="183" t="s">
        <v>2031</v>
      </c>
      <c r="H347" s="183" t="s">
        <v>1112</v>
      </c>
      <c r="I347" s="183" t="s">
        <v>2032</v>
      </c>
      <c r="J347" s="183" t="s">
        <v>2033</v>
      </c>
      <c r="K347" s="183" t="s">
        <v>2035</v>
      </c>
      <c r="L347" s="183" t="s">
        <v>6222</v>
      </c>
      <c r="M347" s="183" t="s">
        <v>2037</v>
      </c>
      <c r="N347" s="183" t="s">
        <v>2036</v>
      </c>
      <c r="O347" s="183" t="s">
        <v>2034</v>
      </c>
      <c r="P347" s="183">
        <v>0</v>
      </c>
      <c r="Q347" s="183">
        <v>93910</v>
      </c>
      <c r="R347" s="183" t="s">
        <v>7147</v>
      </c>
      <c r="S347" s="184">
        <v>37970</v>
      </c>
      <c r="T347" s="185">
        <v>6864</v>
      </c>
      <c r="U347" s="186">
        <v>62723740</v>
      </c>
      <c r="V347" s="186">
        <v>62723740</v>
      </c>
      <c r="W347" s="187">
        <v>44227</v>
      </c>
      <c r="X347" s="188" t="s">
        <v>8664</v>
      </c>
      <c r="Y347" s="188" t="s">
        <v>7880</v>
      </c>
      <c r="Z347" s="188" t="s">
        <v>7958</v>
      </c>
    </row>
    <row r="348" spans="1:26" ht="24.75" hidden="1" customHeight="1" x14ac:dyDescent="0.25">
      <c r="A348" s="183" t="s">
        <v>8322</v>
      </c>
      <c r="B348" s="188">
        <v>719926002</v>
      </c>
      <c r="C348" s="183" t="s">
        <v>53</v>
      </c>
      <c r="D348" s="183" t="s">
        <v>588</v>
      </c>
      <c r="E348" s="183" t="s">
        <v>6669</v>
      </c>
      <c r="F348" s="183" t="s">
        <v>589</v>
      </c>
      <c r="G348" s="183" t="s">
        <v>6670</v>
      </c>
      <c r="H348" s="183" t="s">
        <v>590</v>
      </c>
      <c r="I348" s="183" t="s">
        <v>6671</v>
      </c>
      <c r="J348" s="183" t="s">
        <v>591</v>
      </c>
      <c r="K348" s="183" t="s">
        <v>6929</v>
      </c>
      <c r="L348" s="183" t="s">
        <v>6168</v>
      </c>
      <c r="M348" s="183" t="s">
        <v>592</v>
      </c>
      <c r="N348" s="183" t="s">
        <v>6672</v>
      </c>
      <c r="O348" s="183" t="s">
        <v>6673</v>
      </c>
      <c r="P348" s="183">
        <v>0</v>
      </c>
      <c r="Q348" s="183" t="s">
        <v>419</v>
      </c>
      <c r="R348" s="183" t="s">
        <v>6933</v>
      </c>
      <c r="S348" s="184">
        <v>37970</v>
      </c>
      <c r="T348" s="185">
        <v>6866</v>
      </c>
      <c r="U348" s="186">
        <v>10789826</v>
      </c>
      <c r="V348" s="186">
        <v>10789826</v>
      </c>
      <c r="W348" s="187">
        <v>44227</v>
      </c>
      <c r="X348" s="188" t="s">
        <v>8664</v>
      </c>
      <c r="Y348" s="188" t="s">
        <v>7880</v>
      </c>
      <c r="Z348" s="188" t="s">
        <v>8021</v>
      </c>
    </row>
    <row r="349" spans="1:26" ht="24.75" hidden="1" customHeight="1" x14ac:dyDescent="0.25">
      <c r="A349" s="183" t="s">
        <v>8322</v>
      </c>
      <c r="B349" s="188">
        <v>719926002</v>
      </c>
      <c r="C349" s="183" t="s">
        <v>53</v>
      </c>
      <c r="D349" s="183" t="s">
        <v>588</v>
      </c>
      <c r="E349" s="183" t="s">
        <v>6669</v>
      </c>
      <c r="F349" s="183" t="s">
        <v>589</v>
      </c>
      <c r="G349" s="183" t="s">
        <v>6670</v>
      </c>
      <c r="H349" s="183" t="s">
        <v>590</v>
      </c>
      <c r="I349" s="183" t="s">
        <v>6671</v>
      </c>
      <c r="J349" s="183" t="s">
        <v>591</v>
      </c>
      <c r="K349" s="183" t="s">
        <v>6929</v>
      </c>
      <c r="L349" s="183" t="s">
        <v>6168</v>
      </c>
      <c r="M349" s="183" t="s">
        <v>592</v>
      </c>
      <c r="N349" s="183" t="s">
        <v>6672</v>
      </c>
      <c r="O349" s="183" t="s">
        <v>6673</v>
      </c>
      <c r="P349" s="183">
        <v>0</v>
      </c>
      <c r="Q349" s="183" t="s">
        <v>419</v>
      </c>
      <c r="R349" s="183" t="s">
        <v>6933</v>
      </c>
      <c r="S349" s="184">
        <v>37970</v>
      </c>
      <c r="T349" s="185">
        <v>6866</v>
      </c>
      <c r="U349" s="186">
        <v>42423879</v>
      </c>
      <c r="V349" s="186">
        <v>42423879</v>
      </c>
      <c r="W349" s="187">
        <v>44227</v>
      </c>
      <c r="X349" s="188" t="s">
        <v>8664</v>
      </c>
      <c r="Y349" s="188" t="s">
        <v>7880</v>
      </c>
      <c r="Z349" s="188" t="s">
        <v>7901</v>
      </c>
    </row>
    <row r="350" spans="1:26" ht="24.75" hidden="1" customHeight="1" x14ac:dyDescent="0.25">
      <c r="A350" s="183" t="s">
        <v>8322</v>
      </c>
      <c r="B350" s="188">
        <v>719926002</v>
      </c>
      <c r="C350" s="183" t="s">
        <v>53</v>
      </c>
      <c r="D350" s="183" t="s">
        <v>588</v>
      </c>
      <c r="E350" s="183" t="s">
        <v>6669</v>
      </c>
      <c r="F350" s="183" t="s">
        <v>589</v>
      </c>
      <c r="G350" s="183" t="s">
        <v>6670</v>
      </c>
      <c r="H350" s="183" t="s">
        <v>590</v>
      </c>
      <c r="I350" s="183" t="s">
        <v>6671</v>
      </c>
      <c r="J350" s="183" t="s">
        <v>591</v>
      </c>
      <c r="K350" s="183" t="s">
        <v>6929</v>
      </c>
      <c r="L350" s="183" t="s">
        <v>6168</v>
      </c>
      <c r="M350" s="183" t="s">
        <v>592</v>
      </c>
      <c r="N350" s="183" t="s">
        <v>6672</v>
      </c>
      <c r="O350" s="183" t="s">
        <v>6673</v>
      </c>
      <c r="P350" s="183">
        <v>0</v>
      </c>
      <c r="Q350" s="183" t="s">
        <v>419</v>
      </c>
      <c r="R350" s="183" t="s">
        <v>6933</v>
      </c>
      <c r="S350" s="184">
        <v>37970</v>
      </c>
      <c r="T350" s="185">
        <v>6866</v>
      </c>
      <c r="U350" s="186">
        <v>111756497</v>
      </c>
      <c r="V350" s="186">
        <v>111756497</v>
      </c>
      <c r="W350" s="187">
        <v>44227</v>
      </c>
      <c r="X350" s="188" t="s">
        <v>8664</v>
      </c>
      <c r="Y350" s="188" t="s">
        <v>7880</v>
      </c>
      <c r="Z350" s="188" t="s">
        <v>7911</v>
      </c>
    </row>
    <row r="351" spans="1:26" ht="24.75" hidden="1" customHeight="1" x14ac:dyDescent="0.25">
      <c r="A351" s="183" t="s">
        <v>8322</v>
      </c>
      <c r="B351" s="188">
        <v>719926002</v>
      </c>
      <c r="C351" s="183" t="s">
        <v>53</v>
      </c>
      <c r="D351" s="183" t="s">
        <v>588</v>
      </c>
      <c r="E351" s="183" t="s">
        <v>6669</v>
      </c>
      <c r="F351" s="183" t="s">
        <v>589</v>
      </c>
      <c r="G351" s="183" t="s">
        <v>6670</v>
      </c>
      <c r="H351" s="183" t="s">
        <v>590</v>
      </c>
      <c r="I351" s="183" t="s">
        <v>6671</v>
      </c>
      <c r="J351" s="183" t="s">
        <v>591</v>
      </c>
      <c r="K351" s="183" t="s">
        <v>6929</v>
      </c>
      <c r="L351" s="183" t="s">
        <v>6168</v>
      </c>
      <c r="M351" s="183" t="s">
        <v>592</v>
      </c>
      <c r="N351" s="183" t="s">
        <v>6672</v>
      </c>
      <c r="O351" s="183" t="s">
        <v>6673</v>
      </c>
      <c r="P351" s="183">
        <v>0</v>
      </c>
      <c r="Q351" s="183" t="s">
        <v>419</v>
      </c>
      <c r="R351" s="183" t="s">
        <v>6933</v>
      </c>
      <c r="S351" s="184">
        <v>37970</v>
      </c>
      <c r="T351" s="185">
        <v>6866</v>
      </c>
      <c r="U351" s="186">
        <v>9634194</v>
      </c>
      <c r="V351" s="186">
        <v>9634194</v>
      </c>
      <c r="W351" s="187">
        <v>44227</v>
      </c>
      <c r="X351" s="188" t="s">
        <v>8664</v>
      </c>
      <c r="Y351" s="188" t="s">
        <v>7880</v>
      </c>
      <c r="Z351" s="188" t="s">
        <v>162</v>
      </c>
    </row>
    <row r="352" spans="1:26" ht="24.75" hidden="1" customHeight="1" x14ac:dyDescent="0.25">
      <c r="A352" s="183" t="s">
        <v>8322</v>
      </c>
      <c r="B352" s="188">
        <v>719926002</v>
      </c>
      <c r="C352" s="183" t="s">
        <v>53</v>
      </c>
      <c r="D352" s="183" t="s">
        <v>588</v>
      </c>
      <c r="E352" s="183" t="s">
        <v>6669</v>
      </c>
      <c r="F352" s="183" t="s">
        <v>589</v>
      </c>
      <c r="G352" s="183" t="s">
        <v>6670</v>
      </c>
      <c r="H352" s="183" t="s">
        <v>590</v>
      </c>
      <c r="I352" s="183" t="s">
        <v>6671</v>
      </c>
      <c r="J352" s="183" t="s">
        <v>591</v>
      </c>
      <c r="K352" s="183" t="s">
        <v>6929</v>
      </c>
      <c r="L352" s="183" t="s">
        <v>6168</v>
      </c>
      <c r="M352" s="183" t="s">
        <v>592</v>
      </c>
      <c r="N352" s="183" t="s">
        <v>6672</v>
      </c>
      <c r="O352" s="183" t="s">
        <v>6673</v>
      </c>
      <c r="P352" s="183">
        <v>0</v>
      </c>
      <c r="Q352" s="183" t="s">
        <v>419</v>
      </c>
      <c r="R352" s="183" t="s">
        <v>6933</v>
      </c>
      <c r="S352" s="184">
        <v>37970</v>
      </c>
      <c r="T352" s="185">
        <v>6866</v>
      </c>
      <c r="U352" s="186">
        <v>23910352</v>
      </c>
      <c r="V352" s="186">
        <v>23910352</v>
      </c>
      <c r="W352" s="187">
        <v>44227</v>
      </c>
      <c r="X352" s="188" t="s">
        <v>8664</v>
      </c>
      <c r="Y352" s="188" t="s">
        <v>7880</v>
      </c>
      <c r="Z352" s="188" t="s">
        <v>7970</v>
      </c>
    </row>
    <row r="353" spans="1:26" ht="24.75" hidden="1" customHeight="1" x14ac:dyDescent="0.25">
      <c r="A353" s="183" t="s">
        <v>8322</v>
      </c>
      <c r="B353" s="188">
        <v>719926002</v>
      </c>
      <c r="C353" s="183" t="s">
        <v>53</v>
      </c>
      <c r="D353" s="183" t="s">
        <v>588</v>
      </c>
      <c r="E353" s="183" t="s">
        <v>6669</v>
      </c>
      <c r="F353" s="183" t="s">
        <v>589</v>
      </c>
      <c r="G353" s="183" t="s">
        <v>6670</v>
      </c>
      <c r="H353" s="183" t="s">
        <v>590</v>
      </c>
      <c r="I353" s="183" t="s">
        <v>6671</v>
      </c>
      <c r="J353" s="183" t="s">
        <v>591</v>
      </c>
      <c r="K353" s="183" t="s">
        <v>6929</v>
      </c>
      <c r="L353" s="183" t="s">
        <v>6168</v>
      </c>
      <c r="M353" s="183" t="s">
        <v>592</v>
      </c>
      <c r="N353" s="183" t="s">
        <v>6672</v>
      </c>
      <c r="O353" s="183" t="s">
        <v>6673</v>
      </c>
      <c r="P353" s="183">
        <v>0</v>
      </c>
      <c r="Q353" s="183" t="s">
        <v>419</v>
      </c>
      <c r="R353" s="183" t="s">
        <v>6933</v>
      </c>
      <c r="S353" s="184">
        <v>37970</v>
      </c>
      <c r="T353" s="185">
        <v>6866</v>
      </c>
      <c r="U353" s="186">
        <v>106326253</v>
      </c>
      <c r="V353" s="186">
        <v>106326253</v>
      </c>
      <c r="W353" s="187">
        <v>44227</v>
      </c>
      <c r="X353" s="188" t="s">
        <v>8664</v>
      </c>
      <c r="Y353" s="188" t="s">
        <v>7880</v>
      </c>
      <c r="Z353" s="188" t="s">
        <v>7893</v>
      </c>
    </row>
    <row r="354" spans="1:26" ht="24.75" hidden="1" customHeight="1" x14ac:dyDescent="0.25">
      <c r="A354" s="183" t="s">
        <v>8322</v>
      </c>
      <c r="B354" s="188">
        <v>719926002</v>
      </c>
      <c r="C354" s="183" t="s">
        <v>53</v>
      </c>
      <c r="D354" s="183" t="s">
        <v>588</v>
      </c>
      <c r="E354" s="183" t="s">
        <v>6669</v>
      </c>
      <c r="F354" s="183" t="s">
        <v>589</v>
      </c>
      <c r="G354" s="183" t="s">
        <v>6670</v>
      </c>
      <c r="H354" s="183" t="s">
        <v>590</v>
      </c>
      <c r="I354" s="183" t="s">
        <v>6671</v>
      </c>
      <c r="J354" s="183" t="s">
        <v>591</v>
      </c>
      <c r="K354" s="183" t="s">
        <v>6929</v>
      </c>
      <c r="L354" s="183" t="s">
        <v>6168</v>
      </c>
      <c r="M354" s="183" t="s">
        <v>592</v>
      </c>
      <c r="N354" s="183" t="s">
        <v>6672</v>
      </c>
      <c r="O354" s="183" t="s">
        <v>6673</v>
      </c>
      <c r="P354" s="183">
        <v>0</v>
      </c>
      <c r="Q354" s="183" t="s">
        <v>419</v>
      </c>
      <c r="R354" s="183" t="s">
        <v>6933</v>
      </c>
      <c r="S354" s="184">
        <v>37970</v>
      </c>
      <c r="T354" s="185">
        <v>6866</v>
      </c>
      <c r="U354" s="186">
        <v>21163824</v>
      </c>
      <c r="V354" s="186">
        <v>21163824</v>
      </c>
      <c r="W354" s="187">
        <v>44227</v>
      </c>
      <c r="X354" s="188" t="s">
        <v>8664</v>
      </c>
      <c r="Y354" s="188" t="s">
        <v>7880</v>
      </c>
      <c r="Z354" s="188" t="s">
        <v>7997</v>
      </c>
    </row>
    <row r="355" spans="1:26" ht="24.75" hidden="1" customHeight="1" x14ac:dyDescent="0.25">
      <c r="A355" s="183" t="s">
        <v>8322</v>
      </c>
      <c r="B355" s="188">
        <v>719926002</v>
      </c>
      <c r="C355" s="183" t="s">
        <v>53</v>
      </c>
      <c r="D355" s="183" t="s">
        <v>588</v>
      </c>
      <c r="E355" s="183" t="s">
        <v>6669</v>
      </c>
      <c r="F355" s="183" t="s">
        <v>589</v>
      </c>
      <c r="G355" s="183" t="s">
        <v>6670</v>
      </c>
      <c r="H355" s="183" t="s">
        <v>590</v>
      </c>
      <c r="I355" s="183" t="s">
        <v>6671</v>
      </c>
      <c r="J355" s="183" t="s">
        <v>591</v>
      </c>
      <c r="K355" s="183" t="s">
        <v>6929</v>
      </c>
      <c r="L355" s="183" t="s">
        <v>6168</v>
      </c>
      <c r="M355" s="183" t="s">
        <v>592</v>
      </c>
      <c r="N355" s="183" t="s">
        <v>6672</v>
      </c>
      <c r="O355" s="183" t="s">
        <v>6673</v>
      </c>
      <c r="P355" s="183">
        <v>0</v>
      </c>
      <c r="Q355" s="183" t="s">
        <v>419</v>
      </c>
      <c r="R355" s="183" t="s">
        <v>6933</v>
      </c>
      <c r="S355" s="184">
        <v>37970</v>
      </c>
      <c r="T355" s="185">
        <v>6866</v>
      </c>
      <c r="U355" s="186">
        <v>14504356</v>
      </c>
      <c r="V355" s="186">
        <v>14504356</v>
      </c>
      <c r="W355" s="187">
        <v>44227</v>
      </c>
      <c r="X355" s="188" t="s">
        <v>8664</v>
      </c>
      <c r="Y355" s="188" t="s">
        <v>7880</v>
      </c>
      <c r="Z355" s="188" t="s">
        <v>8022</v>
      </c>
    </row>
    <row r="356" spans="1:26" ht="24.75" hidden="1" customHeight="1" x14ac:dyDescent="0.25">
      <c r="A356" s="183" t="s">
        <v>8322</v>
      </c>
      <c r="B356" s="188">
        <v>719926002</v>
      </c>
      <c r="C356" s="183" t="s">
        <v>53</v>
      </c>
      <c r="D356" s="183" t="s">
        <v>588</v>
      </c>
      <c r="E356" s="183" t="s">
        <v>6669</v>
      </c>
      <c r="F356" s="183" t="s">
        <v>589</v>
      </c>
      <c r="G356" s="183" t="s">
        <v>6670</v>
      </c>
      <c r="H356" s="183" t="s">
        <v>590</v>
      </c>
      <c r="I356" s="183" t="s">
        <v>6671</v>
      </c>
      <c r="J356" s="183" t="s">
        <v>591</v>
      </c>
      <c r="K356" s="183" t="s">
        <v>6929</v>
      </c>
      <c r="L356" s="183" t="s">
        <v>6168</v>
      </c>
      <c r="M356" s="183" t="s">
        <v>592</v>
      </c>
      <c r="N356" s="183" t="s">
        <v>6672</v>
      </c>
      <c r="O356" s="183" t="s">
        <v>6673</v>
      </c>
      <c r="P356" s="183">
        <v>0</v>
      </c>
      <c r="Q356" s="183" t="s">
        <v>419</v>
      </c>
      <c r="R356" s="183" t="s">
        <v>6933</v>
      </c>
      <c r="S356" s="184">
        <v>37970</v>
      </c>
      <c r="T356" s="185">
        <v>6866</v>
      </c>
      <c r="U356" s="186">
        <v>32482495</v>
      </c>
      <c r="V356" s="186">
        <v>32482495</v>
      </c>
      <c r="W356" s="187">
        <v>44227</v>
      </c>
      <c r="X356" s="188" t="s">
        <v>8664</v>
      </c>
      <c r="Y356" s="188" t="s">
        <v>7880</v>
      </c>
      <c r="Z356" s="188" t="s">
        <v>7898</v>
      </c>
    </row>
    <row r="357" spans="1:26" ht="24.75" hidden="1" customHeight="1" x14ac:dyDescent="0.25">
      <c r="A357" s="183" t="s">
        <v>8322</v>
      </c>
      <c r="B357" s="188">
        <v>719926002</v>
      </c>
      <c r="C357" s="183" t="s">
        <v>53</v>
      </c>
      <c r="D357" s="183" t="s">
        <v>588</v>
      </c>
      <c r="E357" s="183" t="s">
        <v>6669</v>
      </c>
      <c r="F357" s="183" t="s">
        <v>589</v>
      </c>
      <c r="G357" s="183" t="s">
        <v>6670</v>
      </c>
      <c r="H357" s="183" t="s">
        <v>590</v>
      </c>
      <c r="I357" s="183" t="s">
        <v>6671</v>
      </c>
      <c r="J357" s="183" t="s">
        <v>591</v>
      </c>
      <c r="K357" s="183" t="s">
        <v>6929</v>
      </c>
      <c r="L357" s="183" t="s">
        <v>6168</v>
      </c>
      <c r="M357" s="183" t="s">
        <v>592</v>
      </c>
      <c r="N357" s="183" t="s">
        <v>6672</v>
      </c>
      <c r="O357" s="183" t="s">
        <v>6673</v>
      </c>
      <c r="P357" s="183">
        <v>0</v>
      </c>
      <c r="Q357" s="183" t="s">
        <v>419</v>
      </c>
      <c r="R357" s="183" t="s">
        <v>6933</v>
      </c>
      <c r="S357" s="184">
        <v>37970</v>
      </c>
      <c r="T357" s="185">
        <v>6866</v>
      </c>
      <c r="U357" s="186">
        <v>28218432</v>
      </c>
      <c r="V357" s="186">
        <v>28218432</v>
      </c>
      <c r="W357" s="187">
        <v>44227</v>
      </c>
      <c r="X357" s="188" t="s">
        <v>8664</v>
      </c>
      <c r="Y357" s="188" t="s">
        <v>7880</v>
      </c>
      <c r="Z357" s="188" t="s">
        <v>7899</v>
      </c>
    </row>
    <row r="358" spans="1:26" ht="24.75" hidden="1" customHeight="1" x14ac:dyDescent="0.25">
      <c r="A358" s="183" t="s">
        <v>8322</v>
      </c>
      <c r="B358" s="188">
        <v>719926002</v>
      </c>
      <c r="C358" s="183" t="s">
        <v>53</v>
      </c>
      <c r="D358" s="183" t="s">
        <v>588</v>
      </c>
      <c r="E358" s="183" t="s">
        <v>6669</v>
      </c>
      <c r="F358" s="183" t="s">
        <v>589</v>
      </c>
      <c r="G358" s="183" t="s">
        <v>6670</v>
      </c>
      <c r="H358" s="183" t="s">
        <v>590</v>
      </c>
      <c r="I358" s="183" t="s">
        <v>6671</v>
      </c>
      <c r="J358" s="183" t="s">
        <v>591</v>
      </c>
      <c r="K358" s="183" t="s">
        <v>6929</v>
      </c>
      <c r="L358" s="183" t="s">
        <v>6168</v>
      </c>
      <c r="M358" s="183" t="s">
        <v>592</v>
      </c>
      <c r="N358" s="183" t="s">
        <v>6672</v>
      </c>
      <c r="O358" s="183" t="s">
        <v>6673</v>
      </c>
      <c r="P358" s="183">
        <v>0</v>
      </c>
      <c r="Q358" s="183" t="s">
        <v>419</v>
      </c>
      <c r="R358" s="183" t="s">
        <v>6933</v>
      </c>
      <c r="S358" s="184">
        <v>37970</v>
      </c>
      <c r="T358" s="185">
        <v>6866</v>
      </c>
      <c r="U358" s="186">
        <v>12338529</v>
      </c>
      <c r="V358" s="186">
        <v>12338529</v>
      </c>
      <c r="W358" s="187">
        <v>44227</v>
      </c>
      <c r="X358" s="188" t="s">
        <v>8664</v>
      </c>
      <c r="Y358" s="188" t="s">
        <v>7880</v>
      </c>
      <c r="Z358" s="188" t="s">
        <v>7965</v>
      </c>
    </row>
    <row r="359" spans="1:26" ht="24.75" hidden="1" customHeight="1" x14ac:dyDescent="0.25">
      <c r="A359" s="183" t="s">
        <v>8322</v>
      </c>
      <c r="B359" s="188">
        <v>719926002</v>
      </c>
      <c r="C359" s="183" t="s">
        <v>53</v>
      </c>
      <c r="D359" s="183" t="s">
        <v>588</v>
      </c>
      <c r="E359" s="183" t="s">
        <v>6669</v>
      </c>
      <c r="F359" s="183" t="s">
        <v>589</v>
      </c>
      <c r="G359" s="183" t="s">
        <v>6670</v>
      </c>
      <c r="H359" s="183" t="s">
        <v>590</v>
      </c>
      <c r="I359" s="183" t="s">
        <v>6671</v>
      </c>
      <c r="J359" s="183" t="s">
        <v>591</v>
      </c>
      <c r="K359" s="183" t="s">
        <v>6929</v>
      </c>
      <c r="L359" s="183" t="s">
        <v>6168</v>
      </c>
      <c r="M359" s="183" t="s">
        <v>592</v>
      </c>
      <c r="N359" s="183" t="s">
        <v>6672</v>
      </c>
      <c r="O359" s="183" t="s">
        <v>6673</v>
      </c>
      <c r="P359" s="183">
        <v>0</v>
      </c>
      <c r="Q359" s="183" t="s">
        <v>419</v>
      </c>
      <c r="R359" s="183" t="s">
        <v>6933</v>
      </c>
      <c r="S359" s="184">
        <v>37970</v>
      </c>
      <c r="T359" s="185">
        <v>6866</v>
      </c>
      <c r="U359" s="186">
        <v>40800872</v>
      </c>
      <c r="V359" s="186">
        <v>40800872</v>
      </c>
      <c r="W359" s="187">
        <v>44227</v>
      </c>
      <c r="X359" s="188" t="s">
        <v>8664</v>
      </c>
      <c r="Y359" s="188" t="s">
        <v>7880</v>
      </c>
      <c r="Z359" s="188" t="s">
        <v>198</v>
      </c>
    </row>
    <row r="360" spans="1:26" ht="24.75" hidden="1" customHeight="1" x14ac:dyDescent="0.25">
      <c r="A360" s="183" t="s">
        <v>8322</v>
      </c>
      <c r="B360" s="188">
        <v>719926002</v>
      </c>
      <c r="C360" s="183" t="s">
        <v>53</v>
      </c>
      <c r="D360" s="183" t="s">
        <v>588</v>
      </c>
      <c r="E360" s="183" t="s">
        <v>6669</v>
      </c>
      <c r="F360" s="183" t="s">
        <v>589</v>
      </c>
      <c r="G360" s="183" t="s">
        <v>6670</v>
      </c>
      <c r="H360" s="183" t="s">
        <v>590</v>
      </c>
      <c r="I360" s="183" t="s">
        <v>6671</v>
      </c>
      <c r="J360" s="183" t="s">
        <v>591</v>
      </c>
      <c r="K360" s="183" t="s">
        <v>6929</v>
      </c>
      <c r="L360" s="183" t="s">
        <v>6168</v>
      </c>
      <c r="M360" s="183" t="s">
        <v>592</v>
      </c>
      <c r="N360" s="183" t="s">
        <v>6672</v>
      </c>
      <c r="O360" s="183" t="s">
        <v>6673</v>
      </c>
      <c r="P360" s="183">
        <v>0</v>
      </c>
      <c r="Q360" s="183" t="s">
        <v>419</v>
      </c>
      <c r="R360" s="183" t="s">
        <v>6933</v>
      </c>
      <c r="S360" s="184">
        <v>37970</v>
      </c>
      <c r="T360" s="185">
        <v>6866</v>
      </c>
      <c r="U360" s="186">
        <v>27313332</v>
      </c>
      <c r="V360" s="186">
        <v>27313332</v>
      </c>
      <c r="W360" s="187">
        <v>44227</v>
      </c>
      <c r="X360" s="188" t="s">
        <v>8664</v>
      </c>
      <c r="Y360" s="188" t="s">
        <v>7880</v>
      </c>
      <c r="Z360" s="188" t="s">
        <v>7888</v>
      </c>
    </row>
    <row r="361" spans="1:26" ht="24.75" hidden="1" customHeight="1" x14ac:dyDescent="0.25">
      <c r="A361" s="183" t="s">
        <v>8323</v>
      </c>
      <c r="B361" s="188">
        <v>715787008</v>
      </c>
      <c r="C361" s="183" t="s">
        <v>53</v>
      </c>
      <c r="D361" s="183" t="s">
        <v>466</v>
      </c>
      <c r="E361" s="183" t="s">
        <v>8130</v>
      </c>
      <c r="F361" s="183" t="s">
        <v>467</v>
      </c>
      <c r="G361" s="183" t="s">
        <v>8131</v>
      </c>
      <c r="H361" s="183" t="s">
        <v>68</v>
      </c>
      <c r="I361" s="183" t="s">
        <v>8132</v>
      </c>
      <c r="J361" s="183" t="s">
        <v>8133</v>
      </c>
      <c r="K361" s="183" t="s">
        <v>468</v>
      </c>
      <c r="L361" s="183" t="s">
        <v>50</v>
      </c>
      <c r="M361" s="183" t="s">
        <v>469</v>
      </c>
      <c r="N361" s="183" t="s">
        <v>8134</v>
      </c>
      <c r="O361" s="183" t="s">
        <v>8135</v>
      </c>
      <c r="P361" s="183">
        <v>0</v>
      </c>
      <c r="Q361" s="183" t="s">
        <v>470</v>
      </c>
      <c r="R361" s="183" t="s">
        <v>8136</v>
      </c>
      <c r="S361" s="184">
        <v>37970</v>
      </c>
      <c r="T361" s="185">
        <v>6871</v>
      </c>
      <c r="U361" s="186">
        <v>3914773</v>
      </c>
      <c r="V361" s="186">
        <v>3914773</v>
      </c>
      <c r="W361" s="187">
        <v>44227</v>
      </c>
      <c r="X361" s="188" t="s">
        <v>8664</v>
      </c>
      <c r="Y361" s="188" t="s">
        <v>7880</v>
      </c>
      <c r="Z361" s="188" t="s">
        <v>7889</v>
      </c>
    </row>
    <row r="362" spans="1:26" ht="24.75" hidden="1" customHeight="1" x14ac:dyDescent="0.25">
      <c r="A362" s="183" t="s">
        <v>8324</v>
      </c>
      <c r="B362" s="188">
        <v>690734001</v>
      </c>
      <c r="C362" s="183" t="s">
        <v>2854</v>
      </c>
      <c r="D362" s="183" t="s">
        <v>2871</v>
      </c>
      <c r="E362" s="183" t="s">
        <v>27</v>
      </c>
      <c r="F362" s="183" t="s">
        <v>2872</v>
      </c>
      <c r="G362" s="183">
        <v>0</v>
      </c>
      <c r="H362" s="183">
        <v>0</v>
      </c>
      <c r="I362" s="183">
        <v>0</v>
      </c>
      <c r="J362" s="183" t="s">
        <v>3900</v>
      </c>
      <c r="K362" s="183" t="s">
        <v>3899</v>
      </c>
      <c r="L362" s="183" t="s">
        <v>630</v>
      </c>
      <c r="M362" s="183" t="s">
        <v>3901</v>
      </c>
      <c r="N362" s="183">
        <v>0</v>
      </c>
      <c r="O362" s="183">
        <v>0</v>
      </c>
      <c r="P362" s="183">
        <v>0</v>
      </c>
      <c r="Q362" s="183">
        <v>91001</v>
      </c>
      <c r="R362" s="183" t="s">
        <v>3269</v>
      </c>
      <c r="S362" s="184">
        <v>38159</v>
      </c>
      <c r="T362" s="185">
        <v>6872</v>
      </c>
      <c r="U362" s="186">
        <v>186750</v>
      </c>
      <c r="V362" s="186">
        <v>186750</v>
      </c>
      <c r="W362" s="187">
        <v>44227</v>
      </c>
      <c r="X362" s="188" t="s">
        <v>8664</v>
      </c>
      <c r="Y362" s="188" t="s">
        <v>7880</v>
      </c>
      <c r="Z362" s="188" t="s">
        <v>7933</v>
      </c>
    </row>
    <row r="363" spans="1:26" ht="24.75" hidden="1" customHeight="1" x14ac:dyDescent="0.25">
      <c r="A363" s="183" t="s">
        <v>8325</v>
      </c>
      <c r="B363" s="188">
        <v>691201007</v>
      </c>
      <c r="C363" s="183" t="s">
        <v>2854</v>
      </c>
      <c r="D363" s="183" t="s">
        <v>2871</v>
      </c>
      <c r="E363" s="183" t="s">
        <v>27</v>
      </c>
      <c r="F363" s="183" t="s">
        <v>2872</v>
      </c>
      <c r="G363" s="183" t="s">
        <v>29</v>
      </c>
      <c r="H363" s="183">
        <v>0</v>
      </c>
      <c r="I363" s="183">
        <v>0</v>
      </c>
      <c r="J363" s="183" t="s">
        <v>3116</v>
      </c>
      <c r="K363" s="183" t="s">
        <v>3117</v>
      </c>
      <c r="L363" s="183" t="s">
        <v>6171</v>
      </c>
      <c r="M363" s="183" t="s">
        <v>3118</v>
      </c>
      <c r="N363" s="183">
        <v>0</v>
      </c>
      <c r="O363" s="183">
        <v>0</v>
      </c>
      <c r="P363" s="183">
        <v>0</v>
      </c>
      <c r="Q363" s="183">
        <v>91001</v>
      </c>
      <c r="R363" s="183" t="s">
        <v>3119</v>
      </c>
      <c r="S363" s="184">
        <v>37970</v>
      </c>
      <c r="T363" s="185">
        <v>6876</v>
      </c>
      <c r="U363" s="186">
        <v>186750</v>
      </c>
      <c r="V363" s="186">
        <v>186750</v>
      </c>
      <c r="W363" s="187">
        <v>44227</v>
      </c>
      <c r="X363" s="188" t="s">
        <v>8664</v>
      </c>
      <c r="Y363" s="188" t="s">
        <v>7880</v>
      </c>
      <c r="Z363" s="188" t="s">
        <v>7891</v>
      </c>
    </row>
    <row r="364" spans="1:26" ht="24.75" hidden="1" customHeight="1" x14ac:dyDescent="0.25">
      <c r="A364" s="183" t="s">
        <v>8326</v>
      </c>
      <c r="B364" s="188">
        <v>705528004</v>
      </c>
      <c r="C364" s="183" t="s">
        <v>1566</v>
      </c>
      <c r="D364" s="183" t="s">
        <v>1756</v>
      </c>
      <c r="E364" s="183" t="s">
        <v>7749</v>
      </c>
      <c r="F364" s="183" t="s">
        <v>1757</v>
      </c>
      <c r="G364" s="183" t="s">
        <v>7751</v>
      </c>
      <c r="H364" s="183" t="s">
        <v>7752</v>
      </c>
      <c r="I364" s="183" t="s">
        <v>7753</v>
      </c>
      <c r="J364" s="183" t="s">
        <v>1758</v>
      </c>
      <c r="K364" s="183" t="s">
        <v>1760</v>
      </c>
      <c r="L364" s="183" t="s">
        <v>6171</v>
      </c>
      <c r="M364" s="183" t="s">
        <v>1013</v>
      </c>
      <c r="N364" s="183" t="s">
        <v>7750</v>
      </c>
      <c r="O364" s="183" t="s">
        <v>1759</v>
      </c>
      <c r="P364" s="183">
        <v>0</v>
      </c>
      <c r="Q364" s="183">
        <v>93401</v>
      </c>
      <c r="R364" s="183" t="s">
        <v>7072</v>
      </c>
      <c r="S364" s="184">
        <v>37970</v>
      </c>
      <c r="T364" s="185">
        <v>6880</v>
      </c>
      <c r="U364" s="186">
        <v>45025708</v>
      </c>
      <c r="V364" s="186">
        <v>45025708</v>
      </c>
      <c r="W364" s="187">
        <v>44227</v>
      </c>
      <c r="X364" s="188" t="s">
        <v>8664</v>
      </c>
      <c r="Y364" s="188" t="s">
        <v>7880</v>
      </c>
      <c r="Z364" s="188" t="s">
        <v>7914</v>
      </c>
    </row>
    <row r="365" spans="1:26" ht="24.75" hidden="1" customHeight="1" x14ac:dyDescent="0.25">
      <c r="A365" s="183" t="s">
        <v>8326</v>
      </c>
      <c r="B365" s="188">
        <v>705528004</v>
      </c>
      <c r="C365" s="183" t="s">
        <v>1566</v>
      </c>
      <c r="D365" s="183" t="s">
        <v>1756</v>
      </c>
      <c r="E365" s="183" t="s">
        <v>7749</v>
      </c>
      <c r="F365" s="183" t="s">
        <v>1757</v>
      </c>
      <c r="G365" s="183" t="s">
        <v>7751</v>
      </c>
      <c r="H365" s="183" t="s">
        <v>7752</v>
      </c>
      <c r="I365" s="183" t="s">
        <v>7753</v>
      </c>
      <c r="J365" s="183" t="s">
        <v>1758</v>
      </c>
      <c r="K365" s="183" t="s">
        <v>1760</v>
      </c>
      <c r="L365" s="183" t="s">
        <v>6171</v>
      </c>
      <c r="M365" s="183" t="s">
        <v>1013</v>
      </c>
      <c r="N365" s="183" t="s">
        <v>7750</v>
      </c>
      <c r="O365" s="183" t="s">
        <v>1759</v>
      </c>
      <c r="P365" s="183">
        <v>0</v>
      </c>
      <c r="Q365" s="183">
        <v>93401</v>
      </c>
      <c r="R365" s="183" t="s">
        <v>7072</v>
      </c>
      <c r="S365" s="184">
        <v>37970</v>
      </c>
      <c r="T365" s="185">
        <v>6880</v>
      </c>
      <c r="U365" s="186">
        <v>95675104</v>
      </c>
      <c r="V365" s="186">
        <v>95675104</v>
      </c>
      <c r="W365" s="187">
        <v>44227</v>
      </c>
      <c r="X365" s="188" t="s">
        <v>8664</v>
      </c>
      <c r="Y365" s="188" t="s">
        <v>7880</v>
      </c>
      <c r="Z365" s="188" t="s">
        <v>7993</v>
      </c>
    </row>
    <row r="366" spans="1:26" ht="24.75" hidden="1" customHeight="1" x14ac:dyDescent="0.25">
      <c r="A366" s="183" t="s">
        <v>8326</v>
      </c>
      <c r="B366" s="188">
        <v>705528004</v>
      </c>
      <c r="C366" s="183" t="s">
        <v>1566</v>
      </c>
      <c r="D366" s="183" t="s">
        <v>1756</v>
      </c>
      <c r="E366" s="183" t="s">
        <v>7749</v>
      </c>
      <c r="F366" s="183" t="s">
        <v>1757</v>
      </c>
      <c r="G366" s="183" t="s">
        <v>7751</v>
      </c>
      <c r="H366" s="183" t="s">
        <v>7752</v>
      </c>
      <c r="I366" s="183" t="s">
        <v>7753</v>
      </c>
      <c r="J366" s="183" t="s">
        <v>1758</v>
      </c>
      <c r="K366" s="183" t="s">
        <v>1760</v>
      </c>
      <c r="L366" s="183" t="s">
        <v>6171</v>
      </c>
      <c r="M366" s="183" t="s">
        <v>1013</v>
      </c>
      <c r="N366" s="183" t="s">
        <v>7750</v>
      </c>
      <c r="O366" s="183" t="s">
        <v>1759</v>
      </c>
      <c r="P366" s="183">
        <v>0</v>
      </c>
      <c r="Q366" s="183">
        <v>93401</v>
      </c>
      <c r="R366" s="183" t="s">
        <v>7072</v>
      </c>
      <c r="S366" s="184">
        <v>37970</v>
      </c>
      <c r="T366" s="185">
        <v>6880</v>
      </c>
      <c r="U366" s="186">
        <v>0</v>
      </c>
      <c r="V366" s="186">
        <v>0</v>
      </c>
      <c r="W366" s="187">
        <v>44227</v>
      </c>
      <c r="X366" s="188" t="s">
        <v>8664</v>
      </c>
      <c r="Y366" s="188" t="s">
        <v>7880</v>
      </c>
      <c r="Z366" s="188" t="s">
        <v>7894</v>
      </c>
    </row>
    <row r="367" spans="1:26" ht="24.75" hidden="1" customHeight="1" x14ac:dyDescent="0.25">
      <c r="A367" s="183" t="s">
        <v>8326</v>
      </c>
      <c r="B367" s="188">
        <v>705528004</v>
      </c>
      <c r="C367" s="183" t="s">
        <v>1566</v>
      </c>
      <c r="D367" s="183" t="s">
        <v>1756</v>
      </c>
      <c r="E367" s="183" t="s">
        <v>7749</v>
      </c>
      <c r="F367" s="183" t="s">
        <v>1757</v>
      </c>
      <c r="G367" s="183" t="s">
        <v>7751</v>
      </c>
      <c r="H367" s="183" t="s">
        <v>7752</v>
      </c>
      <c r="I367" s="183" t="s">
        <v>7753</v>
      </c>
      <c r="J367" s="183" t="s">
        <v>1758</v>
      </c>
      <c r="K367" s="183" t="s">
        <v>1760</v>
      </c>
      <c r="L367" s="183" t="s">
        <v>6171</v>
      </c>
      <c r="M367" s="183" t="s">
        <v>1013</v>
      </c>
      <c r="N367" s="183" t="s">
        <v>7750</v>
      </c>
      <c r="O367" s="183" t="s">
        <v>1759</v>
      </c>
      <c r="P367" s="183">
        <v>0</v>
      </c>
      <c r="Q367" s="183">
        <v>93401</v>
      </c>
      <c r="R367" s="183" t="s">
        <v>7072</v>
      </c>
      <c r="S367" s="184">
        <v>37970</v>
      </c>
      <c r="T367" s="185">
        <v>6880</v>
      </c>
      <c r="U367" s="186">
        <v>64131705</v>
      </c>
      <c r="V367" s="186">
        <v>64131705</v>
      </c>
      <c r="W367" s="187">
        <v>44227</v>
      </c>
      <c r="X367" s="188" t="s">
        <v>8664</v>
      </c>
      <c r="Y367" s="188" t="s">
        <v>7880</v>
      </c>
      <c r="Z367" s="188" t="s">
        <v>8023</v>
      </c>
    </row>
    <row r="368" spans="1:26" ht="24.75" hidden="1" customHeight="1" x14ac:dyDescent="0.25">
      <c r="A368" s="183" t="s">
        <v>8326</v>
      </c>
      <c r="B368" s="188">
        <v>705528004</v>
      </c>
      <c r="C368" s="183" t="s">
        <v>1566</v>
      </c>
      <c r="D368" s="183" t="s">
        <v>1756</v>
      </c>
      <c r="E368" s="183" t="s">
        <v>7749</v>
      </c>
      <c r="F368" s="183" t="s">
        <v>1757</v>
      </c>
      <c r="G368" s="183" t="s">
        <v>7751</v>
      </c>
      <c r="H368" s="183" t="s">
        <v>7752</v>
      </c>
      <c r="I368" s="183" t="s">
        <v>7753</v>
      </c>
      <c r="J368" s="183" t="s">
        <v>1758</v>
      </c>
      <c r="K368" s="183" t="s">
        <v>1760</v>
      </c>
      <c r="L368" s="183" t="s">
        <v>6171</v>
      </c>
      <c r="M368" s="183" t="s">
        <v>1013</v>
      </c>
      <c r="N368" s="183" t="s">
        <v>7750</v>
      </c>
      <c r="O368" s="183" t="s">
        <v>1759</v>
      </c>
      <c r="P368" s="183">
        <v>0</v>
      </c>
      <c r="Q368" s="183">
        <v>93401</v>
      </c>
      <c r="R368" s="183" t="s">
        <v>7072</v>
      </c>
      <c r="S368" s="184">
        <v>37970</v>
      </c>
      <c r="T368" s="185">
        <v>6880</v>
      </c>
      <c r="U368" s="186">
        <v>30302748</v>
      </c>
      <c r="V368" s="186">
        <v>30302748</v>
      </c>
      <c r="W368" s="187">
        <v>44227</v>
      </c>
      <c r="X368" s="188" t="s">
        <v>8664</v>
      </c>
      <c r="Y368" s="188" t="s">
        <v>7880</v>
      </c>
      <c r="Z368" s="188" t="s">
        <v>7999</v>
      </c>
    </row>
    <row r="369" spans="1:26" ht="24.75" hidden="1" customHeight="1" x14ac:dyDescent="0.25">
      <c r="A369" s="183" t="s">
        <v>8326</v>
      </c>
      <c r="B369" s="188">
        <v>705528004</v>
      </c>
      <c r="C369" s="183" t="s">
        <v>1566</v>
      </c>
      <c r="D369" s="183" t="s">
        <v>1756</v>
      </c>
      <c r="E369" s="183" t="s">
        <v>7749</v>
      </c>
      <c r="F369" s="183" t="s">
        <v>1757</v>
      </c>
      <c r="G369" s="183" t="s">
        <v>7751</v>
      </c>
      <c r="H369" s="183" t="s">
        <v>7752</v>
      </c>
      <c r="I369" s="183" t="s">
        <v>7753</v>
      </c>
      <c r="J369" s="183" t="s">
        <v>1758</v>
      </c>
      <c r="K369" s="183" t="s">
        <v>1760</v>
      </c>
      <c r="L369" s="183" t="s">
        <v>6171</v>
      </c>
      <c r="M369" s="183" t="s">
        <v>1013</v>
      </c>
      <c r="N369" s="183" t="s">
        <v>7750</v>
      </c>
      <c r="O369" s="183" t="s">
        <v>1759</v>
      </c>
      <c r="P369" s="183">
        <v>0</v>
      </c>
      <c r="Q369" s="183">
        <v>93401</v>
      </c>
      <c r="R369" s="183" t="s">
        <v>7072</v>
      </c>
      <c r="S369" s="184">
        <v>37970</v>
      </c>
      <c r="T369" s="185">
        <v>6880</v>
      </c>
      <c r="U369" s="186">
        <v>74714712</v>
      </c>
      <c r="V369" s="186">
        <v>74714712</v>
      </c>
      <c r="W369" s="187">
        <v>44227</v>
      </c>
      <c r="X369" s="188" t="s">
        <v>8664</v>
      </c>
      <c r="Y369" s="188" t="s">
        <v>7880</v>
      </c>
      <c r="Z369" s="188" t="s">
        <v>7899</v>
      </c>
    </row>
    <row r="370" spans="1:26" ht="24.75" hidden="1" customHeight="1" x14ac:dyDescent="0.25">
      <c r="A370" s="183" t="s">
        <v>8628</v>
      </c>
      <c r="B370" s="188">
        <v>715814005</v>
      </c>
      <c r="C370" s="183" t="s">
        <v>1566</v>
      </c>
      <c r="D370" s="183" t="s">
        <v>2000</v>
      </c>
      <c r="E370" s="183" t="s">
        <v>2001</v>
      </c>
      <c r="F370" s="183" t="s">
        <v>2002</v>
      </c>
      <c r="G370" s="183" t="s">
        <v>2003</v>
      </c>
      <c r="H370" s="183" t="s">
        <v>726</v>
      </c>
      <c r="I370" s="183" t="s">
        <v>2004</v>
      </c>
      <c r="J370" s="183" t="s">
        <v>2005</v>
      </c>
      <c r="K370" s="183" t="s">
        <v>2007</v>
      </c>
      <c r="L370" s="183" t="s">
        <v>50</v>
      </c>
      <c r="M370" s="183" t="s">
        <v>730</v>
      </c>
      <c r="N370" s="183" t="s">
        <v>2008</v>
      </c>
      <c r="O370" s="183" t="s">
        <v>2006</v>
      </c>
      <c r="P370" s="183">
        <v>0</v>
      </c>
      <c r="Q370" s="183">
        <v>93401</v>
      </c>
      <c r="R370" s="183" t="s">
        <v>2009</v>
      </c>
      <c r="S370" s="184">
        <v>37970</v>
      </c>
      <c r="T370" s="185">
        <v>6885</v>
      </c>
      <c r="U370" s="186">
        <v>0</v>
      </c>
      <c r="V370" s="186">
        <v>0</v>
      </c>
      <c r="W370" s="187">
        <v>44227</v>
      </c>
      <c r="X370" s="188" t="s">
        <v>8664</v>
      </c>
      <c r="Y370" s="188" t="s">
        <v>7880</v>
      </c>
      <c r="Z370" s="188" t="s">
        <v>7926</v>
      </c>
    </row>
    <row r="371" spans="1:26" ht="24.75" hidden="1" customHeight="1" x14ac:dyDescent="0.25">
      <c r="A371" s="183" t="s">
        <v>8628</v>
      </c>
      <c r="B371" s="188">
        <v>715814005</v>
      </c>
      <c r="C371" s="183" t="s">
        <v>1566</v>
      </c>
      <c r="D371" s="183" t="s">
        <v>2000</v>
      </c>
      <c r="E371" s="183" t="s">
        <v>2001</v>
      </c>
      <c r="F371" s="183" t="s">
        <v>2002</v>
      </c>
      <c r="G371" s="183" t="s">
        <v>2003</v>
      </c>
      <c r="H371" s="183" t="s">
        <v>726</v>
      </c>
      <c r="I371" s="183" t="s">
        <v>2004</v>
      </c>
      <c r="J371" s="183" t="s">
        <v>2005</v>
      </c>
      <c r="K371" s="183" t="s">
        <v>2007</v>
      </c>
      <c r="L371" s="183" t="s">
        <v>50</v>
      </c>
      <c r="M371" s="183" t="s">
        <v>730</v>
      </c>
      <c r="N371" s="183" t="s">
        <v>2008</v>
      </c>
      <c r="O371" s="183" t="s">
        <v>2006</v>
      </c>
      <c r="P371" s="183">
        <v>0</v>
      </c>
      <c r="Q371" s="183">
        <v>93401</v>
      </c>
      <c r="R371" s="183" t="s">
        <v>2009</v>
      </c>
      <c r="S371" s="184">
        <v>37970</v>
      </c>
      <c r="T371" s="185">
        <v>6885</v>
      </c>
      <c r="U371" s="186">
        <v>0</v>
      </c>
      <c r="V371" s="186">
        <v>0</v>
      </c>
      <c r="W371" s="187">
        <v>44227</v>
      </c>
      <c r="X371" s="188" t="s">
        <v>8664</v>
      </c>
      <c r="Y371" s="188" t="s">
        <v>7880</v>
      </c>
      <c r="Z371" s="188" t="s">
        <v>7931</v>
      </c>
    </row>
    <row r="372" spans="1:26" ht="24.75" hidden="1" customHeight="1" x14ac:dyDescent="0.25">
      <c r="A372" s="183" t="s">
        <v>8327</v>
      </c>
      <c r="B372" s="188" t="s">
        <v>7853</v>
      </c>
      <c r="C372" s="183" t="s">
        <v>81</v>
      </c>
      <c r="D372" s="183" t="s">
        <v>4224</v>
      </c>
      <c r="E372" s="183" t="s">
        <v>7500</v>
      </c>
      <c r="F372" s="183" t="s">
        <v>4225</v>
      </c>
      <c r="G372" s="183" t="s">
        <v>7501</v>
      </c>
      <c r="H372" s="183" t="s">
        <v>4226</v>
      </c>
      <c r="I372" s="183" t="s">
        <v>7502</v>
      </c>
      <c r="J372" s="183" t="s">
        <v>7504</v>
      </c>
      <c r="K372" s="183" t="s">
        <v>4227</v>
      </c>
      <c r="L372" s="183" t="s">
        <v>50</v>
      </c>
      <c r="M372" s="183" t="s">
        <v>3485</v>
      </c>
      <c r="N372" s="183" t="s">
        <v>4228</v>
      </c>
      <c r="O372" s="183" t="s">
        <v>6643</v>
      </c>
      <c r="P372" s="183">
        <v>0</v>
      </c>
      <c r="Q372" s="183" t="s">
        <v>419</v>
      </c>
      <c r="R372" s="183" t="s">
        <v>7503</v>
      </c>
      <c r="S372" s="184">
        <v>37970</v>
      </c>
      <c r="T372" s="185">
        <v>6897</v>
      </c>
      <c r="U372" s="186">
        <v>6206400</v>
      </c>
      <c r="V372" s="186">
        <v>6206400</v>
      </c>
      <c r="W372" s="187">
        <v>44227</v>
      </c>
      <c r="X372" s="188" t="s">
        <v>8664</v>
      </c>
      <c r="Y372" s="188" t="s">
        <v>7880</v>
      </c>
      <c r="Z372" s="188" t="s">
        <v>8014</v>
      </c>
    </row>
    <row r="373" spans="1:26" ht="24.75" hidden="1" customHeight="1" x14ac:dyDescent="0.25">
      <c r="A373" s="183" t="s">
        <v>8327</v>
      </c>
      <c r="B373" s="188" t="s">
        <v>7853</v>
      </c>
      <c r="C373" s="183" t="s">
        <v>81</v>
      </c>
      <c r="D373" s="183" t="s">
        <v>4224</v>
      </c>
      <c r="E373" s="183" t="s">
        <v>7500</v>
      </c>
      <c r="F373" s="183" t="s">
        <v>4225</v>
      </c>
      <c r="G373" s="183" t="s">
        <v>7501</v>
      </c>
      <c r="H373" s="183" t="s">
        <v>4226</v>
      </c>
      <c r="I373" s="183" t="s">
        <v>7502</v>
      </c>
      <c r="J373" s="183" t="s">
        <v>7504</v>
      </c>
      <c r="K373" s="183" t="s">
        <v>4227</v>
      </c>
      <c r="L373" s="183" t="s">
        <v>50</v>
      </c>
      <c r="M373" s="183" t="s">
        <v>3485</v>
      </c>
      <c r="N373" s="183" t="s">
        <v>4228</v>
      </c>
      <c r="O373" s="183" t="s">
        <v>6643</v>
      </c>
      <c r="P373" s="183">
        <v>0</v>
      </c>
      <c r="Q373" s="183" t="s">
        <v>419</v>
      </c>
      <c r="R373" s="183" t="s">
        <v>7503</v>
      </c>
      <c r="S373" s="184">
        <v>37970</v>
      </c>
      <c r="T373" s="185">
        <v>6897</v>
      </c>
      <c r="U373" s="186">
        <v>6516720</v>
      </c>
      <c r="V373" s="186">
        <v>6516720</v>
      </c>
      <c r="W373" s="187">
        <v>44227</v>
      </c>
      <c r="X373" s="188" t="s">
        <v>8664</v>
      </c>
      <c r="Y373" s="188" t="s">
        <v>7880</v>
      </c>
      <c r="Z373" s="188" t="s">
        <v>250</v>
      </c>
    </row>
    <row r="374" spans="1:26" ht="24.75" hidden="1" customHeight="1" x14ac:dyDescent="0.25">
      <c r="A374" s="183" t="s">
        <v>8327</v>
      </c>
      <c r="B374" s="188" t="s">
        <v>7853</v>
      </c>
      <c r="C374" s="183" t="s">
        <v>81</v>
      </c>
      <c r="D374" s="183" t="s">
        <v>4224</v>
      </c>
      <c r="E374" s="183" t="s">
        <v>7500</v>
      </c>
      <c r="F374" s="183" t="s">
        <v>4225</v>
      </c>
      <c r="G374" s="183" t="s">
        <v>7501</v>
      </c>
      <c r="H374" s="183" t="s">
        <v>4226</v>
      </c>
      <c r="I374" s="183" t="s">
        <v>7502</v>
      </c>
      <c r="J374" s="183" t="s">
        <v>7504</v>
      </c>
      <c r="K374" s="183" t="s">
        <v>4227</v>
      </c>
      <c r="L374" s="183" t="s">
        <v>50</v>
      </c>
      <c r="M374" s="183" t="s">
        <v>3485</v>
      </c>
      <c r="N374" s="183" t="s">
        <v>4228</v>
      </c>
      <c r="O374" s="183" t="s">
        <v>6643</v>
      </c>
      <c r="P374" s="183">
        <v>0</v>
      </c>
      <c r="Q374" s="183" t="s">
        <v>419</v>
      </c>
      <c r="R374" s="183" t="s">
        <v>7503</v>
      </c>
      <c r="S374" s="184">
        <v>37970</v>
      </c>
      <c r="T374" s="185">
        <v>6897</v>
      </c>
      <c r="U374" s="186">
        <v>18619200</v>
      </c>
      <c r="V374" s="186">
        <v>18619200</v>
      </c>
      <c r="W374" s="187">
        <v>44227</v>
      </c>
      <c r="X374" s="188" t="s">
        <v>8664</v>
      </c>
      <c r="Y374" s="188" t="s">
        <v>7880</v>
      </c>
      <c r="Z374" s="188" t="s">
        <v>7960</v>
      </c>
    </row>
    <row r="375" spans="1:26" ht="24.75" hidden="1" customHeight="1" x14ac:dyDescent="0.25">
      <c r="A375" s="183" t="s">
        <v>8327</v>
      </c>
      <c r="B375" s="188" t="s">
        <v>7853</v>
      </c>
      <c r="C375" s="183" t="s">
        <v>81</v>
      </c>
      <c r="D375" s="183" t="s">
        <v>4224</v>
      </c>
      <c r="E375" s="183" t="s">
        <v>7500</v>
      </c>
      <c r="F375" s="183" t="s">
        <v>4225</v>
      </c>
      <c r="G375" s="183" t="s">
        <v>7501</v>
      </c>
      <c r="H375" s="183" t="s">
        <v>4226</v>
      </c>
      <c r="I375" s="183" t="s">
        <v>7502</v>
      </c>
      <c r="J375" s="183" t="s">
        <v>7504</v>
      </c>
      <c r="K375" s="183" t="s">
        <v>4227</v>
      </c>
      <c r="L375" s="183" t="s">
        <v>50</v>
      </c>
      <c r="M375" s="183" t="s">
        <v>3485</v>
      </c>
      <c r="N375" s="183" t="s">
        <v>4228</v>
      </c>
      <c r="O375" s="183" t="s">
        <v>6643</v>
      </c>
      <c r="P375" s="183">
        <v>0</v>
      </c>
      <c r="Q375" s="183" t="s">
        <v>419</v>
      </c>
      <c r="R375" s="183" t="s">
        <v>7503</v>
      </c>
      <c r="S375" s="184">
        <v>37970</v>
      </c>
      <c r="T375" s="185">
        <v>6897</v>
      </c>
      <c r="U375" s="186">
        <v>8068320</v>
      </c>
      <c r="V375" s="186">
        <v>8068320</v>
      </c>
      <c r="W375" s="187">
        <v>44227</v>
      </c>
      <c r="X375" s="188" t="s">
        <v>8664</v>
      </c>
      <c r="Y375" s="188" t="s">
        <v>7880</v>
      </c>
      <c r="Z375" s="188" t="s">
        <v>7941</v>
      </c>
    </row>
    <row r="376" spans="1:26" ht="24.75" hidden="1" customHeight="1" x14ac:dyDescent="0.25">
      <c r="A376" s="183" t="s">
        <v>8327</v>
      </c>
      <c r="B376" s="188" t="s">
        <v>7853</v>
      </c>
      <c r="C376" s="183" t="s">
        <v>81</v>
      </c>
      <c r="D376" s="183" t="s">
        <v>4224</v>
      </c>
      <c r="E376" s="183" t="s">
        <v>7500</v>
      </c>
      <c r="F376" s="183" t="s">
        <v>4225</v>
      </c>
      <c r="G376" s="183" t="s">
        <v>7501</v>
      </c>
      <c r="H376" s="183" t="s">
        <v>4226</v>
      </c>
      <c r="I376" s="183" t="s">
        <v>7502</v>
      </c>
      <c r="J376" s="183" t="s">
        <v>7504</v>
      </c>
      <c r="K376" s="183" t="s">
        <v>4227</v>
      </c>
      <c r="L376" s="183" t="s">
        <v>50</v>
      </c>
      <c r="M376" s="183" t="s">
        <v>3485</v>
      </c>
      <c r="N376" s="183" t="s">
        <v>4228</v>
      </c>
      <c r="O376" s="183" t="s">
        <v>6643</v>
      </c>
      <c r="P376" s="183">
        <v>0</v>
      </c>
      <c r="Q376" s="183" t="s">
        <v>419</v>
      </c>
      <c r="R376" s="183" t="s">
        <v>7503</v>
      </c>
      <c r="S376" s="184">
        <v>37970</v>
      </c>
      <c r="T376" s="185">
        <v>6897</v>
      </c>
      <c r="U376" s="186">
        <v>6206400</v>
      </c>
      <c r="V376" s="186">
        <v>6206400</v>
      </c>
      <c r="W376" s="187">
        <v>44227</v>
      </c>
      <c r="X376" s="188" t="s">
        <v>8664</v>
      </c>
      <c r="Y376" s="188" t="s">
        <v>7880</v>
      </c>
      <c r="Z376" s="188" t="s">
        <v>7979</v>
      </c>
    </row>
    <row r="377" spans="1:26" ht="24.75" hidden="1" customHeight="1" x14ac:dyDescent="0.25">
      <c r="A377" s="183" t="s">
        <v>8327</v>
      </c>
      <c r="B377" s="188" t="s">
        <v>7853</v>
      </c>
      <c r="C377" s="183" t="s">
        <v>81</v>
      </c>
      <c r="D377" s="183" t="s">
        <v>4224</v>
      </c>
      <c r="E377" s="183" t="s">
        <v>7500</v>
      </c>
      <c r="F377" s="183" t="s">
        <v>4225</v>
      </c>
      <c r="G377" s="183" t="s">
        <v>7501</v>
      </c>
      <c r="H377" s="183" t="s">
        <v>4226</v>
      </c>
      <c r="I377" s="183" t="s">
        <v>7502</v>
      </c>
      <c r="J377" s="183" t="s">
        <v>7504</v>
      </c>
      <c r="K377" s="183" t="s">
        <v>4227</v>
      </c>
      <c r="L377" s="183" t="s">
        <v>50</v>
      </c>
      <c r="M377" s="183" t="s">
        <v>3485</v>
      </c>
      <c r="N377" s="183" t="s">
        <v>4228</v>
      </c>
      <c r="O377" s="183" t="s">
        <v>6643</v>
      </c>
      <c r="P377" s="183">
        <v>0</v>
      </c>
      <c r="Q377" s="183" t="s">
        <v>419</v>
      </c>
      <c r="R377" s="183" t="s">
        <v>7503</v>
      </c>
      <c r="S377" s="184">
        <v>37970</v>
      </c>
      <c r="T377" s="185">
        <v>6897</v>
      </c>
      <c r="U377" s="186">
        <v>6206400</v>
      </c>
      <c r="V377" s="186">
        <v>6206400</v>
      </c>
      <c r="W377" s="187">
        <v>44227</v>
      </c>
      <c r="X377" s="188" t="s">
        <v>8664</v>
      </c>
      <c r="Y377" s="188" t="s">
        <v>7880</v>
      </c>
      <c r="Z377" s="188" t="s">
        <v>7950</v>
      </c>
    </row>
    <row r="378" spans="1:26" ht="24.75" hidden="1" customHeight="1" x14ac:dyDescent="0.25">
      <c r="A378" s="183" t="s">
        <v>8327</v>
      </c>
      <c r="B378" s="188" t="s">
        <v>7853</v>
      </c>
      <c r="C378" s="183" t="s">
        <v>81</v>
      </c>
      <c r="D378" s="183" t="s">
        <v>4224</v>
      </c>
      <c r="E378" s="183" t="s">
        <v>7500</v>
      </c>
      <c r="F378" s="183" t="s">
        <v>4225</v>
      </c>
      <c r="G378" s="183" t="s">
        <v>7501</v>
      </c>
      <c r="H378" s="183" t="s">
        <v>4226</v>
      </c>
      <c r="I378" s="183" t="s">
        <v>7502</v>
      </c>
      <c r="J378" s="183" t="s">
        <v>7504</v>
      </c>
      <c r="K378" s="183" t="s">
        <v>4227</v>
      </c>
      <c r="L378" s="183" t="s">
        <v>50</v>
      </c>
      <c r="M378" s="183" t="s">
        <v>3485</v>
      </c>
      <c r="N378" s="183" t="s">
        <v>4228</v>
      </c>
      <c r="O378" s="183" t="s">
        <v>6643</v>
      </c>
      <c r="P378" s="183">
        <v>0</v>
      </c>
      <c r="Q378" s="183" t="s">
        <v>419</v>
      </c>
      <c r="R378" s="183" t="s">
        <v>7503</v>
      </c>
      <c r="S378" s="184">
        <v>37970</v>
      </c>
      <c r="T378" s="185">
        <v>6897</v>
      </c>
      <c r="U378" s="186">
        <v>12024900</v>
      </c>
      <c r="V378" s="186">
        <v>12024900</v>
      </c>
      <c r="W378" s="187">
        <v>44227</v>
      </c>
      <c r="X378" s="188" t="s">
        <v>8664</v>
      </c>
      <c r="Y378" s="188" t="s">
        <v>7880</v>
      </c>
      <c r="Z378" s="188" t="s">
        <v>7951</v>
      </c>
    </row>
    <row r="379" spans="1:26" ht="24.75" hidden="1" customHeight="1" x14ac:dyDescent="0.25">
      <c r="A379" s="183" t="s">
        <v>8327</v>
      </c>
      <c r="B379" s="188" t="s">
        <v>7853</v>
      </c>
      <c r="C379" s="183" t="s">
        <v>81</v>
      </c>
      <c r="D379" s="183" t="s">
        <v>4224</v>
      </c>
      <c r="E379" s="183" t="s">
        <v>7500</v>
      </c>
      <c r="F379" s="183" t="s">
        <v>4225</v>
      </c>
      <c r="G379" s="183" t="s">
        <v>7501</v>
      </c>
      <c r="H379" s="183" t="s">
        <v>4226</v>
      </c>
      <c r="I379" s="183" t="s">
        <v>7502</v>
      </c>
      <c r="J379" s="183" t="s">
        <v>7504</v>
      </c>
      <c r="K379" s="183" t="s">
        <v>4227</v>
      </c>
      <c r="L379" s="183" t="s">
        <v>50</v>
      </c>
      <c r="M379" s="183" t="s">
        <v>3485</v>
      </c>
      <c r="N379" s="183" t="s">
        <v>4228</v>
      </c>
      <c r="O379" s="183" t="s">
        <v>6643</v>
      </c>
      <c r="P379" s="183">
        <v>0</v>
      </c>
      <c r="Q379" s="183" t="s">
        <v>419</v>
      </c>
      <c r="R379" s="183" t="s">
        <v>7503</v>
      </c>
      <c r="S379" s="184">
        <v>37970</v>
      </c>
      <c r="T379" s="185">
        <v>6897</v>
      </c>
      <c r="U379" s="186">
        <v>14274720</v>
      </c>
      <c r="V379" s="186">
        <v>14274720</v>
      </c>
      <c r="W379" s="187">
        <v>44227</v>
      </c>
      <c r="X379" s="188" t="s">
        <v>8664</v>
      </c>
      <c r="Y379" s="188" t="s">
        <v>7880</v>
      </c>
      <c r="Z379" s="188" t="s">
        <v>7961</v>
      </c>
    </row>
    <row r="380" spans="1:26" ht="24.75" hidden="1" customHeight="1" x14ac:dyDescent="0.25">
      <c r="A380" s="183" t="s">
        <v>8327</v>
      </c>
      <c r="B380" s="188" t="s">
        <v>7853</v>
      </c>
      <c r="C380" s="183" t="s">
        <v>81</v>
      </c>
      <c r="D380" s="183" t="s">
        <v>4224</v>
      </c>
      <c r="E380" s="183" t="s">
        <v>7500</v>
      </c>
      <c r="F380" s="183" t="s">
        <v>4225</v>
      </c>
      <c r="G380" s="183" t="s">
        <v>7501</v>
      </c>
      <c r="H380" s="183" t="s">
        <v>4226</v>
      </c>
      <c r="I380" s="183" t="s">
        <v>7502</v>
      </c>
      <c r="J380" s="183" t="s">
        <v>7504</v>
      </c>
      <c r="K380" s="183" t="s">
        <v>4227</v>
      </c>
      <c r="L380" s="183" t="s">
        <v>50</v>
      </c>
      <c r="M380" s="183" t="s">
        <v>3485</v>
      </c>
      <c r="N380" s="183" t="s">
        <v>4228</v>
      </c>
      <c r="O380" s="183" t="s">
        <v>6643</v>
      </c>
      <c r="P380" s="183">
        <v>0</v>
      </c>
      <c r="Q380" s="183" t="s">
        <v>419</v>
      </c>
      <c r="R380" s="183" t="s">
        <v>7503</v>
      </c>
      <c r="S380" s="184">
        <v>37970</v>
      </c>
      <c r="T380" s="185">
        <v>6897</v>
      </c>
      <c r="U380" s="186">
        <v>12412800</v>
      </c>
      <c r="V380" s="186">
        <v>12412800</v>
      </c>
      <c r="W380" s="187">
        <v>44227</v>
      </c>
      <c r="X380" s="188" t="s">
        <v>8664</v>
      </c>
      <c r="Y380" s="188" t="s">
        <v>7880</v>
      </c>
      <c r="Z380" s="188" t="s">
        <v>7982</v>
      </c>
    </row>
    <row r="381" spans="1:26" ht="24.75" hidden="1" customHeight="1" x14ac:dyDescent="0.25">
      <c r="A381" s="183" t="s">
        <v>8328</v>
      </c>
      <c r="B381" s="188">
        <v>712939001</v>
      </c>
      <c r="C381" s="183" t="s">
        <v>81</v>
      </c>
      <c r="D381" s="183" t="s">
        <v>1239</v>
      </c>
      <c r="E381" s="183" t="s">
        <v>7778</v>
      </c>
      <c r="F381" s="183" t="s">
        <v>1240</v>
      </c>
      <c r="G381" s="183" t="s">
        <v>6685</v>
      </c>
      <c r="H381" s="183" t="s">
        <v>1241</v>
      </c>
      <c r="I381" s="183" t="s">
        <v>6686</v>
      </c>
      <c r="J381" s="183" t="s">
        <v>6687</v>
      </c>
      <c r="K381" s="183" t="s">
        <v>6682</v>
      </c>
      <c r="L381" s="183" t="s">
        <v>50</v>
      </c>
      <c r="M381" s="183" t="s">
        <v>1242</v>
      </c>
      <c r="N381" s="183" t="s">
        <v>6683</v>
      </c>
      <c r="O381" s="183" t="s">
        <v>6684</v>
      </c>
      <c r="P381" s="183">
        <v>0</v>
      </c>
      <c r="Q381" s="183">
        <v>93401</v>
      </c>
      <c r="R381" s="183" t="s">
        <v>7783</v>
      </c>
      <c r="S381" s="184">
        <v>37970</v>
      </c>
      <c r="T381" s="185">
        <v>6898</v>
      </c>
      <c r="U381" s="186">
        <v>186750</v>
      </c>
      <c r="V381" s="186">
        <v>186750</v>
      </c>
      <c r="W381" s="187">
        <v>44227</v>
      </c>
      <c r="X381" s="188" t="s">
        <v>8664</v>
      </c>
      <c r="Y381" s="188" t="s">
        <v>7880</v>
      </c>
      <c r="Z381" s="188" t="s">
        <v>7922</v>
      </c>
    </row>
    <row r="382" spans="1:26" ht="24.75" hidden="1" customHeight="1" x14ac:dyDescent="0.25">
      <c r="A382" s="183" t="s">
        <v>8329</v>
      </c>
      <c r="B382" s="188">
        <v>719365000</v>
      </c>
      <c r="C382" s="183" t="s">
        <v>81</v>
      </c>
      <c r="D382" s="183" t="s">
        <v>901</v>
      </c>
      <c r="E382" s="183" t="s">
        <v>7773</v>
      </c>
      <c r="F382" s="183" t="s">
        <v>902</v>
      </c>
      <c r="G382" s="183" t="s">
        <v>6812</v>
      </c>
      <c r="H382" s="183" t="s">
        <v>903</v>
      </c>
      <c r="I382" s="183" t="s">
        <v>904</v>
      </c>
      <c r="J382" s="183" t="s">
        <v>6813</v>
      </c>
      <c r="K382" s="183" t="s">
        <v>905</v>
      </c>
      <c r="L382" s="183" t="s">
        <v>50</v>
      </c>
      <c r="M382" s="183" t="s">
        <v>906</v>
      </c>
      <c r="N382" s="183" t="s">
        <v>6814</v>
      </c>
      <c r="O382" s="183" t="s">
        <v>6815</v>
      </c>
      <c r="P382" s="183">
        <v>0</v>
      </c>
      <c r="Q382" s="183" t="s">
        <v>419</v>
      </c>
      <c r="R382" s="183" t="s">
        <v>7781</v>
      </c>
      <c r="S382" s="184">
        <v>37970</v>
      </c>
      <c r="T382" s="185">
        <v>6899</v>
      </c>
      <c r="U382" s="186">
        <v>25397210</v>
      </c>
      <c r="V382" s="186">
        <v>25397210</v>
      </c>
      <c r="W382" s="187">
        <v>44227</v>
      </c>
      <c r="X382" s="188" t="s">
        <v>8664</v>
      </c>
      <c r="Y382" s="188" t="s">
        <v>7880</v>
      </c>
      <c r="Z382" s="188" t="s">
        <v>7941</v>
      </c>
    </row>
    <row r="383" spans="1:26" ht="24.75" hidden="1" customHeight="1" x14ac:dyDescent="0.25">
      <c r="A383" s="183" t="s">
        <v>8330</v>
      </c>
      <c r="B383" s="188" t="s">
        <v>7799</v>
      </c>
      <c r="C383" s="183" t="s">
        <v>53</v>
      </c>
      <c r="D383" s="183" t="s">
        <v>808</v>
      </c>
      <c r="E383" s="183" t="s">
        <v>7105</v>
      </c>
      <c r="F383" s="183" t="s">
        <v>809</v>
      </c>
      <c r="G383" s="183" t="s">
        <v>7106</v>
      </c>
      <c r="H383" s="183" t="s">
        <v>6738</v>
      </c>
      <c r="I383" s="183" t="s">
        <v>6739</v>
      </c>
      <c r="J383" s="183" t="s">
        <v>810</v>
      </c>
      <c r="K383" s="183" t="s">
        <v>6593</v>
      </c>
      <c r="L383" s="183" t="s">
        <v>630</v>
      </c>
      <c r="M383" s="183" t="s">
        <v>811</v>
      </c>
      <c r="N383" s="183" t="s">
        <v>812</v>
      </c>
      <c r="O383" s="183" t="s">
        <v>813</v>
      </c>
      <c r="P383" s="183">
        <v>0</v>
      </c>
      <c r="Q383" s="183">
        <v>93401</v>
      </c>
      <c r="R383" s="183" t="s">
        <v>7168</v>
      </c>
      <c r="S383" s="184">
        <v>37970</v>
      </c>
      <c r="T383" s="185">
        <v>6900</v>
      </c>
      <c r="U383" s="186">
        <v>6827040</v>
      </c>
      <c r="V383" s="186">
        <v>6827040</v>
      </c>
      <c r="W383" s="187">
        <v>44227</v>
      </c>
      <c r="X383" s="188" t="s">
        <v>8664</v>
      </c>
      <c r="Y383" s="188" t="s">
        <v>7880</v>
      </c>
      <c r="Z383" s="188" t="s">
        <v>8024</v>
      </c>
    </row>
    <row r="384" spans="1:26" ht="24.75" hidden="1" customHeight="1" x14ac:dyDescent="0.25">
      <c r="A384" s="183" t="s">
        <v>8330</v>
      </c>
      <c r="B384" s="188" t="s">
        <v>7799</v>
      </c>
      <c r="C384" s="183" t="s">
        <v>53</v>
      </c>
      <c r="D384" s="183" t="s">
        <v>808</v>
      </c>
      <c r="E384" s="183" t="s">
        <v>7105</v>
      </c>
      <c r="F384" s="183" t="s">
        <v>809</v>
      </c>
      <c r="G384" s="183" t="s">
        <v>7106</v>
      </c>
      <c r="H384" s="183" t="s">
        <v>6738</v>
      </c>
      <c r="I384" s="183" t="s">
        <v>6739</v>
      </c>
      <c r="J384" s="183" t="s">
        <v>810</v>
      </c>
      <c r="K384" s="183" t="s">
        <v>6593</v>
      </c>
      <c r="L384" s="183" t="s">
        <v>630</v>
      </c>
      <c r="M384" s="183" t="s">
        <v>811</v>
      </c>
      <c r="N384" s="183" t="s">
        <v>812</v>
      </c>
      <c r="O384" s="183" t="s">
        <v>813</v>
      </c>
      <c r="P384" s="183">
        <v>0</v>
      </c>
      <c r="Q384" s="183">
        <v>93401</v>
      </c>
      <c r="R384" s="183" t="s">
        <v>7168</v>
      </c>
      <c r="S384" s="184">
        <v>37970</v>
      </c>
      <c r="T384" s="185">
        <v>6900</v>
      </c>
      <c r="U384" s="186">
        <v>6594300</v>
      </c>
      <c r="V384" s="186">
        <v>6594300</v>
      </c>
      <c r="W384" s="187">
        <v>44227</v>
      </c>
      <c r="X384" s="188" t="s">
        <v>8664</v>
      </c>
      <c r="Y384" s="188" t="s">
        <v>7880</v>
      </c>
      <c r="Z384" s="188" t="s">
        <v>8025</v>
      </c>
    </row>
    <row r="385" spans="1:26" ht="24.75" hidden="1" customHeight="1" x14ac:dyDescent="0.25">
      <c r="A385" s="183" t="s">
        <v>8330</v>
      </c>
      <c r="B385" s="188" t="s">
        <v>7799</v>
      </c>
      <c r="C385" s="183" t="s">
        <v>53</v>
      </c>
      <c r="D385" s="183" t="s">
        <v>808</v>
      </c>
      <c r="E385" s="183" t="s">
        <v>7105</v>
      </c>
      <c r="F385" s="183" t="s">
        <v>809</v>
      </c>
      <c r="G385" s="183" t="s">
        <v>7106</v>
      </c>
      <c r="H385" s="183" t="s">
        <v>6738</v>
      </c>
      <c r="I385" s="183" t="s">
        <v>6739</v>
      </c>
      <c r="J385" s="183" t="s">
        <v>810</v>
      </c>
      <c r="K385" s="183" t="s">
        <v>6593</v>
      </c>
      <c r="L385" s="183" t="s">
        <v>630</v>
      </c>
      <c r="M385" s="183" t="s">
        <v>811</v>
      </c>
      <c r="N385" s="183" t="s">
        <v>812</v>
      </c>
      <c r="O385" s="183" t="s">
        <v>813</v>
      </c>
      <c r="P385" s="183">
        <v>0</v>
      </c>
      <c r="Q385" s="183">
        <v>93401</v>
      </c>
      <c r="R385" s="183" t="s">
        <v>7168</v>
      </c>
      <c r="S385" s="184">
        <v>37970</v>
      </c>
      <c r="T385" s="185">
        <v>6900</v>
      </c>
      <c r="U385" s="186">
        <v>6809972</v>
      </c>
      <c r="V385" s="186">
        <v>6809972</v>
      </c>
      <c r="W385" s="187">
        <v>44227</v>
      </c>
      <c r="X385" s="188" t="s">
        <v>8664</v>
      </c>
      <c r="Y385" s="188" t="s">
        <v>7880</v>
      </c>
      <c r="Z385" s="188" t="s">
        <v>8026</v>
      </c>
    </row>
    <row r="386" spans="1:26" ht="24.75" hidden="1" customHeight="1" x14ac:dyDescent="0.25">
      <c r="A386" s="183" t="s">
        <v>8330</v>
      </c>
      <c r="B386" s="188" t="s">
        <v>7799</v>
      </c>
      <c r="C386" s="183" t="s">
        <v>53</v>
      </c>
      <c r="D386" s="183" t="s">
        <v>808</v>
      </c>
      <c r="E386" s="183" t="s">
        <v>7105</v>
      </c>
      <c r="F386" s="183" t="s">
        <v>809</v>
      </c>
      <c r="G386" s="183" t="s">
        <v>7106</v>
      </c>
      <c r="H386" s="183" t="s">
        <v>6738</v>
      </c>
      <c r="I386" s="183" t="s">
        <v>6739</v>
      </c>
      <c r="J386" s="183" t="s">
        <v>810</v>
      </c>
      <c r="K386" s="183" t="s">
        <v>6593</v>
      </c>
      <c r="L386" s="183" t="s">
        <v>630</v>
      </c>
      <c r="M386" s="183" t="s">
        <v>811</v>
      </c>
      <c r="N386" s="183" t="s">
        <v>812</v>
      </c>
      <c r="O386" s="183" t="s">
        <v>813</v>
      </c>
      <c r="P386" s="183">
        <v>0</v>
      </c>
      <c r="Q386" s="183">
        <v>93401</v>
      </c>
      <c r="R386" s="183" t="s">
        <v>7168</v>
      </c>
      <c r="S386" s="184">
        <v>37970</v>
      </c>
      <c r="T386" s="185">
        <v>6900</v>
      </c>
      <c r="U386" s="186">
        <v>8533800</v>
      </c>
      <c r="V386" s="186">
        <v>8533800</v>
      </c>
      <c r="W386" s="187">
        <v>44227</v>
      </c>
      <c r="X386" s="188" t="s">
        <v>8664</v>
      </c>
      <c r="Y386" s="188" t="s">
        <v>7880</v>
      </c>
      <c r="Z386" s="188" t="s">
        <v>7904</v>
      </c>
    </row>
    <row r="387" spans="1:26" ht="24.75" hidden="1" customHeight="1" x14ac:dyDescent="0.25">
      <c r="A387" s="183" t="s">
        <v>8330</v>
      </c>
      <c r="B387" s="188" t="s">
        <v>7799</v>
      </c>
      <c r="C387" s="183" t="s">
        <v>53</v>
      </c>
      <c r="D387" s="183" t="s">
        <v>808</v>
      </c>
      <c r="E387" s="183" t="s">
        <v>7105</v>
      </c>
      <c r="F387" s="183" t="s">
        <v>809</v>
      </c>
      <c r="G387" s="183" t="s">
        <v>7106</v>
      </c>
      <c r="H387" s="183" t="s">
        <v>6738</v>
      </c>
      <c r="I387" s="183" t="s">
        <v>6739</v>
      </c>
      <c r="J387" s="183" t="s">
        <v>810</v>
      </c>
      <c r="K387" s="183" t="s">
        <v>6593</v>
      </c>
      <c r="L387" s="183" t="s">
        <v>630</v>
      </c>
      <c r="M387" s="183" t="s">
        <v>811</v>
      </c>
      <c r="N387" s="183" t="s">
        <v>812</v>
      </c>
      <c r="O387" s="183" t="s">
        <v>813</v>
      </c>
      <c r="P387" s="183">
        <v>0</v>
      </c>
      <c r="Q387" s="183">
        <v>93401</v>
      </c>
      <c r="R387" s="183" t="s">
        <v>7168</v>
      </c>
      <c r="S387" s="184">
        <v>37970</v>
      </c>
      <c r="T387" s="185">
        <v>6900</v>
      </c>
      <c r="U387" s="186">
        <v>14972940</v>
      </c>
      <c r="V387" s="186">
        <v>14972940</v>
      </c>
      <c r="W387" s="187">
        <v>44227</v>
      </c>
      <c r="X387" s="188" t="s">
        <v>8664</v>
      </c>
      <c r="Y387" s="188" t="s">
        <v>7880</v>
      </c>
      <c r="Z387" s="188" t="s">
        <v>8003</v>
      </c>
    </row>
    <row r="388" spans="1:26" ht="24.75" hidden="1" customHeight="1" x14ac:dyDescent="0.25">
      <c r="A388" s="183" t="s">
        <v>8330</v>
      </c>
      <c r="B388" s="188" t="s">
        <v>7799</v>
      </c>
      <c r="C388" s="183" t="s">
        <v>53</v>
      </c>
      <c r="D388" s="183" t="s">
        <v>808</v>
      </c>
      <c r="E388" s="183" t="s">
        <v>7105</v>
      </c>
      <c r="F388" s="183" t="s">
        <v>809</v>
      </c>
      <c r="G388" s="183" t="s">
        <v>7106</v>
      </c>
      <c r="H388" s="183" t="s">
        <v>6738</v>
      </c>
      <c r="I388" s="183" t="s">
        <v>6739</v>
      </c>
      <c r="J388" s="183" t="s">
        <v>810</v>
      </c>
      <c r="K388" s="183" t="s">
        <v>6593</v>
      </c>
      <c r="L388" s="183" t="s">
        <v>630</v>
      </c>
      <c r="M388" s="183" t="s">
        <v>811</v>
      </c>
      <c r="N388" s="183" t="s">
        <v>812</v>
      </c>
      <c r="O388" s="183" t="s">
        <v>813</v>
      </c>
      <c r="P388" s="183">
        <v>0</v>
      </c>
      <c r="Q388" s="183">
        <v>93401</v>
      </c>
      <c r="R388" s="183" t="s">
        <v>7168</v>
      </c>
      <c r="S388" s="184">
        <v>37970</v>
      </c>
      <c r="T388" s="185">
        <v>6900</v>
      </c>
      <c r="U388" s="186">
        <v>7075296</v>
      </c>
      <c r="V388" s="186">
        <v>7075296</v>
      </c>
      <c r="W388" s="187">
        <v>44227</v>
      </c>
      <c r="X388" s="188" t="s">
        <v>8664</v>
      </c>
      <c r="Y388" s="188" t="s">
        <v>7880</v>
      </c>
      <c r="Z388" s="188" t="s">
        <v>8027</v>
      </c>
    </row>
    <row r="389" spans="1:26" ht="24.75" hidden="1" customHeight="1" x14ac:dyDescent="0.25">
      <c r="A389" s="183" t="s">
        <v>8330</v>
      </c>
      <c r="B389" s="188" t="s">
        <v>7799</v>
      </c>
      <c r="C389" s="183" t="s">
        <v>53</v>
      </c>
      <c r="D389" s="183" t="s">
        <v>808</v>
      </c>
      <c r="E389" s="183" t="s">
        <v>7105</v>
      </c>
      <c r="F389" s="183" t="s">
        <v>809</v>
      </c>
      <c r="G389" s="183" t="s">
        <v>7106</v>
      </c>
      <c r="H389" s="183" t="s">
        <v>6738</v>
      </c>
      <c r="I389" s="183" t="s">
        <v>6739</v>
      </c>
      <c r="J389" s="183" t="s">
        <v>810</v>
      </c>
      <c r="K389" s="183" t="s">
        <v>6593</v>
      </c>
      <c r="L389" s="183" t="s">
        <v>630</v>
      </c>
      <c r="M389" s="183" t="s">
        <v>811</v>
      </c>
      <c r="N389" s="183" t="s">
        <v>812</v>
      </c>
      <c r="O389" s="183" t="s">
        <v>813</v>
      </c>
      <c r="P389" s="183">
        <v>0</v>
      </c>
      <c r="Q389" s="183">
        <v>93401</v>
      </c>
      <c r="R389" s="183" t="s">
        <v>7168</v>
      </c>
      <c r="S389" s="184">
        <v>37970</v>
      </c>
      <c r="T389" s="185">
        <v>6900</v>
      </c>
      <c r="U389" s="186">
        <v>6206400</v>
      </c>
      <c r="V389" s="186">
        <v>6206400</v>
      </c>
      <c r="W389" s="187">
        <v>44227</v>
      </c>
      <c r="X389" s="188" t="s">
        <v>8664</v>
      </c>
      <c r="Y389" s="188" t="s">
        <v>7880</v>
      </c>
      <c r="Z389" s="188" t="s">
        <v>8028</v>
      </c>
    </row>
    <row r="390" spans="1:26" ht="24.75" hidden="1" customHeight="1" x14ac:dyDescent="0.25">
      <c r="A390" s="183" t="s">
        <v>8330</v>
      </c>
      <c r="B390" s="188" t="s">
        <v>7799</v>
      </c>
      <c r="C390" s="183" t="s">
        <v>53</v>
      </c>
      <c r="D390" s="183" t="s">
        <v>808</v>
      </c>
      <c r="E390" s="183" t="s">
        <v>7105</v>
      </c>
      <c r="F390" s="183" t="s">
        <v>809</v>
      </c>
      <c r="G390" s="183" t="s">
        <v>7106</v>
      </c>
      <c r="H390" s="183" t="s">
        <v>6738</v>
      </c>
      <c r="I390" s="183" t="s">
        <v>6739</v>
      </c>
      <c r="J390" s="183" t="s">
        <v>810</v>
      </c>
      <c r="K390" s="183" t="s">
        <v>6593</v>
      </c>
      <c r="L390" s="183" t="s">
        <v>630</v>
      </c>
      <c r="M390" s="183" t="s">
        <v>811</v>
      </c>
      <c r="N390" s="183" t="s">
        <v>812</v>
      </c>
      <c r="O390" s="183" t="s">
        <v>813</v>
      </c>
      <c r="P390" s="183">
        <v>0</v>
      </c>
      <c r="Q390" s="183">
        <v>93401</v>
      </c>
      <c r="R390" s="183" t="s">
        <v>7168</v>
      </c>
      <c r="S390" s="184">
        <v>37970</v>
      </c>
      <c r="T390" s="185">
        <v>6900</v>
      </c>
      <c r="U390" s="186">
        <v>7374600</v>
      </c>
      <c r="V390" s="186">
        <v>7374600</v>
      </c>
      <c r="W390" s="187">
        <v>44227</v>
      </c>
      <c r="X390" s="188" t="s">
        <v>8664</v>
      </c>
      <c r="Y390" s="188" t="s">
        <v>7880</v>
      </c>
      <c r="Z390" s="188" t="s">
        <v>8029</v>
      </c>
    </row>
    <row r="391" spans="1:26" ht="24.75" hidden="1" customHeight="1" x14ac:dyDescent="0.25">
      <c r="A391" s="183" t="s">
        <v>8330</v>
      </c>
      <c r="B391" s="188" t="s">
        <v>7799</v>
      </c>
      <c r="C391" s="183" t="s">
        <v>53</v>
      </c>
      <c r="D391" s="183" t="s">
        <v>808</v>
      </c>
      <c r="E391" s="183" t="s">
        <v>7105</v>
      </c>
      <c r="F391" s="183" t="s">
        <v>809</v>
      </c>
      <c r="G391" s="183" t="s">
        <v>7106</v>
      </c>
      <c r="H391" s="183" t="s">
        <v>6738</v>
      </c>
      <c r="I391" s="183" t="s">
        <v>6739</v>
      </c>
      <c r="J391" s="183" t="s">
        <v>810</v>
      </c>
      <c r="K391" s="183" t="s">
        <v>6593</v>
      </c>
      <c r="L391" s="183" t="s">
        <v>630</v>
      </c>
      <c r="M391" s="183" t="s">
        <v>811</v>
      </c>
      <c r="N391" s="183" t="s">
        <v>812</v>
      </c>
      <c r="O391" s="183" t="s">
        <v>813</v>
      </c>
      <c r="P391" s="183">
        <v>0</v>
      </c>
      <c r="Q391" s="183">
        <v>93401</v>
      </c>
      <c r="R391" s="183" t="s">
        <v>7168</v>
      </c>
      <c r="S391" s="184">
        <v>37970</v>
      </c>
      <c r="T391" s="185">
        <v>6900</v>
      </c>
      <c r="U391" s="186">
        <v>5430600</v>
      </c>
      <c r="V391" s="186">
        <v>5430600</v>
      </c>
      <c r="W391" s="187">
        <v>44227</v>
      </c>
      <c r="X391" s="188" t="s">
        <v>8664</v>
      </c>
      <c r="Y391" s="188" t="s">
        <v>7880</v>
      </c>
      <c r="Z391" s="188" t="s">
        <v>8030</v>
      </c>
    </row>
    <row r="392" spans="1:26" ht="24.75" hidden="1" customHeight="1" x14ac:dyDescent="0.25">
      <c r="A392" s="183" t="s">
        <v>8330</v>
      </c>
      <c r="B392" s="188" t="s">
        <v>7799</v>
      </c>
      <c r="C392" s="183" t="s">
        <v>53</v>
      </c>
      <c r="D392" s="183" t="s">
        <v>808</v>
      </c>
      <c r="E392" s="183" t="s">
        <v>7105</v>
      </c>
      <c r="F392" s="183" t="s">
        <v>809</v>
      </c>
      <c r="G392" s="183" t="s">
        <v>7106</v>
      </c>
      <c r="H392" s="183" t="s">
        <v>6738</v>
      </c>
      <c r="I392" s="183" t="s">
        <v>6739</v>
      </c>
      <c r="J392" s="183" t="s">
        <v>810</v>
      </c>
      <c r="K392" s="183" t="s">
        <v>6593</v>
      </c>
      <c r="L392" s="183" t="s">
        <v>630</v>
      </c>
      <c r="M392" s="183" t="s">
        <v>811</v>
      </c>
      <c r="N392" s="183" t="s">
        <v>812</v>
      </c>
      <c r="O392" s="183" t="s">
        <v>813</v>
      </c>
      <c r="P392" s="183">
        <v>0</v>
      </c>
      <c r="Q392" s="183">
        <v>93401</v>
      </c>
      <c r="R392" s="183" t="s">
        <v>7168</v>
      </c>
      <c r="S392" s="184">
        <v>37970</v>
      </c>
      <c r="T392" s="185">
        <v>6900</v>
      </c>
      <c r="U392" s="186">
        <v>37426842</v>
      </c>
      <c r="V392" s="186">
        <v>37426842</v>
      </c>
      <c r="W392" s="187">
        <v>44227</v>
      </c>
      <c r="X392" s="188" t="s">
        <v>8664</v>
      </c>
      <c r="Y392" s="188" t="s">
        <v>7880</v>
      </c>
      <c r="Z392" s="188" t="s">
        <v>7885</v>
      </c>
    </row>
    <row r="393" spans="1:26" ht="24.75" hidden="1" customHeight="1" x14ac:dyDescent="0.25">
      <c r="A393" s="183" t="s">
        <v>8330</v>
      </c>
      <c r="B393" s="188" t="s">
        <v>7799</v>
      </c>
      <c r="C393" s="183" t="s">
        <v>53</v>
      </c>
      <c r="D393" s="183" t="s">
        <v>808</v>
      </c>
      <c r="E393" s="183" t="s">
        <v>7105</v>
      </c>
      <c r="F393" s="183" t="s">
        <v>809</v>
      </c>
      <c r="G393" s="183" t="s">
        <v>7106</v>
      </c>
      <c r="H393" s="183" t="s">
        <v>6738</v>
      </c>
      <c r="I393" s="183" t="s">
        <v>6739</v>
      </c>
      <c r="J393" s="183" t="s">
        <v>810</v>
      </c>
      <c r="K393" s="183" t="s">
        <v>6593</v>
      </c>
      <c r="L393" s="183" t="s">
        <v>630</v>
      </c>
      <c r="M393" s="183" t="s">
        <v>811</v>
      </c>
      <c r="N393" s="183" t="s">
        <v>812</v>
      </c>
      <c r="O393" s="183" t="s">
        <v>813</v>
      </c>
      <c r="P393" s="183">
        <v>0</v>
      </c>
      <c r="Q393" s="183">
        <v>93401</v>
      </c>
      <c r="R393" s="183" t="s">
        <v>7168</v>
      </c>
      <c r="S393" s="184">
        <v>37970</v>
      </c>
      <c r="T393" s="185">
        <v>6900</v>
      </c>
      <c r="U393" s="186">
        <v>25408020</v>
      </c>
      <c r="V393" s="186">
        <v>25408020</v>
      </c>
      <c r="W393" s="187">
        <v>44227</v>
      </c>
      <c r="X393" s="188" t="s">
        <v>8664</v>
      </c>
      <c r="Y393" s="188" t="s">
        <v>7880</v>
      </c>
      <c r="Z393" s="188" t="s">
        <v>7886</v>
      </c>
    </row>
    <row r="394" spans="1:26" ht="24.75" hidden="1" customHeight="1" x14ac:dyDescent="0.25">
      <c r="A394" s="183" t="s">
        <v>8330</v>
      </c>
      <c r="B394" s="188" t="s">
        <v>7799</v>
      </c>
      <c r="C394" s="183" t="s">
        <v>53</v>
      </c>
      <c r="D394" s="183" t="s">
        <v>808</v>
      </c>
      <c r="E394" s="183" t="s">
        <v>7105</v>
      </c>
      <c r="F394" s="183" t="s">
        <v>809</v>
      </c>
      <c r="G394" s="183" t="s">
        <v>7106</v>
      </c>
      <c r="H394" s="183" t="s">
        <v>6738</v>
      </c>
      <c r="I394" s="183" t="s">
        <v>6739</v>
      </c>
      <c r="J394" s="183" t="s">
        <v>810</v>
      </c>
      <c r="K394" s="183" t="s">
        <v>6593</v>
      </c>
      <c r="L394" s="183" t="s">
        <v>630</v>
      </c>
      <c r="M394" s="183" t="s">
        <v>811</v>
      </c>
      <c r="N394" s="183" t="s">
        <v>812</v>
      </c>
      <c r="O394" s="183" t="s">
        <v>813</v>
      </c>
      <c r="P394" s="183">
        <v>0</v>
      </c>
      <c r="Q394" s="183">
        <v>93401</v>
      </c>
      <c r="R394" s="183" t="s">
        <v>7168</v>
      </c>
      <c r="S394" s="184">
        <v>37970</v>
      </c>
      <c r="T394" s="185">
        <v>6900</v>
      </c>
      <c r="U394" s="186">
        <v>7525260</v>
      </c>
      <c r="V394" s="186">
        <v>7525260</v>
      </c>
      <c r="W394" s="187">
        <v>44227</v>
      </c>
      <c r="X394" s="188" t="s">
        <v>8664</v>
      </c>
      <c r="Y394" s="188" t="s">
        <v>7880</v>
      </c>
      <c r="Z394" s="188" t="s">
        <v>7897</v>
      </c>
    </row>
    <row r="395" spans="1:26" ht="24.75" hidden="1" customHeight="1" x14ac:dyDescent="0.25">
      <c r="A395" s="183" t="s">
        <v>8330</v>
      </c>
      <c r="B395" s="188" t="s">
        <v>7799</v>
      </c>
      <c r="C395" s="183" t="s">
        <v>53</v>
      </c>
      <c r="D395" s="183" t="s">
        <v>808</v>
      </c>
      <c r="E395" s="183" t="s">
        <v>7105</v>
      </c>
      <c r="F395" s="183" t="s">
        <v>809</v>
      </c>
      <c r="G395" s="183" t="s">
        <v>7106</v>
      </c>
      <c r="H395" s="183" t="s">
        <v>6738</v>
      </c>
      <c r="I395" s="183" t="s">
        <v>6739</v>
      </c>
      <c r="J395" s="183" t="s">
        <v>810</v>
      </c>
      <c r="K395" s="183" t="s">
        <v>6593</v>
      </c>
      <c r="L395" s="183" t="s">
        <v>630</v>
      </c>
      <c r="M395" s="183" t="s">
        <v>811</v>
      </c>
      <c r="N395" s="183" t="s">
        <v>812</v>
      </c>
      <c r="O395" s="183" t="s">
        <v>813</v>
      </c>
      <c r="P395" s="183">
        <v>0</v>
      </c>
      <c r="Q395" s="183">
        <v>93401</v>
      </c>
      <c r="R395" s="183" t="s">
        <v>7168</v>
      </c>
      <c r="S395" s="184">
        <v>37970</v>
      </c>
      <c r="T395" s="185">
        <v>6900</v>
      </c>
      <c r="U395" s="186">
        <v>29457116</v>
      </c>
      <c r="V395" s="186">
        <v>29457116</v>
      </c>
      <c r="W395" s="187">
        <v>44227</v>
      </c>
      <c r="X395" s="188" t="s">
        <v>8664</v>
      </c>
      <c r="Y395" s="188" t="s">
        <v>7880</v>
      </c>
      <c r="Z395" s="188" t="s">
        <v>7939</v>
      </c>
    </row>
    <row r="396" spans="1:26" ht="24.75" hidden="1" customHeight="1" x14ac:dyDescent="0.25">
      <c r="A396" s="183" t="s">
        <v>8331</v>
      </c>
      <c r="B396" s="188">
        <v>700516008</v>
      </c>
      <c r="C396" s="183" t="s">
        <v>53</v>
      </c>
      <c r="D396" s="183" t="s">
        <v>66</v>
      </c>
      <c r="E396" s="183" t="s">
        <v>7230</v>
      </c>
      <c r="F396" s="183" t="s">
        <v>67</v>
      </c>
      <c r="G396" s="183" t="s">
        <v>7728</v>
      </c>
      <c r="H396" s="183" t="s">
        <v>68</v>
      </c>
      <c r="I396" s="183" t="s">
        <v>7729</v>
      </c>
      <c r="J396" s="183" t="s">
        <v>7231</v>
      </c>
      <c r="K396" s="183" t="s">
        <v>69</v>
      </c>
      <c r="L396" s="183" t="s">
        <v>50</v>
      </c>
      <c r="M396" s="183" t="s">
        <v>70</v>
      </c>
      <c r="N396" s="183" t="s">
        <v>71</v>
      </c>
      <c r="O396" s="183" t="s">
        <v>72</v>
      </c>
      <c r="P396" s="183" t="s">
        <v>6233</v>
      </c>
      <c r="Q396" s="183">
        <v>93401</v>
      </c>
      <c r="R396" s="183" t="s">
        <v>7233</v>
      </c>
      <c r="S396" s="184">
        <v>37970</v>
      </c>
      <c r="T396" s="185">
        <v>6902</v>
      </c>
      <c r="U396" s="186">
        <v>12024900</v>
      </c>
      <c r="V396" s="186">
        <v>12024900</v>
      </c>
      <c r="W396" s="187">
        <v>44227</v>
      </c>
      <c r="X396" s="188" t="s">
        <v>8664</v>
      </c>
      <c r="Y396" s="188" t="s">
        <v>7880</v>
      </c>
      <c r="Z396" s="188" t="s">
        <v>7972</v>
      </c>
    </row>
    <row r="397" spans="1:26" ht="24.75" hidden="1" customHeight="1" x14ac:dyDescent="0.25">
      <c r="A397" s="183" t="s">
        <v>8331</v>
      </c>
      <c r="B397" s="188">
        <v>700516008</v>
      </c>
      <c r="C397" s="183" t="s">
        <v>53</v>
      </c>
      <c r="D397" s="183" t="s">
        <v>66</v>
      </c>
      <c r="E397" s="183" t="s">
        <v>7230</v>
      </c>
      <c r="F397" s="183" t="s">
        <v>67</v>
      </c>
      <c r="G397" s="183" t="s">
        <v>7728</v>
      </c>
      <c r="H397" s="183" t="s">
        <v>68</v>
      </c>
      <c r="I397" s="183" t="s">
        <v>7729</v>
      </c>
      <c r="J397" s="183" t="s">
        <v>7231</v>
      </c>
      <c r="K397" s="183" t="s">
        <v>69</v>
      </c>
      <c r="L397" s="183" t="s">
        <v>50</v>
      </c>
      <c r="M397" s="183" t="s">
        <v>70</v>
      </c>
      <c r="N397" s="183" t="s">
        <v>71</v>
      </c>
      <c r="O397" s="183" t="s">
        <v>72</v>
      </c>
      <c r="P397" s="183" t="s">
        <v>6233</v>
      </c>
      <c r="Q397" s="183">
        <v>93401</v>
      </c>
      <c r="R397" s="183" t="s">
        <v>7233</v>
      </c>
      <c r="S397" s="184">
        <v>37970</v>
      </c>
      <c r="T397" s="185">
        <v>6902</v>
      </c>
      <c r="U397" s="186">
        <v>154283876</v>
      </c>
      <c r="V397" s="186">
        <v>154283876</v>
      </c>
      <c r="W397" s="187">
        <v>44227</v>
      </c>
      <c r="X397" s="188" t="s">
        <v>8664</v>
      </c>
      <c r="Y397" s="188" t="s">
        <v>7880</v>
      </c>
      <c r="Z397" s="188" t="s">
        <v>162</v>
      </c>
    </row>
    <row r="398" spans="1:26" ht="24.75" hidden="1" customHeight="1" x14ac:dyDescent="0.25">
      <c r="A398" s="183" t="s">
        <v>8331</v>
      </c>
      <c r="B398" s="188">
        <v>700516008</v>
      </c>
      <c r="C398" s="183" t="s">
        <v>53</v>
      </c>
      <c r="D398" s="183" t="s">
        <v>66</v>
      </c>
      <c r="E398" s="183" t="s">
        <v>7230</v>
      </c>
      <c r="F398" s="183" t="s">
        <v>67</v>
      </c>
      <c r="G398" s="183" t="s">
        <v>7728</v>
      </c>
      <c r="H398" s="183" t="s">
        <v>68</v>
      </c>
      <c r="I398" s="183" t="s">
        <v>7729</v>
      </c>
      <c r="J398" s="183" t="s">
        <v>7231</v>
      </c>
      <c r="K398" s="183" t="s">
        <v>69</v>
      </c>
      <c r="L398" s="183" t="s">
        <v>50</v>
      </c>
      <c r="M398" s="183" t="s">
        <v>70</v>
      </c>
      <c r="N398" s="183" t="s">
        <v>71</v>
      </c>
      <c r="O398" s="183" t="s">
        <v>72</v>
      </c>
      <c r="P398" s="183" t="s">
        <v>6233</v>
      </c>
      <c r="Q398" s="183">
        <v>93401</v>
      </c>
      <c r="R398" s="183" t="s">
        <v>7233</v>
      </c>
      <c r="S398" s="184">
        <v>37970</v>
      </c>
      <c r="T398" s="185">
        <v>6902</v>
      </c>
      <c r="U398" s="186">
        <v>59590128</v>
      </c>
      <c r="V398" s="186">
        <v>59590128</v>
      </c>
      <c r="W398" s="187">
        <v>44227</v>
      </c>
      <c r="X398" s="188" t="s">
        <v>8664</v>
      </c>
      <c r="Y398" s="188" t="s">
        <v>7880</v>
      </c>
      <c r="Z398" s="188" t="s">
        <v>7892</v>
      </c>
    </row>
    <row r="399" spans="1:26" ht="24.75" hidden="1" customHeight="1" x14ac:dyDescent="0.25">
      <c r="A399" s="183" t="s">
        <v>8331</v>
      </c>
      <c r="B399" s="188">
        <v>700516008</v>
      </c>
      <c r="C399" s="183" t="s">
        <v>53</v>
      </c>
      <c r="D399" s="183" t="s">
        <v>66</v>
      </c>
      <c r="E399" s="183" t="s">
        <v>7230</v>
      </c>
      <c r="F399" s="183" t="s">
        <v>67</v>
      </c>
      <c r="G399" s="183" t="s">
        <v>7728</v>
      </c>
      <c r="H399" s="183" t="s">
        <v>68</v>
      </c>
      <c r="I399" s="183" t="s">
        <v>7729</v>
      </c>
      <c r="J399" s="183" t="s">
        <v>7231</v>
      </c>
      <c r="K399" s="183" t="s">
        <v>69</v>
      </c>
      <c r="L399" s="183" t="s">
        <v>50</v>
      </c>
      <c r="M399" s="183" t="s">
        <v>70</v>
      </c>
      <c r="N399" s="183" t="s">
        <v>71</v>
      </c>
      <c r="O399" s="183" t="s">
        <v>72</v>
      </c>
      <c r="P399" s="183" t="s">
        <v>6233</v>
      </c>
      <c r="Q399" s="183">
        <v>93401</v>
      </c>
      <c r="R399" s="183" t="s">
        <v>7233</v>
      </c>
      <c r="S399" s="184">
        <v>37970</v>
      </c>
      <c r="T399" s="185">
        <v>6902</v>
      </c>
      <c r="U399" s="186">
        <v>16033200</v>
      </c>
      <c r="V399" s="186">
        <v>16033200</v>
      </c>
      <c r="W399" s="187">
        <v>44227</v>
      </c>
      <c r="X399" s="188" t="s">
        <v>8664</v>
      </c>
      <c r="Y399" s="188" t="s">
        <v>7880</v>
      </c>
      <c r="Z399" s="188" t="s">
        <v>8031</v>
      </c>
    </row>
    <row r="400" spans="1:26" ht="24.75" hidden="1" customHeight="1" x14ac:dyDescent="0.25">
      <c r="A400" s="183" t="s">
        <v>8331</v>
      </c>
      <c r="B400" s="188">
        <v>700516008</v>
      </c>
      <c r="C400" s="183" t="s">
        <v>53</v>
      </c>
      <c r="D400" s="183" t="s">
        <v>66</v>
      </c>
      <c r="E400" s="183" t="s">
        <v>7230</v>
      </c>
      <c r="F400" s="183" t="s">
        <v>67</v>
      </c>
      <c r="G400" s="183" t="s">
        <v>7728</v>
      </c>
      <c r="H400" s="183" t="s">
        <v>68</v>
      </c>
      <c r="I400" s="183" t="s">
        <v>7729</v>
      </c>
      <c r="J400" s="183" t="s">
        <v>7231</v>
      </c>
      <c r="K400" s="183" t="s">
        <v>69</v>
      </c>
      <c r="L400" s="183" t="s">
        <v>50</v>
      </c>
      <c r="M400" s="183" t="s">
        <v>70</v>
      </c>
      <c r="N400" s="183" t="s">
        <v>71</v>
      </c>
      <c r="O400" s="183" t="s">
        <v>72</v>
      </c>
      <c r="P400" s="183" t="s">
        <v>6233</v>
      </c>
      <c r="Q400" s="183">
        <v>93401</v>
      </c>
      <c r="R400" s="183" t="s">
        <v>7233</v>
      </c>
      <c r="S400" s="184">
        <v>37970</v>
      </c>
      <c r="T400" s="185">
        <v>6902</v>
      </c>
      <c r="U400" s="186">
        <v>56330838</v>
      </c>
      <c r="V400" s="186">
        <v>56330838</v>
      </c>
      <c r="W400" s="187">
        <v>44227</v>
      </c>
      <c r="X400" s="188" t="s">
        <v>8664</v>
      </c>
      <c r="Y400" s="188" t="s">
        <v>7880</v>
      </c>
      <c r="Z400" s="188" t="s">
        <v>7914</v>
      </c>
    </row>
    <row r="401" spans="1:26" ht="24.75" hidden="1" customHeight="1" x14ac:dyDescent="0.25">
      <c r="A401" s="183" t="s">
        <v>8331</v>
      </c>
      <c r="B401" s="188">
        <v>700516008</v>
      </c>
      <c r="C401" s="183" t="s">
        <v>53</v>
      </c>
      <c r="D401" s="183" t="s">
        <v>66</v>
      </c>
      <c r="E401" s="183" t="s">
        <v>7230</v>
      </c>
      <c r="F401" s="183" t="s">
        <v>67</v>
      </c>
      <c r="G401" s="183" t="s">
        <v>7728</v>
      </c>
      <c r="H401" s="183" t="s">
        <v>68</v>
      </c>
      <c r="I401" s="183" t="s">
        <v>7729</v>
      </c>
      <c r="J401" s="183" t="s">
        <v>7231</v>
      </c>
      <c r="K401" s="183" t="s">
        <v>69</v>
      </c>
      <c r="L401" s="183" t="s">
        <v>50</v>
      </c>
      <c r="M401" s="183" t="s">
        <v>70</v>
      </c>
      <c r="N401" s="183" t="s">
        <v>71</v>
      </c>
      <c r="O401" s="183" t="s">
        <v>72</v>
      </c>
      <c r="P401" s="183" t="s">
        <v>6233</v>
      </c>
      <c r="Q401" s="183">
        <v>93401</v>
      </c>
      <c r="R401" s="183" t="s">
        <v>7233</v>
      </c>
      <c r="S401" s="184">
        <v>37970</v>
      </c>
      <c r="T401" s="185">
        <v>6902</v>
      </c>
      <c r="U401" s="186">
        <v>36604830</v>
      </c>
      <c r="V401" s="186">
        <v>36604830</v>
      </c>
      <c r="W401" s="187">
        <v>44227</v>
      </c>
      <c r="X401" s="188" t="s">
        <v>8664</v>
      </c>
      <c r="Y401" s="188" t="s">
        <v>7880</v>
      </c>
      <c r="Z401" s="188" t="s">
        <v>7966</v>
      </c>
    </row>
    <row r="402" spans="1:26" ht="24.75" hidden="1" customHeight="1" x14ac:dyDescent="0.25">
      <c r="A402" s="183" t="s">
        <v>8331</v>
      </c>
      <c r="B402" s="188">
        <v>700516008</v>
      </c>
      <c r="C402" s="183" t="s">
        <v>53</v>
      </c>
      <c r="D402" s="183" t="s">
        <v>66</v>
      </c>
      <c r="E402" s="183" t="s">
        <v>7230</v>
      </c>
      <c r="F402" s="183" t="s">
        <v>67</v>
      </c>
      <c r="G402" s="183" t="s">
        <v>7728</v>
      </c>
      <c r="H402" s="183" t="s">
        <v>68</v>
      </c>
      <c r="I402" s="183" t="s">
        <v>7729</v>
      </c>
      <c r="J402" s="183" t="s">
        <v>7231</v>
      </c>
      <c r="K402" s="183" t="s">
        <v>69</v>
      </c>
      <c r="L402" s="183" t="s">
        <v>50</v>
      </c>
      <c r="M402" s="183" t="s">
        <v>70</v>
      </c>
      <c r="N402" s="183" t="s">
        <v>71</v>
      </c>
      <c r="O402" s="183" t="s">
        <v>72</v>
      </c>
      <c r="P402" s="183" t="s">
        <v>6233</v>
      </c>
      <c r="Q402" s="183">
        <v>93401</v>
      </c>
      <c r="R402" s="183" t="s">
        <v>7233</v>
      </c>
      <c r="S402" s="184">
        <v>37970</v>
      </c>
      <c r="T402" s="185">
        <v>6902</v>
      </c>
      <c r="U402" s="186">
        <v>28898550</v>
      </c>
      <c r="V402" s="186">
        <v>28898550</v>
      </c>
      <c r="W402" s="187">
        <v>44227</v>
      </c>
      <c r="X402" s="188" t="s">
        <v>8664</v>
      </c>
      <c r="Y402" s="188" t="s">
        <v>7880</v>
      </c>
      <c r="Z402" s="188" t="s">
        <v>7944</v>
      </c>
    </row>
    <row r="403" spans="1:26" ht="24.75" hidden="1" customHeight="1" x14ac:dyDescent="0.25">
      <c r="A403" s="183" t="s">
        <v>8331</v>
      </c>
      <c r="B403" s="188">
        <v>700516008</v>
      </c>
      <c r="C403" s="183" t="s">
        <v>53</v>
      </c>
      <c r="D403" s="183" t="s">
        <v>66</v>
      </c>
      <c r="E403" s="183" t="s">
        <v>7230</v>
      </c>
      <c r="F403" s="183" t="s">
        <v>67</v>
      </c>
      <c r="G403" s="183" t="s">
        <v>7728</v>
      </c>
      <c r="H403" s="183" t="s">
        <v>68</v>
      </c>
      <c r="I403" s="183" t="s">
        <v>7729</v>
      </c>
      <c r="J403" s="183" t="s">
        <v>7231</v>
      </c>
      <c r="K403" s="183" t="s">
        <v>69</v>
      </c>
      <c r="L403" s="183" t="s">
        <v>50</v>
      </c>
      <c r="M403" s="183" t="s">
        <v>70</v>
      </c>
      <c r="N403" s="183" t="s">
        <v>71</v>
      </c>
      <c r="O403" s="183" t="s">
        <v>72</v>
      </c>
      <c r="P403" s="183" t="s">
        <v>6233</v>
      </c>
      <c r="Q403" s="183">
        <v>93401</v>
      </c>
      <c r="R403" s="183" t="s">
        <v>7233</v>
      </c>
      <c r="S403" s="184">
        <v>37970</v>
      </c>
      <c r="T403" s="185">
        <v>6902</v>
      </c>
      <c r="U403" s="186">
        <v>28898550</v>
      </c>
      <c r="V403" s="186">
        <v>28898550</v>
      </c>
      <c r="W403" s="187">
        <v>44227</v>
      </c>
      <c r="X403" s="188" t="s">
        <v>8664</v>
      </c>
      <c r="Y403" s="188" t="s">
        <v>7880</v>
      </c>
      <c r="Z403" s="188" t="s">
        <v>7960</v>
      </c>
    </row>
    <row r="404" spans="1:26" ht="24.75" hidden="1" customHeight="1" x14ac:dyDescent="0.25">
      <c r="A404" s="183" t="s">
        <v>8331</v>
      </c>
      <c r="B404" s="188">
        <v>700516008</v>
      </c>
      <c r="C404" s="183" t="s">
        <v>53</v>
      </c>
      <c r="D404" s="183" t="s">
        <v>66</v>
      </c>
      <c r="E404" s="183" t="s">
        <v>7230</v>
      </c>
      <c r="F404" s="183" t="s">
        <v>67</v>
      </c>
      <c r="G404" s="183" t="s">
        <v>7728</v>
      </c>
      <c r="H404" s="183" t="s">
        <v>68</v>
      </c>
      <c r="I404" s="183" t="s">
        <v>7729</v>
      </c>
      <c r="J404" s="183" t="s">
        <v>7231</v>
      </c>
      <c r="K404" s="183" t="s">
        <v>69</v>
      </c>
      <c r="L404" s="183" t="s">
        <v>50</v>
      </c>
      <c r="M404" s="183" t="s">
        <v>70</v>
      </c>
      <c r="N404" s="183" t="s">
        <v>71</v>
      </c>
      <c r="O404" s="183" t="s">
        <v>72</v>
      </c>
      <c r="P404" s="183" t="s">
        <v>6233</v>
      </c>
      <c r="Q404" s="183">
        <v>93401</v>
      </c>
      <c r="R404" s="183" t="s">
        <v>7233</v>
      </c>
      <c r="S404" s="184">
        <v>37970</v>
      </c>
      <c r="T404" s="185">
        <v>6902</v>
      </c>
      <c r="U404" s="186">
        <v>54114841</v>
      </c>
      <c r="V404" s="186">
        <v>54114841</v>
      </c>
      <c r="W404" s="187">
        <v>44227</v>
      </c>
      <c r="X404" s="188" t="s">
        <v>8664</v>
      </c>
      <c r="Y404" s="188" t="s">
        <v>7880</v>
      </c>
      <c r="Z404" s="188" t="s">
        <v>7917</v>
      </c>
    </row>
    <row r="405" spans="1:26" ht="24.75" hidden="1" customHeight="1" x14ac:dyDescent="0.25">
      <c r="A405" s="183" t="s">
        <v>8331</v>
      </c>
      <c r="B405" s="188">
        <v>700516008</v>
      </c>
      <c r="C405" s="183" t="s">
        <v>53</v>
      </c>
      <c r="D405" s="183" t="s">
        <v>66</v>
      </c>
      <c r="E405" s="183" t="s">
        <v>7230</v>
      </c>
      <c r="F405" s="183" t="s">
        <v>67</v>
      </c>
      <c r="G405" s="183" t="s">
        <v>7728</v>
      </c>
      <c r="H405" s="183" t="s">
        <v>68</v>
      </c>
      <c r="I405" s="183" t="s">
        <v>7729</v>
      </c>
      <c r="J405" s="183" t="s">
        <v>7231</v>
      </c>
      <c r="K405" s="183" t="s">
        <v>69</v>
      </c>
      <c r="L405" s="183" t="s">
        <v>50</v>
      </c>
      <c r="M405" s="183" t="s">
        <v>70</v>
      </c>
      <c r="N405" s="183" t="s">
        <v>71</v>
      </c>
      <c r="O405" s="183" t="s">
        <v>72</v>
      </c>
      <c r="P405" s="183" t="s">
        <v>6233</v>
      </c>
      <c r="Q405" s="183">
        <v>93401</v>
      </c>
      <c r="R405" s="183" t="s">
        <v>7233</v>
      </c>
      <c r="S405" s="184">
        <v>37970</v>
      </c>
      <c r="T405" s="185">
        <v>6902</v>
      </c>
      <c r="U405" s="186">
        <v>36604830</v>
      </c>
      <c r="V405" s="186">
        <v>36604830</v>
      </c>
      <c r="W405" s="187">
        <v>44227</v>
      </c>
      <c r="X405" s="188" t="s">
        <v>8664</v>
      </c>
      <c r="Y405" s="188" t="s">
        <v>7880</v>
      </c>
      <c r="Z405" s="188" t="s">
        <v>70</v>
      </c>
    </row>
    <row r="406" spans="1:26" ht="24.75" hidden="1" customHeight="1" x14ac:dyDescent="0.25">
      <c r="A406" s="183" t="s">
        <v>8331</v>
      </c>
      <c r="B406" s="188">
        <v>700516008</v>
      </c>
      <c r="C406" s="183" t="s">
        <v>53</v>
      </c>
      <c r="D406" s="183" t="s">
        <v>66</v>
      </c>
      <c r="E406" s="183" t="s">
        <v>7230</v>
      </c>
      <c r="F406" s="183" t="s">
        <v>67</v>
      </c>
      <c r="G406" s="183" t="s">
        <v>7728</v>
      </c>
      <c r="H406" s="183" t="s">
        <v>68</v>
      </c>
      <c r="I406" s="183" t="s">
        <v>7729</v>
      </c>
      <c r="J406" s="183" t="s">
        <v>7231</v>
      </c>
      <c r="K406" s="183" t="s">
        <v>69</v>
      </c>
      <c r="L406" s="183" t="s">
        <v>50</v>
      </c>
      <c r="M406" s="183" t="s">
        <v>70</v>
      </c>
      <c r="N406" s="183" t="s">
        <v>71</v>
      </c>
      <c r="O406" s="183" t="s">
        <v>72</v>
      </c>
      <c r="P406" s="183" t="s">
        <v>6233</v>
      </c>
      <c r="Q406" s="183">
        <v>93401</v>
      </c>
      <c r="R406" s="183" t="s">
        <v>7233</v>
      </c>
      <c r="S406" s="184">
        <v>37970</v>
      </c>
      <c r="T406" s="185">
        <v>6902</v>
      </c>
      <c r="U406" s="186">
        <v>28870104</v>
      </c>
      <c r="V406" s="186">
        <v>28870104</v>
      </c>
      <c r="W406" s="187">
        <v>44227</v>
      </c>
      <c r="X406" s="188" t="s">
        <v>8664</v>
      </c>
      <c r="Y406" s="188" t="s">
        <v>7880</v>
      </c>
      <c r="Z406" s="188" t="s">
        <v>7993</v>
      </c>
    </row>
    <row r="407" spans="1:26" ht="24.75" hidden="1" customHeight="1" x14ac:dyDescent="0.25">
      <c r="A407" s="183" t="s">
        <v>8331</v>
      </c>
      <c r="B407" s="188">
        <v>700516008</v>
      </c>
      <c r="C407" s="183" t="s">
        <v>53</v>
      </c>
      <c r="D407" s="183" t="s">
        <v>66</v>
      </c>
      <c r="E407" s="183" t="s">
        <v>7230</v>
      </c>
      <c r="F407" s="183" t="s">
        <v>67</v>
      </c>
      <c r="G407" s="183" t="s">
        <v>7728</v>
      </c>
      <c r="H407" s="183" t="s">
        <v>68</v>
      </c>
      <c r="I407" s="183" t="s">
        <v>7729</v>
      </c>
      <c r="J407" s="183" t="s">
        <v>7231</v>
      </c>
      <c r="K407" s="183" t="s">
        <v>69</v>
      </c>
      <c r="L407" s="183" t="s">
        <v>50</v>
      </c>
      <c r="M407" s="183" t="s">
        <v>70</v>
      </c>
      <c r="N407" s="183" t="s">
        <v>71</v>
      </c>
      <c r="O407" s="183" t="s">
        <v>72</v>
      </c>
      <c r="P407" s="183" t="s">
        <v>6233</v>
      </c>
      <c r="Q407" s="183">
        <v>93401</v>
      </c>
      <c r="R407" s="183" t="s">
        <v>7233</v>
      </c>
      <c r="S407" s="184">
        <v>37970</v>
      </c>
      <c r="T407" s="185">
        <v>6902</v>
      </c>
      <c r="U407" s="186">
        <v>43377770</v>
      </c>
      <c r="V407" s="186">
        <v>43377770</v>
      </c>
      <c r="W407" s="187">
        <v>44227</v>
      </c>
      <c r="X407" s="188" t="s">
        <v>8664</v>
      </c>
      <c r="Y407" s="188" t="s">
        <v>7880</v>
      </c>
      <c r="Z407" s="188" t="s">
        <v>7893</v>
      </c>
    </row>
    <row r="408" spans="1:26" ht="24.75" hidden="1" customHeight="1" x14ac:dyDescent="0.25">
      <c r="A408" s="183" t="s">
        <v>8331</v>
      </c>
      <c r="B408" s="188">
        <v>700516008</v>
      </c>
      <c r="C408" s="183" t="s">
        <v>53</v>
      </c>
      <c r="D408" s="183" t="s">
        <v>66</v>
      </c>
      <c r="E408" s="183" t="s">
        <v>7230</v>
      </c>
      <c r="F408" s="183" t="s">
        <v>67</v>
      </c>
      <c r="G408" s="183" t="s">
        <v>7728</v>
      </c>
      <c r="H408" s="183" t="s">
        <v>68</v>
      </c>
      <c r="I408" s="183" t="s">
        <v>7729</v>
      </c>
      <c r="J408" s="183" t="s">
        <v>7231</v>
      </c>
      <c r="K408" s="183" t="s">
        <v>69</v>
      </c>
      <c r="L408" s="183" t="s">
        <v>50</v>
      </c>
      <c r="M408" s="183" t="s">
        <v>70</v>
      </c>
      <c r="N408" s="183" t="s">
        <v>71</v>
      </c>
      <c r="O408" s="183" t="s">
        <v>72</v>
      </c>
      <c r="P408" s="183" t="s">
        <v>6233</v>
      </c>
      <c r="Q408" s="183">
        <v>93401</v>
      </c>
      <c r="R408" s="183" t="s">
        <v>7233</v>
      </c>
      <c r="S408" s="184">
        <v>37970</v>
      </c>
      <c r="T408" s="185">
        <v>6902</v>
      </c>
      <c r="U408" s="186">
        <v>52638030</v>
      </c>
      <c r="V408" s="186">
        <v>52638030</v>
      </c>
      <c r="W408" s="187">
        <v>44227</v>
      </c>
      <c r="X408" s="188" t="s">
        <v>8664</v>
      </c>
      <c r="Y408" s="188" t="s">
        <v>7880</v>
      </c>
      <c r="Z408" s="188" t="s">
        <v>7922</v>
      </c>
    </row>
    <row r="409" spans="1:26" ht="24.75" hidden="1" customHeight="1" x14ac:dyDescent="0.25">
      <c r="A409" s="183" t="s">
        <v>8331</v>
      </c>
      <c r="B409" s="188">
        <v>700516008</v>
      </c>
      <c r="C409" s="183" t="s">
        <v>53</v>
      </c>
      <c r="D409" s="183" t="s">
        <v>66</v>
      </c>
      <c r="E409" s="183" t="s">
        <v>7230</v>
      </c>
      <c r="F409" s="183" t="s">
        <v>67</v>
      </c>
      <c r="G409" s="183" t="s">
        <v>7728</v>
      </c>
      <c r="H409" s="183" t="s">
        <v>68</v>
      </c>
      <c r="I409" s="183" t="s">
        <v>7729</v>
      </c>
      <c r="J409" s="183" t="s">
        <v>7231</v>
      </c>
      <c r="K409" s="183" t="s">
        <v>69</v>
      </c>
      <c r="L409" s="183" t="s">
        <v>50</v>
      </c>
      <c r="M409" s="183" t="s">
        <v>70</v>
      </c>
      <c r="N409" s="183" t="s">
        <v>71</v>
      </c>
      <c r="O409" s="183" t="s">
        <v>72</v>
      </c>
      <c r="P409" s="183" t="s">
        <v>6233</v>
      </c>
      <c r="Q409" s="183">
        <v>93401</v>
      </c>
      <c r="R409" s="183" t="s">
        <v>7233</v>
      </c>
      <c r="S409" s="184">
        <v>37970</v>
      </c>
      <c r="T409" s="185">
        <v>6902</v>
      </c>
      <c r="U409" s="186">
        <v>41659838</v>
      </c>
      <c r="V409" s="186">
        <v>41659838</v>
      </c>
      <c r="W409" s="187">
        <v>44227</v>
      </c>
      <c r="X409" s="188" t="s">
        <v>8664</v>
      </c>
      <c r="Y409" s="188" t="s">
        <v>7880</v>
      </c>
      <c r="Z409" s="188" t="s">
        <v>7956</v>
      </c>
    </row>
    <row r="410" spans="1:26" ht="24.75" hidden="1" customHeight="1" x14ac:dyDescent="0.25">
      <c r="A410" s="183" t="s">
        <v>8331</v>
      </c>
      <c r="B410" s="188">
        <v>700516008</v>
      </c>
      <c r="C410" s="183" t="s">
        <v>53</v>
      </c>
      <c r="D410" s="183" t="s">
        <v>66</v>
      </c>
      <c r="E410" s="183" t="s">
        <v>7230</v>
      </c>
      <c r="F410" s="183" t="s">
        <v>67</v>
      </c>
      <c r="G410" s="183" t="s">
        <v>7728</v>
      </c>
      <c r="H410" s="183" t="s">
        <v>68</v>
      </c>
      <c r="I410" s="183" t="s">
        <v>7729</v>
      </c>
      <c r="J410" s="183" t="s">
        <v>7231</v>
      </c>
      <c r="K410" s="183" t="s">
        <v>69</v>
      </c>
      <c r="L410" s="183" t="s">
        <v>50</v>
      </c>
      <c r="M410" s="183" t="s">
        <v>70</v>
      </c>
      <c r="N410" s="183" t="s">
        <v>71</v>
      </c>
      <c r="O410" s="183" t="s">
        <v>72</v>
      </c>
      <c r="P410" s="183" t="s">
        <v>6233</v>
      </c>
      <c r="Q410" s="183">
        <v>93401</v>
      </c>
      <c r="R410" s="183" t="s">
        <v>7233</v>
      </c>
      <c r="S410" s="184">
        <v>37970</v>
      </c>
      <c r="T410" s="185">
        <v>6902</v>
      </c>
      <c r="U410" s="186">
        <v>27211177</v>
      </c>
      <c r="V410" s="186">
        <v>27211177</v>
      </c>
      <c r="W410" s="187">
        <v>44227</v>
      </c>
      <c r="X410" s="188" t="s">
        <v>8664</v>
      </c>
      <c r="Y410" s="188" t="s">
        <v>7880</v>
      </c>
      <c r="Z410" s="188" t="s">
        <v>7926</v>
      </c>
    </row>
    <row r="411" spans="1:26" ht="24.75" hidden="1" customHeight="1" x14ac:dyDescent="0.25">
      <c r="A411" s="183" t="s">
        <v>8331</v>
      </c>
      <c r="B411" s="188">
        <v>700516008</v>
      </c>
      <c r="C411" s="183" t="s">
        <v>53</v>
      </c>
      <c r="D411" s="183" t="s">
        <v>66</v>
      </c>
      <c r="E411" s="183" t="s">
        <v>7230</v>
      </c>
      <c r="F411" s="183" t="s">
        <v>67</v>
      </c>
      <c r="G411" s="183" t="s">
        <v>7728</v>
      </c>
      <c r="H411" s="183" t="s">
        <v>68</v>
      </c>
      <c r="I411" s="183" t="s">
        <v>7729</v>
      </c>
      <c r="J411" s="183" t="s">
        <v>7231</v>
      </c>
      <c r="K411" s="183" t="s">
        <v>69</v>
      </c>
      <c r="L411" s="183" t="s">
        <v>50</v>
      </c>
      <c r="M411" s="183" t="s">
        <v>70</v>
      </c>
      <c r="N411" s="183" t="s">
        <v>71</v>
      </c>
      <c r="O411" s="183" t="s">
        <v>72</v>
      </c>
      <c r="P411" s="183" t="s">
        <v>6233</v>
      </c>
      <c r="Q411" s="183">
        <v>93401</v>
      </c>
      <c r="R411" s="183" t="s">
        <v>7233</v>
      </c>
      <c r="S411" s="184">
        <v>37970</v>
      </c>
      <c r="T411" s="185">
        <v>6902</v>
      </c>
      <c r="U411" s="186">
        <v>36604830</v>
      </c>
      <c r="V411" s="186">
        <v>36604830</v>
      </c>
      <c r="W411" s="187">
        <v>44227</v>
      </c>
      <c r="X411" s="188" t="s">
        <v>8664</v>
      </c>
      <c r="Y411" s="188" t="s">
        <v>7880</v>
      </c>
      <c r="Z411" s="188" t="s">
        <v>7967</v>
      </c>
    </row>
    <row r="412" spans="1:26" ht="24.75" hidden="1" customHeight="1" x14ac:dyDescent="0.25">
      <c r="A412" s="183" t="s">
        <v>8331</v>
      </c>
      <c r="B412" s="188">
        <v>700516008</v>
      </c>
      <c r="C412" s="183" t="s">
        <v>53</v>
      </c>
      <c r="D412" s="183" t="s">
        <v>66</v>
      </c>
      <c r="E412" s="183" t="s">
        <v>7230</v>
      </c>
      <c r="F412" s="183" t="s">
        <v>67</v>
      </c>
      <c r="G412" s="183" t="s">
        <v>7728</v>
      </c>
      <c r="H412" s="183" t="s">
        <v>68</v>
      </c>
      <c r="I412" s="183" t="s">
        <v>7729</v>
      </c>
      <c r="J412" s="183" t="s">
        <v>7231</v>
      </c>
      <c r="K412" s="183" t="s">
        <v>69</v>
      </c>
      <c r="L412" s="183" t="s">
        <v>50</v>
      </c>
      <c r="M412" s="183" t="s">
        <v>70</v>
      </c>
      <c r="N412" s="183" t="s">
        <v>71</v>
      </c>
      <c r="O412" s="183" t="s">
        <v>72</v>
      </c>
      <c r="P412" s="183" t="s">
        <v>6233</v>
      </c>
      <c r="Q412" s="183">
        <v>93401</v>
      </c>
      <c r="R412" s="183" t="s">
        <v>7233</v>
      </c>
      <c r="S412" s="184">
        <v>37970</v>
      </c>
      <c r="T412" s="185">
        <v>6902</v>
      </c>
      <c r="U412" s="186">
        <v>28699428</v>
      </c>
      <c r="V412" s="186">
        <v>28699428</v>
      </c>
      <c r="W412" s="187">
        <v>44227</v>
      </c>
      <c r="X412" s="188" t="s">
        <v>8664</v>
      </c>
      <c r="Y412" s="188" t="s">
        <v>7880</v>
      </c>
      <c r="Z412" s="188" t="s">
        <v>7998</v>
      </c>
    </row>
    <row r="413" spans="1:26" ht="24.75" hidden="1" customHeight="1" x14ac:dyDescent="0.25">
      <c r="A413" s="183" t="s">
        <v>8331</v>
      </c>
      <c r="B413" s="188">
        <v>700516008</v>
      </c>
      <c r="C413" s="183" t="s">
        <v>53</v>
      </c>
      <c r="D413" s="183" t="s">
        <v>66</v>
      </c>
      <c r="E413" s="183" t="s">
        <v>7230</v>
      </c>
      <c r="F413" s="183" t="s">
        <v>67</v>
      </c>
      <c r="G413" s="183" t="s">
        <v>7728</v>
      </c>
      <c r="H413" s="183" t="s">
        <v>68</v>
      </c>
      <c r="I413" s="183" t="s">
        <v>7729</v>
      </c>
      <c r="J413" s="183" t="s">
        <v>7231</v>
      </c>
      <c r="K413" s="183" t="s">
        <v>69</v>
      </c>
      <c r="L413" s="183" t="s">
        <v>50</v>
      </c>
      <c r="M413" s="183" t="s">
        <v>70</v>
      </c>
      <c r="N413" s="183" t="s">
        <v>71</v>
      </c>
      <c r="O413" s="183" t="s">
        <v>72</v>
      </c>
      <c r="P413" s="183" t="s">
        <v>6233</v>
      </c>
      <c r="Q413" s="183">
        <v>93401</v>
      </c>
      <c r="R413" s="183" t="s">
        <v>7233</v>
      </c>
      <c r="S413" s="184">
        <v>37970</v>
      </c>
      <c r="T413" s="185">
        <v>6902</v>
      </c>
      <c r="U413" s="186">
        <v>28264980</v>
      </c>
      <c r="V413" s="186">
        <v>28264980</v>
      </c>
      <c r="W413" s="187">
        <v>44227</v>
      </c>
      <c r="X413" s="188" t="s">
        <v>8664</v>
      </c>
      <c r="Y413" s="188" t="s">
        <v>7880</v>
      </c>
      <c r="Z413" s="188" t="s">
        <v>7887</v>
      </c>
    </row>
    <row r="414" spans="1:26" ht="24.75" hidden="1" customHeight="1" x14ac:dyDescent="0.25">
      <c r="A414" s="183" t="s">
        <v>8331</v>
      </c>
      <c r="B414" s="188">
        <v>700516008</v>
      </c>
      <c r="C414" s="183" t="s">
        <v>53</v>
      </c>
      <c r="D414" s="183" t="s">
        <v>66</v>
      </c>
      <c r="E414" s="183" t="s">
        <v>7230</v>
      </c>
      <c r="F414" s="183" t="s">
        <v>67</v>
      </c>
      <c r="G414" s="183" t="s">
        <v>7728</v>
      </c>
      <c r="H414" s="183" t="s">
        <v>68</v>
      </c>
      <c r="I414" s="183" t="s">
        <v>7729</v>
      </c>
      <c r="J414" s="183" t="s">
        <v>7231</v>
      </c>
      <c r="K414" s="183" t="s">
        <v>69</v>
      </c>
      <c r="L414" s="183" t="s">
        <v>50</v>
      </c>
      <c r="M414" s="183" t="s">
        <v>70</v>
      </c>
      <c r="N414" s="183" t="s">
        <v>71</v>
      </c>
      <c r="O414" s="183" t="s">
        <v>72</v>
      </c>
      <c r="P414" s="183" t="s">
        <v>6233</v>
      </c>
      <c r="Q414" s="183">
        <v>93401</v>
      </c>
      <c r="R414" s="183" t="s">
        <v>7233</v>
      </c>
      <c r="S414" s="184">
        <v>37970</v>
      </c>
      <c r="T414" s="185">
        <v>6902</v>
      </c>
      <c r="U414" s="186">
        <v>28898550</v>
      </c>
      <c r="V414" s="186">
        <v>28898550</v>
      </c>
      <c r="W414" s="187">
        <v>44227</v>
      </c>
      <c r="X414" s="188" t="s">
        <v>8664</v>
      </c>
      <c r="Y414" s="188" t="s">
        <v>7880</v>
      </c>
      <c r="Z414" s="188" t="s">
        <v>7982</v>
      </c>
    </row>
    <row r="415" spans="1:26" ht="24.75" hidden="1" customHeight="1" x14ac:dyDescent="0.25">
      <c r="A415" s="183" t="s">
        <v>8331</v>
      </c>
      <c r="B415" s="188">
        <v>700516008</v>
      </c>
      <c r="C415" s="183" t="s">
        <v>53</v>
      </c>
      <c r="D415" s="183" t="s">
        <v>66</v>
      </c>
      <c r="E415" s="183" t="s">
        <v>7230</v>
      </c>
      <c r="F415" s="183" t="s">
        <v>67</v>
      </c>
      <c r="G415" s="183" t="s">
        <v>7728</v>
      </c>
      <c r="H415" s="183" t="s">
        <v>68</v>
      </c>
      <c r="I415" s="183" t="s">
        <v>7729</v>
      </c>
      <c r="J415" s="183" t="s">
        <v>7231</v>
      </c>
      <c r="K415" s="183" t="s">
        <v>69</v>
      </c>
      <c r="L415" s="183" t="s">
        <v>50</v>
      </c>
      <c r="M415" s="183" t="s">
        <v>70</v>
      </c>
      <c r="N415" s="183" t="s">
        <v>71</v>
      </c>
      <c r="O415" s="183" t="s">
        <v>72</v>
      </c>
      <c r="P415" s="183" t="s">
        <v>6233</v>
      </c>
      <c r="Q415" s="183">
        <v>93401</v>
      </c>
      <c r="R415" s="183" t="s">
        <v>7233</v>
      </c>
      <c r="S415" s="184">
        <v>37970</v>
      </c>
      <c r="T415" s="185">
        <v>6902</v>
      </c>
      <c r="U415" s="186">
        <v>34678260</v>
      </c>
      <c r="V415" s="186">
        <v>34678260</v>
      </c>
      <c r="W415" s="187">
        <v>44227</v>
      </c>
      <c r="X415" s="188" t="s">
        <v>8664</v>
      </c>
      <c r="Y415" s="188" t="s">
        <v>7880</v>
      </c>
      <c r="Z415" s="188" t="s">
        <v>6479</v>
      </c>
    </row>
    <row r="416" spans="1:26" ht="24.75" hidden="1" customHeight="1" x14ac:dyDescent="0.25">
      <c r="A416" s="183" t="s">
        <v>8331</v>
      </c>
      <c r="B416" s="188">
        <v>700516008</v>
      </c>
      <c r="C416" s="183" t="s">
        <v>53</v>
      </c>
      <c r="D416" s="183" t="s">
        <v>66</v>
      </c>
      <c r="E416" s="183" t="s">
        <v>7230</v>
      </c>
      <c r="F416" s="183" t="s">
        <v>67</v>
      </c>
      <c r="G416" s="183" t="s">
        <v>7728</v>
      </c>
      <c r="H416" s="183" t="s">
        <v>68</v>
      </c>
      <c r="I416" s="183" t="s">
        <v>7729</v>
      </c>
      <c r="J416" s="183" t="s">
        <v>7231</v>
      </c>
      <c r="K416" s="183" t="s">
        <v>69</v>
      </c>
      <c r="L416" s="183" t="s">
        <v>50</v>
      </c>
      <c r="M416" s="183" t="s">
        <v>70</v>
      </c>
      <c r="N416" s="183" t="s">
        <v>71</v>
      </c>
      <c r="O416" s="183" t="s">
        <v>72</v>
      </c>
      <c r="P416" s="183" t="s">
        <v>6233</v>
      </c>
      <c r="Q416" s="183">
        <v>93401</v>
      </c>
      <c r="R416" s="183" t="s">
        <v>7233</v>
      </c>
      <c r="S416" s="184">
        <v>37970</v>
      </c>
      <c r="T416" s="185">
        <v>6902</v>
      </c>
      <c r="U416" s="186">
        <v>49930488</v>
      </c>
      <c r="V416" s="186">
        <v>49930488</v>
      </c>
      <c r="W416" s="187">
        <v>44227</v>
      </c>
      <c r="X416" s="188" t="s">
        <v>8664</v>
      </c>
      <c r="Y416" s="188" t="s">
        <v>7880</v>
      </c>
      <c r="Z416" s="188" t="s">
        <v>7899</v>
      </c>
    </row>
    <row r="417" spans="1:26" ht="24.75" hidden="1" customHeight="1" x14ac:dyDescent="0.25">
      <c r="A417" s="183" t="s">
        <v>8331</v>
      </c>
      <c r="B417" s="188">
        <v>700516008</v>
      </c>
      <c r="C417" s="183" t="s">
        <v>53</v>
      </c>
      <c r="D417" s="183" t="s">
        <v>66</v>
      </c>
      <c r="E417" s="183" t="s">
        <v>7230</v>
      </c>
      <c r="F417" s="183" t="s">
        <v>67</v>
      </c>
      <c r="G417" s="183" t="s">
        <v>7728</v>
      </c>
      <c r="H417" s="183" t="s">
        <v>68</v>
      </c>
      <c r="I417" s="183" t="s">
        <v>7729</v>
      </c>
      <c r="J417" s="183" t="s">
        <v>7231</v>
      </c>
      <c r="K417" s="183" t="s">
        <v>69</v>
      </c>
      <c r="L417" s="183" t="s">
        <v>50</v>
      </c>
      <c r="M417" s="183" t="s">
        <v>70</v>
      </c>
      <c r="N417" s="183" t="s">
        <v>71</v>
      </c>
      <c r="O417" s="183" t="s">
        <v>72</v>
      </c>
      <c r="P417" s="183" t="s">
        <v>6233</v>
      </c>
      <c r="Q417" s="183">
        <v>93401</v>
      </c>
      <c r="R417" s="183" t="s">
        <v>7233</v>
      </c>
      <c r="S417" s="184">
        <v>37970</v>
      </c>
      <c r="T417" s="185">
        <v>6902</v>
      </c>
      <c r="U417" s="186">
        <v>20012971</v>
      </c>
      <c r="V417" s="186">
        <v>20012971</v>
      </c>
      <c r="W417" s="187">
        <v>44227</v>
      </c>
      <c r="X417" s="188" t="s">
        <v>8664</v>
      </c>
      <c r="Y417" s="188" t="s">
        <v>7880</v>
      </c>
      <c r="Z417" s="188" t="s">
        <v>198</v>
      </c>
    </row>
    <row r="418" spans="1:26" ht="24.75" hidden="1" customHeight="1" x14ac:dyDescent="0.25">
      <c r="A418" s="183" t="s">
        <v>8331</v>
      </c>
      <c r="B418" s="188">
        <v>700516008</v>
      </c>
      <c r="C418" s="183" t="s">
        <v>53</v>
      </c>
      <c r="D418" s="183" t="s">
        <v>66</v>
      </c>
      <c r="E418" s="183" t="s">
        <v>7230</v>
      </c>
      <c r="F418" s="183" t="s">
        <v>67</v>
      </c>
      <c r="G418" s="183" t="s">
        <v>7728</v>
      </c>
      <c r="H418" s="183" t="s">
        <v>68</v>
      </c>
      <c r="I418" s="183" t="s">
        <v>7729</v>
      </c>
      <c r="J418" s="183" t="s">
        <v>7231</v>
      </c>
      <c r="K418" s="183" t="s">
        <v>69</v>
      </c>
      <c r="L418" s="183" t="s">
        <v>50</v>
      </c>
      <c r="M418" s="183" t="s">
        <v>70</v>
      </c>
      <c r="N418" s="183" t="s">
        <v>71</v>
      </c>
      <c r="O418" s="183" t="s">
        <v>72</v>
      </c>
      <c r="P418" s="183" t="s">
        <v>6233</v>
      </c>
      <c r="Q418" s="183">
        <v>93401</v>
      </c>
      <c r="R418" s="183" t="s">
        <v>7233</v>
      </c>
      <c r="S418" s="184">
        <v>37970</v>
      </c>
      <c r="T418" s="185">
        <v>6902</v>
      </c>
      <c r="U418" s="186">
        <v>0</v>
      </c>
      <c r="V418" s="186">
        <v>0</v>
      </c>
      <c r="W418" s="187">
        <v>44227</v>
      </c>
      <c r="X418" s="188" t="s">
        <v>8664</v>
      </c>
      <c r="Y418" s="188" t="s">
        <v>7880</v>
      </c>
      <c r="Z418" s="188" t="s">
        <v>8032</v>
      </c>
    </row>
    <row r="419" spans="1:26" ht="24.75" hidden="1" customHeight="1" x14ac:dyDescent="0.25">
      <c r="A419" s="183" t="s">
        <v>8331</v>
      </c>
      <c r="B419" s="188">
        <v>700516008</v>
      </c>
      <c r="C419" s="183" t="s">
        <v>53</v>
      </c>
      <c r="D419" s="183" t="s">
        <v>66</v>
      </c>
      <c r="E419" s="183" t="s">
        <v>7230</v>
      </c>
      <c r="F419" s="183" t="s">
        <v>67</v>
      </c>
      <c r="G419" s="183" t="s">
        <v>7728</v>
      </c>
      <c r="H419" s="183" t="s">
        <v>68</v>
      </c>
      <c r="I419" s="183" t="s">
        <v>7729</v>
      </c>
      <c r="J419" s="183" t="s">
        <v>7231</v>
      </c>
      <c r="K419" s="183" t="s">
        <v>69</v>
      </c>
      <c r="L419" s="183" t="s">
        <v>50</v>
      </c>
      <c r="M419" s="183" t="s">
        <v>70</v>
      </c>
      <c r="N419" s="183" t="s">
        <v>71</v>
      </c>
      <c r="O419" s="183" t="s">
        <v>72</v>
      </c>
      <c r="P419" s="183" t="s">
        <v>6233</v>
      </c>
      <c r="Q419" s="183">
        <v>93401</v>
      </c>
      <c r="R419" s="183" t="s">
        <v>7233</v>
      </c>
      <c r="S419" s="184">
        <v>37970</v>
      </c>
      <c r="T419" s="185">
        <v>6902</v>
      </c>
      <c r="U419" s="186">
        <v>0</v>
      </c>
      <c r="V419" s="186">
        <v>0</v>
      </c>
      <c r="W419" s="187">
        <v>44227</v>
      </c>
      <c r="X419" s="188" t="s">
        <v>8664</v>
      </c>
      <c r="Y419" s="188" t="s">
        <v>7880</v>
      </c>
      <c r="Z419" s="188" t="s">
        <v>7939</v>
      </c>
    </row>
    <row r="420" spans="1:26" ht="24.75" hidden="1" customHeight="1" x14ac:dyDescent="0.25">
      <c r="A420" s="183" t="s">
        <v>8331</v>
      </c>
      <c r="B420" s="188">
        <v>700516008</v>
      </c>
      <c r="C420" s="183" t="s">
        <v>53</v>
      </c>
      <c r="D420" s="183" t="s">
        <v>66</v>
      </c>
      <c r="E420" s="183" t="s">
        <v>7230</v>
      </c>
      <c r="F420" s="183" t="s">
        <v>67</v>
      </c>
      <c r="G420" s="183" t="s">
        <v>7728</v>
      </c>
      <c r="H420" s="183" t="s">
        <v>68</v>
      </c>
      <c r="I420" s="183" t="s">
        <v>7729</v>
      </c>
      <c r="J420" s="183" t="s">
        <v>7231</v>
      </c>
      <c r="K420" s="183" t="s">
        <v>69</v>
      </c>
      <c r="L420" s="183" t="s">
        <v>50</v>
      </c>
      <c r="M420" s="183" t="s">
        <v>70</v>
      </c>
      <c r="N420" s="183" t="s">
        <v>71</v>
      </c>
      <c r="O420" s="183" t="s">
        <v>72</v>
      </c>
      <c r="P420" s="183" t="s">
        <v>6233</v>
      </c>
      <c r="Q420" s="183">
        <v>93401</v>
      </c>
      <c r="R420" s="183" t="s">
        <v>7233</v>
      </c>
      <c r="S420" s="184">
        <v>37970</v>
      </c>
      <c r="T420" s="185">
        <v>6902</v>
      </c>
      <c r="U420" s="186">
        <v>33033804</v>
      </c>
      <c r="V420" s="186">
        <v>33033804</v>
      </c>
      <c r="W420" s="187">
        <v>44227</v>
      </c>
      <c r="X420" s="188" t="s">
        <v>8664</v>
      </c>
      <c r="Y420" s="188" t="s">
        <v>7880</v>
      </c>
      <c r="Z420" s="188" t="s">
        <v>7889</v>
      </c>
    </row>
    <row r="421" spans="1:26" ht="24.75" hidden="1" customHeight="1" x14ac:dyDescent="0.25">
      <c r="A421" s="183" t="s">
        <v>8331</v>
      </c>
      <c r="B421" s="188">
        <v>700516008</v>
      </c>
      <c r="C421" s="183" t="s">
        <v>53</v>
      </c>
      <c r="D421" s="183" t="s">
        <v>66</v>
      </c>
      <c r="E421" s="183" t="s">
        <v>7230</v>
      </c>
      <c r="F421" s="183" t="s">
        <v>67</v>
      </c>
      <c r="G421" s="183" t="s">
        <v>7728</v>
      </c>
      <c r="H421" s="183" t="s">
        <v>68</v>
      </c>
      <c r="I421" s="183" t="s">
        <v>7729</v>
      </c>
      <c r="J421" s="183" t="s">
        <v>7231</v>
      </c>
      <c r="K421" s="183" t="s">
        <v>69</v>
      </c>
      <c r="L421" s="183" t="s">
        <v>50</v>
      </c>
      <c r="M421" s="183" t="s">
        <v>70</v>
      </c>
      <c r="N421" s="183" t="s">
        <v>71</v>
      </c>
      <c r="O421" s="183" t="s">
        <v>72</v>
      </c>
      <c r="P421" s="183" t="s">
        <v>6233</v>
      </c>
      <c r="Q421" s="183">
        <v>93401</v>
      </c>
      <c r="R421" s="183" t="s">
        <v>7233</v>
      </c>
      <c r="S421" s="184">
        <v>37970</v>
      </c>
      <c r="T421" s="185">
        <v>6902</v>
      </c>
      <c r="U421" s="186">
        <v>20562579</v>
      </c>
      <c r="V421" s="186">
        <v>20562579</v>
      </c>
      <c r="W421" s="187">
        <v>44227</v>
      </c>
      <c r="X421" s="188" t="s">
        <v>8664</v>
      </c>
      <c r="Y421" s="188" t="s">
        <v>7880</v>
      </c>
      <c r="Z421" s="188" t="s">
        <v>8033</v>
      </c>
    </row>
    <row r="422" spans="1:26" ht="24.75" hidden="1" customHeight="1" x14ac:dyDescent="0.25">
      <c r="A422" s="183" t="s">
        <v>8332</v>
      </c>
      <c r="B422" s="188">
        <v>725997000</v>
      </c>
      <c r="C422" s="183" t="s">
        <v>81</v>
      </c>
      <c r="D422" s="183" t="s">
        <v>894</v>
      </c>
      <c r="E422" s="183" t="s">
        <v>8673</v>
      </c>
      <c r="F422" s="183" t="s">
        <v>895</v>
      </c>
      <c r="G422" s="183" t="s">
        <v>8149</v>
      </c>
      <c r="H422" s="183" t="s">
        <v>135</v>
      </c>
      <c r="I422" s="183" t="s">
        <v>8150</v>
      </c>
      <c r="J422" s="183" t="s">
        <v>896</v>
      </c>
      <c r="K422" s="183" t="s">
        <v>897</v>
      </c>
      <c r="L422" s="183" t="s">
        <v>898</v>
      </c>
      <c r="M422" s="183" t="s">
        <v>899</v>
      </c>
      <c r="N422" s="183">
        <v>0</v>
      </c>
      <c r="O422" s="183">
        <v>0</v>
      </c>
      <c r="P422" s="183">
        <v>0</v>
      </c>
      <c r="Q422" s="183" t="s">
        <v>419</v>
      </c>
      <c r="R422" s="183" t="s">
        <v>8151</v>
      </c>
      <c r="S422" s="184">
        <v>37970</v>
      </c>
      <c r="T422" s="185">
        <v>6903</v>
      </c>
      <c r="U422" s="186">
        <v>1301965</v>
      </c>
      <c r="V422" s="186">
        <v>1301965</v>
      </c>
      <c r="W422" s="187">
        <v>44227</v>
      </c>
      <c r="X422" s="188" t="s">
        <v>8664</v>
      </c>
      <c r="Y422" s="188" t="s">
        <v>7880</v>
      </c>
      <c r="Z422" s="188" t="s">
        <v>7883</v>
      </c>
    </row>
    <row r="423" spans="1:26" ht="24.75" hidden="1" customHeight="1" x14ac:dyDescent="0.25">
      <c r="A423" s="183" t="s">
        <v>8333</v>
      </c>
      <c r="B423" s="188">
        <v>702081009</v>
      </c>
      <c r="C423" s="183" t="s">
        <v>1579</v>
      </c>
      <c r="D423" s="183" t="s">
        <v>2273</v>
      </c>
      <c r="E423" s="183" t="s">
        <v>7615</v>
      </c>
      <c r="F423" s="183" t="s">
        <v>2274</v>
      </c>
      <c r="G423" s="183" t="s">
        <v>7668</v>
      </c>
      <c r="H423" s="183" t="s">
        <v>2275</v>
      </c>
      <c r="I423" s="183" t="s">
        <v>2276</v>
      </c>
      <c r="J423" s="183" t="s">
        <v>6280</v>
      </c>
      <c r="K423" s="183" t="s">
        <v>2277</v>
      </c>
      <c r="L423" s="183" t="s">
        <v>51</v>
      </c>
      <c r="M423" s="183" t="s">
        <v>1430</v>
      </c>
      <c r="N423" s="183" t="s">
        <v>7616</v>
      </c>
      <c r="O423" s="183">
        <v>0</v>
      </c>
      <c r="P423" s="183">
        <v>0</v>
      </c>
      <c r="Q423" s="183">
        <v>93105</v>
      </c>
      <c r="R423" s="183" t="s">
        <v>7068</v>
      </c>
      <c r="S423" s="184">
        <v>37970</v>
      </c>
      <c r="T423" s="185">
        <v>6905</v>
      </c>
      <c r="U423" s="186">
        <v>9728531</v>
      </c>
      <c r="V423" s="186">
        <v>9728531</v>
      </c>
      <c r="W423" s="187">
        <v>44227</v>
      </c>
      <c r="X423" s="188" t="s">
        <v>8664</v>
      </c>
      <c r="Y423" s="188" t="s">
        <v>7880</v>
      </c>
      <c r="Z423" s="188" t="s">
        <v>230</v>
      </c>
    </row>
    <row r="424" spans="1:26" ht="24.75" hidden="1" customHeight="1" x14ac:dyDescent="0.25">
      <c r="A424" s="183" t="s">
        <v>8333</v>
      </c>
      <c r="B424" s="188">
        <v>702081009</v>
      </c>
      <c r="C424" s="183" t="s">
        <v>1579</v>
      </c>
      <c r="D424" s="183" t="s">
        <v>2273</v>
      </c>
      <c r="E424" s="183" t="s">
        <v>7615</v>
      </c>
      <c r="F424" s="183" t="s">
        <v>2274</v>
      </c>
      <c r="G424" s="183" t="s">
        <v>7668</v>
      </c>
      <c r="H424" s="183" t="s">
        <v>2275</v>
      </c>
      <c r="I424" s="183" t="s">
        <v>2276</v>
      </c>
      <c r="J424" s="183" t="s">
        <v>6280</v>
      </c>
      <c r="K424" s="183" t="s">
        <v>2277</v>
      </c>
      <c r="L424" s="183" t="s">
        <v>51</v>
      </c>
      <c r="M424" s="183" t="s">
        <v>1430</v>
      </c>
      <c r="N424" s="183" t="s">
        <v>7616</v>
      </c>
      <c r="O424" s="183">
        <v>0</v>
      </c>
      <c r="P424" s="183">
        <v>0</v>
      </c>
      <c r="Q424" s="183">
        <v>93105</v>
      </c>
      <c r="R424" s="183" t="s">
        <v>7068</v>
      </c>
      <c r="S424" s="184">
        <v>37970</v>
      </c>
      <c r="T424" s="185">
        <v>6905</v>
      </c>
      <c r="U424" s="186">
        <v>0</v>
      </c>
      <c r="V424" s="186">
        <v>0</v>
      </c>
      <c r="W424" s="187">
        <v>44227</v>
      </c>
      <c r="X424" s="188" t="s">
        <v>8664</v>
      </c>
      <c r="Y424" s="188" t="s">
        <v>7880</v>
      </c>
      <c r="Z424" s="188" t="s">
        <v>8034</v>
      </c>
    </row>
    <row r="425" spans="1:26" ht="24.75" hidden="1" customHeight="1" x14ac:dyDescent="0.25">
      <c r="A425" s="183" t="s">
        <v>8333</v>
      </c>
      <c r="B425" s="188">
        <v>702081009</v>
      </c>
      <c r="C425" s="183" t="s">
        <v>1579</v>
      </c>
      <c r="D425" s="183" t="s">
        <v>2273</v>
      </c>
      <c r="E425" s="183" t="s">
        <v>7615</v>
      </c>
      <c r="F425" s="183" t="s">
        <v>2274</v>
      </c>
      <c r="G425" s="183" t="s">
        <v>7668</v>
      </c>
      <c r="H425" s="183" t="s">
        <v>2275</v>
      </c>
      <c r="I425" s="183" t="s">
        <v>2276</v>
      </c>
      <c r="J425" s="183" t="s">
        <v>6280</v>
      </c>
      <c r="K425" s="183" t="s">
        <v>2277</v>
      </c>
      <c r="L425" s="183" t="s">
        <v>51</v>
      </c>
      <c r="M425" s="183" t="s">
        <v>1430</v>
      </c>
      <c r="N425" s="183" t="s">
        <v>7616</v>
      </c>
      <c r="O425" s="183">
        <v>0</v>
      </c>
      <c r="P425" s="183">
        <v>0</v>
      </c>
      <c r="Q425" s="183">
        <v>93105</v>
      </c>
      <c r="R425" s="183" t="s">
        <v>7068</v>
      </c>
      <c r="S425" s="184">
        <v>37970</v>
      </c>
      <c r="T425" s="185">
        <v>6905</v>
      </c>
      <c r="U425" s="186">
        <v>27793199</v>
      </c>
      <c r="V425" s="186">
        <v>27793199</v>
      </c>
      <c r="W425" s="187">
        <v>44227</v>
      </c>
      <c r="X425" s="188" t="s">
        <v>8664</v>
      </c>
      <c r="Y425" s="188" t="s">
        <v>7880</v>
      </c>
      <c r="Z425" s="188" t="s">
        <v>8035</v>
      </c>
    </row>
    <row r="426" spans="1:26" ht="24.75" hidden="1" customHeight="1" x14ac:dyDescent="0.25">
      <c r="A426" s="183" t="s">
        <v>8333</v>
      </c>
      <c r="B426" s="188">
        <v>702081009</v>
      </c>
      <c r="C426" s="183" t="s">
        <v>1579</v>
      </c>
      <c r="D426" s="183" t="s">
        <v>2273</v>
      </c>
      <c r="E426" s="183" t="s">
        <v>7615</v>
      </c>
      <c r="F426" s="183" t="s">
        <v>2274</v>
      </c>
      <c r="G426" s="183" t="s">
        <v>7668</v>
      </c>
      <c r="H426" s="183" t="s">
        <v>2275</v>
      </c>
      <c r="I426" s="183" t="s">
        <v>2276</v>
      </c>
      <c r="J426" s="183" t="s">
        <v>6280</v>
      </c>
      <c r="K426" s="183" t="s">
        <v>2277</v>
      </c>
      <c r="L426" s="183" t="s">
        <v>51</v>
      </c>
      <c r="M426" s="183" t="s">
        <v>1430</v>
      </c>
      <c r="N426" s="183" t="s">
        <v>7616</v>
      </c>
      <c r="O426" s="183">
        <v>0</v>
      </c>
      <c r="P426" s="183">
        <v>0</v>
      </c>
      <c r="Q426" s="183">
        <v>93105</v>
      </c>
      <c r="R426" s="183" t="s">
        <v>7068</v>
      </c>
      <c r="S426" s="184">
        <v>37970</v>
      </c>
      <c r="T426" s="185">
        <v>6905</v>
      </c>
      <c r="U426" s="186">
        <v>22481753</v>
      </c>
      <c r="V426" s="186">
        <v>22481753</v>
      </c>
      <c r="W426" s="187">
        <v>44227</v>
      </c>
      <c r="X426" s="188" t="s">
        <v>8664</v>
      </c>
      <c r="Y426" s="188" t="s">
        <v>7880</v>
      </c>
      <c r="Z426" s="188" t="s">
        <v>8036</v>
      </c>
    </row>
    <row r="427" spans="1:26" ht="24.75" hidden="1" customHeight="1" x14ac:dyDescent="0.25">
      <c r="A427" s="183" t="s">
        <v>8333</v>
      </c>
      <c r="B427" s="188">
        <v>702081009</v>
      </c>
      <c r="C427" s="183" t="s">
        <v>1579</v>
      </c>
      <c r="D427" s="183" t="s">
        <v>2273</v>
      </c>
      <c r="E427" s="183" t="s">
        <v>7615</v>
      </c>
      <c r="F427" s="183" t="s">
        <v>2274</v>
      </c>
      <c r="G427" s="183" t="s">
        <v>7668</v>
      </c>
      <c r="H427" s="183" t="s">
        <v>2275</v>
      </c>
      <c r="I427" s="183" t="s">
        <v>2276</v>
      </c>
      <c r="J427" s="183" t="s">
        <v>6280</v>
      </c>
      <c r="K427" s="183" t="s">
        <v>2277</v>
      </c>
      <c r="L427" s="183" t="s">
        <v>51</v>
      </c>
      <c r="M427" s="183" t="s">
        <v>1430</v>
      </c>
      <c r="N427" s="183" t="s">
        <v>7616</v>
      </c>
      <c r="O427" s="183">
        <v>0</v>
      </c>
      <c r="P427" s="183">
        <v>0</v>
      </c>
      <c r="Q427" s="183">
        <v>93105</v>
      </c>
      <c r="R427" s="183" t="s">
        <v>7068</v>
      </c>
      <c r="S427" s="184">
        <v>37970</v>
      </c>
      <c r="T427" s="185">
        <v>6905</v>
      </c>
      <c r="U427" s="186">
        <v>25785522</v>
      </c>
      <c r="V427" s="186">
        <v>25785522</v>
      </c>
      <c r="W427" s="187">
        <v>44227</v>
      </c>
      <c r="X427" s="188" t="s">
        <v>8664</v>
      </c>
      <c r="Y427" s="188" t="s">
        <v>7880</v>
      </c>
      <c r="Z427" s="188" t="s">
        <v>198</v>
      </c>
    </row>
    <row r="428" spans="1:26" ht="24.75" hidden="1" customHeight="1" x14ac:dyDescent="0.25">
      <c r="A428" s="183" t="s">
        <v>8333</v>
      </c>
      <c r="B428" s="188">
        <v>702081009</v>
      </c>
      <c r="C428" s="183" t="s">
        <v>1579</v>
      </c>
      <c r="D428" s="183" t="s">
        <v>2273</v>
      </c>
      <c r="E428" s="183" t="s">
        <v>7615</v>
      </c>
      <c r="F428" s="183" t="s">
        <v>2274</v>
      </c>
      <c r="G428" s="183" t="s">
        <v>7668</v>
      </c>
      <c r="H428" s="183" t="s">
        <v>2275</v>
      </c>
      <c r="I428" s="183" t="s">
        <v>2276</v>
      </c>
      <c r="J428" s="183" t="s">
        <v>6280</v>
      </c>
      <c r="K428" s="183" t="s">
        <v>2277</v>
      </c>
      <c r="L428" s="183" t="s">
        <v>51</v>
      </c>
      <c r="M428" s="183" t="s">
        <v>1430</v>
      </c>
      <c r="N428" s="183" t="s">
        <v>7616</v>
      </c>
      <c r="O428" s="183">
        <v>0</v>
      </c>
      <c r="P428" s="183">
        <v>0</v>
      </c>
      <c r="Q428" s="183">
        <v>93105</v>
      </c>
      <c r="R428" s="183" t="s">
        <v>7068</v>
      </c>
      <c r="S428" s="184">
        <v>37970</v>
      </c>
      <c r="T428" s="185">
        <v>6905</v>
      </c>
      <c r="U428" s="186">
        <v>7959708</v>
      </c>
      <c r="V428" s="186">
        <v>7959708</v>
      </c>
      <c r="W428" s="187">
        <v>44227</v>
      </c>
      <c r="X428" s="188" t="s">
        <v>8664</v>
      </c>
      <c r="Y428" s="188" t="s">
        <v>7880</v>
      </c>
      <c r="Z428" s="188" t="s">
        <v>7890</v>
      </c>
    </row>
    <row r="429" spans="1:26" ht="24.75" hidden="1" customHeight="1" x14ac:dyDescent="0.25">
      <c r="A429" s="183" t="s">
        <v>8333</v>
      </c>
      <c r="B429" s="188">
        <v>702081009</v>
      </c>
      <c r="C429" s="183" t="s">
        <v>1579</v>
      </c>
      <c r="D429" s="183" t="s">
        <v>2273</v>
      </c>
      <c r="E429" s="183" t="s">
        <v>7615</v>
      </c>
      <c r="F429" s="183" t="s">
        <v>2274</v>
      </c>
      <c r="G429" s="183" t="s">
        <v>7668</v>
      </c>
      <c r="H429" s="183" t="s">
        <v>2275</v>
      </c>
      <c r="I429" s="183" t="s">
        <v>2276</v>
      </c>
      <c r="J429" s="183" t="s">
        <v>6280</v>
      </c>
      <c r="K429" s="183" t="s">
        <v>2277</v>
      </c>
      <c r="L429" s="183" t="s">
        <v>51</v>
      </c>
      <c r="M429" s="183" t="s">
        <v>1430</v>
      </c>
      <c r="N429" s="183" t="s">
        <v>7616</v>
      </c>
      <c r="O429" s="183">
        <v>0</v>
      </c>
      <c r="P429" s="183">
        <v>0</v>
      </c>
      <c r="Q429" s="183">
        <v>93105</v>
      </c>
      <c r="R429" s="183" t="s">
        <v>7068</v>
      </c>
      <c r="S429" s="184">
        <v>37970</v>
      </c>
      <c r="T429" s="185">
        <v>6905</v>
      </c>
      <c r="U429" s="186">
        <v>28696220</v>
      </c>
      <c r="V429" s="186">
        <v>28696220</v>
      </c>
      <c r="W429" s="187">
        <v>44227</v>
      </c>
      <c r="X429" s="188" t="s">
        <v>8664</v>
      </c>
      <c r="Y429" s="188" t="s">
        <v>7880</v>
      </c>
      <c r="Z429" s="188" t="s">
        <v>7985</v>
      </c>
    </row>
    <row r="430" spans="1:26" ht="24.75" hidden="1" customHeight="1" x14ac:dyDescent="0.25">
      <c r="A430" s="183" t="s">
        <v>8333</v>
      </c>
      <c r="B430" s="188">
        <v>702081009</v>
      </c>
      <c r="C430" s="183" t="s">
        <v>1579</v>
      </c>
      <c r="D430" s="183" t="s">
        <v>2273</v>
      </c>
      <c r="E430" s="183" t="s">
        <v>7615</v>
      </c>
      <c r="F430" s="183" t="s">
        <v>2274</v>
      </c>
      <c r="G430" s="183" t="s">
        <v>7668</v>
      </c>
      <c r="H430" s="183" t="s">
        <v>2275</v>
      </c>
      <c r="I430" s="183" t="s">
        <v>2276</v>
      </c>
      <c r="J430" s="183" t="s">
        <v>6280</v>
      </c>
      <c r="K430" s="183" t="s">
        <v>2277</v>
      </c>
      <c r="L430" s="183" t="s">
        <v>51</v>
      </c>
      <c r="M430" s="183" t="s">
        <v>1430</v>
      </c>
      <c r="N430" s="183" t="s">
        <v>7616</v>
      </c>
      <c r="O430" s="183">
        <v>0</v>
      </c>
      <c r="P430" s="183">
        <v>0</v>
      </c>
      <c r="Q430" s="183">
        <v>93105</v>
      </c>
      <c r="R430" s="183" t="s">
        <v>7068</v>
      </c>
      <c r="S430" s="184">
        <v>37970</v>
      </c>
      <c r="T430" s="185">
        <v>6905</v>
      </c>
      <c r="U430" s="186">
        <v>7694384</v>
      </c>
      <c r="V430" s="186">
        <v>7694384</v>
      </c>
      <c r="W430" s="187">
        <v>44227</v>
      </c>
      <c r="X430" s="188" t="s">
        <v>8664</v>
      </c>
      <c r="Y430" s="188" t="s">
        <v>7880</v>
      </c>
      <c r="Z430" s="188" t="s">
        <v>7988</v>
      </c>
    </row>
    <row r="431" spans="1:26" ht="24.75" hidden="1" customHeight="1" x14ac:dyDescent="0.25">
      <c r="A431" s="183" t="s">
        <v>8334</v>
      </c>
      <c r="B431" s="188">
        <v>713189006</v>
      </c>
      <c r="C431" s="183" t="s">
        <v>608</v>
      </c>
      <c r="D431" s="183" t="s">
        <v>4256</v>
      </c>
      <c r="E431" s="183" t="s">
        <v>6219</v>
      </c>
      <c r="F431" s="183" t="s">
        <v>5823</v>
      </c>
      <c r="G431" s="183" t="s">
        <v>7706</v>
      </c>
      <c r="H431" s="183" t="s">
        <v>4257</v>
      </c>
      <c r="I431" s="183" t="s">
        <v>4258</v>
      </c>
      <c r="J431" s="183" t="s">
        <v>4259</v>
      </c>
      <c r="K431" s="183" t="s">
        <v>4260</v>
      </c>
      <c r="L431" s="183" t="s">
        <v>344</v>
      </c>
      <c r="M431" s="183" t="s">
        <v>4261</v>
      </c>
      <c r="N431" s="183" t="s">
        <v>7717</v>
      </c>
      <c r="O431" s="183" t="s">
        <v>7705</v>
      </c>
      <c r="P431" s="183">
        <v>0</v>
      </c>
      <c r="Q431" s="183">
        <v>93910</v>
      </c>
      <c r="R431" s="183" t="s">
        <v>7718</v>
      </c>
      <c r="S431" s="184">
        <v>37970</v>
      </c>
      <c r="T431" s="185">
        <v>6911</v>
      </c>
      <c r="U431" s="186">
        <v>4396903</v>
      </c>
      <c r="V431" s="186">
        <v>4396903</v>
      </c>
      <c r="W431" s="187">
        <v>44227</v>
      </c>
      <c r="X431" s="188" t="s">
        <v>8664</v>
      </c>
      <c r="Y431" s="188" t="s">
        <v>7880</v>
      </c>
      <c r="Z431" s="188" t="s">
        <v>7911</v>
      </c>
    </row>
    <row r="432" spans="1:26" ht="24.75" hidden="1" customHeight="1" x14ac:dyDescent="0.25">
      <c r="A432" s="183" t="s">
        <v>8334</v>
      </c>
      <c r="B432" s="188">
        <v>713189006</v>
      </c>
      <c r="C432" s="183" t="s">
        <v>608</v>
      </c>
      <c r="D432" s="183" t="s">
        <v>4256</v>
      </c>
      <c r="E432" s="183" t="s">
        <v>6219</v>
      </c>
      <c r="F432" s="183" t="s">
        <v>5823</v>
      </c>
      <c r="G432" s="183" t="s">
        <v>7706</v>
      </c>
      <c r="H432" s="183" t="s">
        <v>4257</v>
      </c>
      <c r="I432" s="183" t="s">
        <v>4258</v>
      </c>
      <c r="J432" s="183" t="s">
        <v>4259</v>
      </c>
      <c r="K432" s="183" t="s">
        <v>4260</v>
      </c>
      <c r="L432" s="183" t="s">
        <v>344</v>
      </c>
      <c r="M432" s="183" t="s">
        <v>4261</v>
      </c>
      <c r="N432" s="183" t="s">
        <v>7717</v>
      </c>
      <c r="O432" s="183" t="s">
        <v>7705</v>
      </c>
      <c r="P432" s="183">
        <v>0</v>
      </c>
      <c r="Q432" s="183">
        <v>93910</v>
      </c>
      <c r="R432" s="183" t="s">
        <v>7718</v>
      </c>
      <c r="S432" s="184">
        <v>37970</v>
      </c>
      <c r="T432" s="185">
        <v>6911</v>
      </c>
      <c r="U432" s="186">
        <v>8696718</v>
      </c>
      <c r="V432" s="186">
        <v>8696718</v>
      </c>
      <c r="W432" s="187">
        <v>44227</v>
      </c>
      <c r="X432" s="188" t="s">
        <v>8664</v>
      </c>
      <c r="Y432" s="188" t="s">
        <v>7880</v>
      </c>
      <c r="Z432" s="188" t="s">
        <v>162</v>
      </c>
    </row>
    <row r="433" spans="1:26" ht="24.75" hidden="1" customHeight="1" x14ac:dyDescent="0.25">
      <c r="A433" s="183" t="s">
        <v>8334</v>
      </c>
      <c r="B433" s="188">
        <v>713189006</v>
      </c>
      <c r="C433" s="183" t="s">
        <v>608</v>
      </c>
      <c r="D433" s="183" t="s">
        <v>4256</v>
      </c>
      <c r="E433" s="183" t="s">
        <v>6219</v>
      </c>
      <c r="F433" s="183" t="s">
        <v>5823</v>
      </c>
      <c r="G433" s="183" t="s">
        <v>7706</v>
      </c>
      <c r="H433" s="183" t="s">
        <v>4257</v>
      </c>
      <c r="I433" s="183" t="s">
        <v>4258</v>
      </c>
      <c r="J433" s="183" t="s">
        <v>4259</v>
      </c>
      <c r="K433" s="183" t="s">
        <v>4260</v>
      </c>
      <c r="L433" s="183" t="s">
        <v>344</v>
      </c>
      <c r="M433" s="183" t="s">
        <v>4261</v>
      </c>
      <c r="N433" s="183" t="s">
        <v>7717</v>
      </c>
      <c r="O433" s="183" t="s">
        <v>7705</v>
      </c>
      <c r="P433" s="183">
        <v>0</v>
      </c>
      <c r="Q433" s="183">
        <v>93910</v>
      </c>
      <c r="R433" s="183" t="s">
        <v>7718</v>
      </c>
      <c r="S433" s="184">
        <v>37970</v>
      </c>
      <c r="T433" s="185">
        <v>6911</v>
      </c>
      <c r="U433" s="186">
        <v>5237488</v>
      </c>
      <c r="V433" s="186">
        <v>5237488</v>
      </c>
      <c r="W433" s="187">
        <v>44227</v>
      </c>
      <c r="X433" s="188" t="s">
        <v>8664</v>
      </c>
      <c r="Y433" s="188" t="s">
        <v>7880</v>
      </c>
      <c r="Z433" s="188" t="s">
        <v>7903</v>
      </c>
    </row>
    <row r="434" spans="1:26" ht="24.75" hidden="1" customHeight="1" x14ac:dyDescent="0.25">
      <c r="A434" s="183" t="s">
        <v>8334</v>
      </c>
      <c r="B434" s="188">
        <v>713189006</v>
      </c>
      <c r="C434" s="183" t="s">
        <v>608</v>
      </c>
      <c r="D434" s="183" t="s">
        <v>4256</v>
      </c>
      <c r="E434" s="183" t="s">
        <v>6219</v>
      </c>
      <c r="F434" s="183" t="s">
        <v>5823</v>
      </c>
      <c r="G434" s="183" t="s">
        <v>7706</v>
      </c>
      <c r="H434" s="183" t="s">
        <v>4257</v>
      </c>
      <c r="I434" s="183" t="s">
        <v>4258</v>
      </c>
      <c r="J434" s="183" t="s">
        <v>4259</v>
      </c>
      <c r="K434" s="183" t="s">
        <v>4260</v>
      </c>
      <c r="L434" s="183" t="s">
        <v>344</v>
      </c>
      <c r="M434" s="183" t="s">
        <v>4261</v>
      </c>
      <c r="N434" s="183" t="s">
        <v>7717</v>
      </c>
      <c r="O434" s="183" t="s">
        <v>7705</v>
      </c>
      <c r="P434" s="183">
        <v>0</v>
      </c>
      <c r="Q434" s="183">
        <v>93910</v>
      </c>
      <c r="R434" s="183" t="s">
        <v>7718</v>
      </c>
      <c r="S434" s="184">
        <v>37970</v>
      </c>
      <c r="T434" s="185">
        <v>6911</v>
      </c>
      <c r="U434" s="186">
        <v>22000436</v>
      </c>
      <c r="V434" s="186">
        <v>22000436</v>
      </c>
      <c r="W434" s="187">
        <v>44227</v>
      </c>
      <c r="X434" s="188" t="s">
        <v>8664</v>
      </c>
      <c r="Y434" s="188" t="s">
        <v>7880</v>
      </c>
      <c r="Z434" s="188" t="s">
        <v>7893</v>
      </c>
    </row>
    <row r="435" spans="1:26" ht="24.75" hidden="1" customHeight="1" x14ac:dyDescent="0.25">
      <c r="A435" s="183" t="s">
        <v>8334</v>
      </c>
      <c r="B435" s="188">
        <v>713189006</v>
      </c>
      <c r="C435" s="183" t="s">
        <v>608</v>
      </c>
      <c r="D435" s="183" t="s">
        <v>4256</v>
      </c>
      <c r="E435" s="183" t="s">
        <v>6219</v>
      </c>
      <c r="F435" s="183" t="s">
        <v>5823</v>
      </c>
      <c r="G435" s="183" t="s">
        <v>7706</v>
      </c>
      <c r="H435" s="183" t="s">
        <v>4257</v>
      </c>
      <c r="I435" s="183" t="s">
        <v>4258</v>
      </c>
      <c r="J435" s="183" t="s">
        <v>4259</v>
      </c>
      <c r="K435" s="183" t="s">
        <v>4260</v>
      </c>
      <c r="L435" s="183" t="s">
        <v>344</v>
      </c>
      <c r="M435" s="183" t="s">
        <v>4261</v>
      </c>
      <c r="N435" s="183" t="s">
        <v>7717</v>
      </c>
      <c r="O435" s="183" t="s">
        <v>7705</v>
      </c>
      <c r="P435" s="183">
        <v>0</v>
      </c>
      <c r="Q435" s="183">
        <v>93910</v>
      </c>
      <c r="R435" s="183" t="s">
        <v>7718</v>
      </c>
      <c r="S435" s="184">
        <v>37970</v>
      </c>
      <c r="T435" s="185">
        <v>6911</v>
      </c>
      <c r="U435" s="186">
        <v>5728645</v>
      </c>
      <c r="V435" s="186">
        <v>5728645</v>
      </c>
      <c r="W435" s="187">
        <v>44227</v>
      </c>
      <c r="X435" s="188" t="s">
        <v>8664</v>
      </c>
      <c r="Y435" s="188" t="s">
        <v>7880</v>
      </c>
      <c r="Z435" s="188" t="s">
        <v>7920</v>
      </c>
    </row>
    <row r="436" spans="1:26" ht="24.75" hidden="1" customHeight="1" x14ac:dyDescent="0.25">
      <c r="A436" s="183" t="s">
        <v>8334</v>
      </c>
      <c r="B436" s="188">
        <v>713189006</v>
      </c>
      <c r="C436" s="183" t="s">
        <v>608</v>
      </c>
      <c r="D436" s="183" t="s">
        <v>4256</v>
      </c>
      <c r="E436" s="183" t="s">
        <v>6219</v>
      </c>
      <c r="F436" s="183" t="s">
        <v>5823</v>
      </c>
      <c r="G436" s="183" t="s">
        <v>7706</v>
      </c>
      <c r="H436" s="183" t="s">
        <v>4257</v>
      </c>
      <c r="I436" s="183" t="s">
        <v>4258</v>
      </c>
      <c r="J436" s="183" t="s">
        <v>4259</v>
      </c>
      <c r="K436" s="183" t="s">
        <v>4260</v>
      </c>
      <c r="L436" s="183" t="s">
        <v>344</v>
      </c>
      <c r="M436" s="183" t="s">
        <v>4261</v>
      </c>
      <c r="N436" s="183" t="s">
        <v>7717</v>
      </c>
      <c r="O436" s="183" t="s">
        <v>7705</v>
      </c>
      <c r="P436" s="183">
        <v>0</v>
      </c>
      <c r="Q436" s="183">
        <v>93910</v>
      </c>
      <c r="R436" s="183" t="s">
        <v>7718</v>
      </c>
      <c r="S436" s="184">
        <v>37970</v>
      </c>
      <c r="T436" s="185">
        <v>6911</v>
      </c>
      <c r="U436" s="186">
        <v>12636479</v>
      </c>
      <c r="V436" s="186">
        <v>12636479</v>
      </c>
      <c r="W436" s="187">
        <v>44227</v>
      </c>
      <c r="X436" s="188" t="s">
        <v>8664</v>
      </c>
      <c r="Y436" s="188" t="s">
        <v>7880</v>
      </c>
      <c r="Z436" s="188" t="s">
        <v>7935</v>
      </c>
    </row>
    <row r="437" spans="1:26" ht="24.75" hidden="1" customHeight="1" x14ac:dyDescent="0.25">
      <c r="A437" s="183" t="s">
        <v>8629</v>
      </c>
      <c r="B437" s="188">
        <v>722884000</v>
      </c>
      <c r="C437" s="183" t="s">
        <v>1566</v>
      </c>
      <c r="D437" s="183" t="s">
        <v>2050</v>
      </c>
      <c r="E437" s="183" t="s">
        <v>7156</v>
      </c>
      <c r="F437" s="183" t="s">
        <v>2051</v>
      </c>
      <c r="G437" s="183" t="s">
        <v>7160</v>
      </c>
      <c r="H437" s="183" t="s">
        <v>2052</v>
      </c>
      <c r="I437" s="183" t="s">
        <v>7161</v>
      </c>
      <c r="J437" s="183" t="s">
        <v>7162</v>
      </c>
      <c r="K437" s="183" t="s">
        <v>7157</v>
      </c>
      <c r="L437" s="183" t="s">
        <v>6171</v>
      </c>
      <c r="M437" s="183" t="s">
        <v>1325</v>
      </c>
      <c r="N437" s="183" t="s">
        <v>7158</v>
      </c>
      <c r="O437" s="183" t="s">
        <v>7159</v>
      </c>
      <c r="P437" s="183">
        <v>0</v>
      </c>
      <c r="Q437" s="183" t="s">
        <v>1274</v>
      </c>
      <c r="R437" s="183" t="s">
        <v>7326</v>
      </c>
      <c r="S437" s="184">
        <v>37970</v>
      </c>
      <c r="T437" s="185">
        <v>6914</v>
      </c>
      <c r="U437" s="186">
        <v>0</v>
      </c>
      <c r="V437" s="186">
        <v>0</v>
      </c>
      <c r="W437" s="187">
        <v>44227</v>
      </c>
      <c r="X437" s="188" t="s">
        <v>8664</v>
      </c>
      <c r="Y437" s="188" t="s">
        <v>7880</v>
      </c>
      <c r="Z437" s="188" t="s">
        <v>7914</v>
      </c>
    </row>
    <row r="438" spans="1:26" ht="24.75" hidden="1" customHeight="1" x14ac:dyDescent="0.25">
      <c r="A438" s="183" t="s">
        <v>8335</v>
      </c>
      <c r="B438" s="188">
        <v>721694003</v>
      </c>
      <c r="C438" s="183" t="s">
        <v>81</v>
      </c>
      <c r="D438" s="183" t="s">
        <v>1512</v>
      </c>
      <c r="E438" s="183" t="s">
        <v>7565</v>
      </c>
      <c r="F438" s="183" t="s">
        <v>1513</v>
      </c>
      <c r="G438" s="183" t="s">
        <v>7566</v>
      </c>
      <c r="H438" s="183" t="s">
        <v>1885</v>
      </c>
      <c r="I438" s="183" t="s">
        <v>7567</v>
      </c>
      <c r="J438" s="183" t="s">
        <v>1514</v>
      </c>
      <c r="K438" s="183" t="s">
        <v>1515</v>
      </c>
      <c r="L438" s="183" t="s">
        <v>630</v>
      </c>
      <c r="M438" s="183" t="s">
        <v>205</v>
      </c>
      <c r="N438" s="183" t="s">
        <v>1516</v>
      </c>
      <c r="O438" s="183" t="s">
        <v>1517</v>
      </c>
      <c r="P438" s="183">
        <v>0</v>
      </c>
      <c r="Q438" s="183">
        <v>93401</v>
      </c>
      <c r="R438" s="183" t="s">
        <v>7568</v>
      </c>
      <c r="S438" s="184">
        <v>37970</v>
      </c>
      <c r="T438" s="185">
        <v>6915</v>
      </c>
      <c r="U438" s="186">
        <v>9930240</v>
      </c>
      <c r="V438" s="186">
        <v>9930240</v>
      </c>
      <c r="W438" s="187">
        <v>44227</v>
      </c>
      <c r="X438" s="188" t="s">
        <v>8664</v>
      </c>
      <c r="Y438" s="188" t="s">
        <v>7880</v>
      </c>
      <c r="Z438" s="188" t="s">
        <v>8012</v>
      </c>
    </row>
    <row r="439" spans="1:26" ht="24.75" hidden="1" customHeight="1" x14ac:dyDescent="0.25">
      <c r="A439" s="183" t="s">
        <v>8335</v>
      </c>
      <c r="B439" s="188">
        <v>721694003</v>
      </c>
      <c r="C439" s="183" t="s">
        <v>81</v>
      </c>
      <c r="D439" s="183" t="s">
        <v>1512</v>
      </c>
      <c r="E439" s="183" t="s">
        <v>7565</v>
      </c>
      <c r="F439" s="183" t="s">
        <v>1513</v>
      </c>
      <c r="G439" s="183" t="s">
        <v>7566</v>
      </c>
      <c r="H439" s="183" t="s">
        <v>1885</v>
      </c>
      <c r="I439" s="183" t="s">
        <v>7567</v>
      </c>
      <c r="J439" s="183" t="s">
        <v>1514</v>
      </c>
      <c r="K439" s="183" t="s">
        <v>1515</v>
      </c>
      <c r="L439" s="183" t="s">
        <v>630</v>
      </c>
      <c r="M439" s="183" t="s">
        <v>205</v>
      </c>
      <c r="N439" s="183" t="s">
        <v>1516</v>
      </c>
      <c r="O439" s="183" t="s">
        <v>1517</v>
      </c>
      <c r="P439" s="183">
        <v>0</v>
      </c>
      <c r="Q439" s="183">
        <v>93401</v>
      </c>
      <c r="R439" s="183" t="s">
        <v>7568</v>
      </c>
      <c r="S439" s="184">
        <v>37970</v>
      </c>
      <c r="T439" s="185">
        <v>6915</v>
      </c>
      <c r="U439" s="186">
        <v>98760981</v>
      </c>
      <c r="V439" s="186">
        <v>98760981</v>
      </c>
      <c r="W439" s="187">
        <v>44227</v>
      </c>
      <c r="X439" s="188" t="s">
        <v>8664</v>
      </c>
      <c r="Y439" s="188" t="s">
        <v>7880</v>
      </c>
      <c r="Z439" s="188" t="s">
        <v>7882</v>
      </c>
    </row>
    <row r="440" spans="1:26" ht="24.75" hidden="1" customHeight="1" x14ac:dyDescent="0.25">
      <c r="A440" s="183" t="s">
        <v>8335</v>
      </c>
      <c r="B440" s="188">
        <v>721694003</v>
      </c>
      <c r="C440" s="183" t="s">
        <v>81</v>
      </c>
      <c r="D440" s="183" t="s">
        <v>1512</v>
      </c>
      <c r="E440" s="183" t="s">
        <v>7565</v>
      </c>
      <c r="F440" s="183" t="s">
        <v>1513</v>
      </c>
      <c r="G440" s="183" t="s">
        <v>7566</v>
      </c>
      <c r="H440" s="183" t="s">
        <v>1885</v>
      </c>
      <c r="I440" s="183" t="s">
        <v>7567</v>
      </c>
      <c r="J440" s="183" t="s">
        <v>1514</v>
      </c>
      <c r="K440" s="183" t="s">
        <v>1515</v>
      </c>
      <c r="L440" s="183" t="s">
        <v>630</v>
      </c>
      <c r="M440" s="183" t="s">
        <v>205</v>
      </c>
      <c r="N440" s="183" t="s">
        <v>1516</v>
      </c>
      <c r="O440" s="183" t="s">
        <v>1517</v>
      </c>
      <c r="P440" s="183">
        <v>0</v>
      </c>
      <c r="Q440" s="183">
        <v>93401</v>
      </c>
      <c r="R440" s="183" t="s">
        <v>7568</v>
      </c>
      <c r="S440" s="184">
        <v>37970</v>
      </c>
      <c r="T440" s="185">
        <v>6915</v>
      </c>
      <c r="U440" s="186">
        <v>141254349</v>
      </c>
      <c r="V440" s="186">
        <v>141254349</v>
      </c>
      <c r="W440" s="187">
        <v>44227</v>
      </c>
      <c r="X440" s="188" t="s">
        <v>8664</v>
      </c>
      <c r="Y440" s="188" t="s">
        <v>7880</v>
      </c>
      <c r="Z440" s="188" t="s">
        <v>7900</v>
      </c>
    </row>
    <row r="441" spans="1:26" ht="24.75" hidden="1" customHeight="1" x14ac:dyDescent="0.25">
      <c r="A441" s="183" t="s">
        <v>8335</v>
      </c>
      <c r="B441" s="188">
        <v>721694003</v>
      </c>
      <c r="C441" s="183" t="s">
        <v>81</v>
      </c>
      <c r="D441" s="183" t="s">
        <v>1512</v>
      </c>
      <c r="E441" s="183" t="s">
        <v>7565</v>
      </c>
      <c r="F441" s="183" t="s">
        <v>1513</v>
      </c>
      <c r="G441" s="183" t="s">
        <v>7566</v>
      </c>
      <c r="H441" s="183" t="s">
        <v>1885</v>
      </c>
      <c r="I441" s="183" t="s">
        <v>7567</v>
      </c>
      <c r="J441" s="183" t="s">
        <v>1514</v>
      </c>
      <c r="K441" s="183" t="s">
        <v>1515</v>
      </c>
      <c r="L441" s="183" t="s">
        <v>630</v>
      </c>
      <c r="M441" s="183" t="s">
        <v>205</v>
      </c>
      <c r="N441" s="183" t="s">
        <v>1516</v>
      </c>
      <c r="O441" s="183" t="s">
        <v>1517</v>
      </c>
      <c r="P441" s="183">
        <v>0</v>
      </c>
      <c r="Q441" s="183">
        <v>93401</v>
      </c>
      <c r="R441" s="183" t="s">
        <v>7568</v>
      </c>
      <c r="S441" s="184">
        <v>37970</v>
      </c>
      <c r="T441" s="185">
        <v>6915</v>
      </c>
      <c r="U441" s="186">
        <v>9459588</v>
      </c>
      <c r="V441" s="186">
        <v>9459588</v>
      </c>
      <c r="W441" s="187">
        <v>44227</v>
      </c>
      <c r="X441" s="188" t="s">
        <v>8664</v>
      </c>
      <c r="Y441" s="188" t="s">
        <v>7880</v>
      </c>
      <c r="Z441" s="188" t="s">
        <v>7884</v>
      </c>
    </row>
    <row r="442" spans="1:26" ht="24.75" hidden="1" customHeight="1" x14ac:dyDescent="0.25">
      <c r="A442" s="183" t="s">
        <v>8335</v>
      </c>
      <c r="B442" s="188">
        <v>721694003</v>
      </c>
      <c r="C442" s="183" t="s">
        <v>81</v>
      </c>
      <c r="D442" s="183" t="s">
        <v>1512</v>
      </c>
      <c r="E442" s="183" t="s">
        <v>7565</v>
      </c>
      <c r="F442" s="183" t="s">
        <v>1513</v>
      </c>
      <c r="G442" s="183" t="s">
        <v>7566</v>
      </c>
      <c r="H442" s="183" t="s">
        <v>1885</v>
      </c>
      <c r="I442" s="183" t="s">
        <v>7567</v>
      </c>
      <c r="J442" s="183" t="s">
        <v>1514</v>
      </c>
      <c r="K442" s="183" t="s">
        <v>1515</v>
      </c>
      <c r="L442" s="183" t="s">
        <v>630</v>
      </c>
      <c r="M442" s="183" t="s">
        <v>205</v>
      </c>
      <c r="N442" s="183" t="s">
        <v>1516</v>
      </c>
      <c r="O442" s="183" t="s">
        <v>1517</v>
      </c>
      <c r="P442" s="183">
        <v>0</v>
      </c>
      <c r="Q442" s="183">
        <v>93401</v>
      </c>
      <c r="R442" s="183" t="s">
        <v>7568</v>
      </c>
      <c r="S442" s="184">
        <v>37970</v>
      </c>
      <c r="T442" s="185">
        <v>6915</v>
      </c>
      <c r="U442" s="186">
        <v>6206400</v>
      </c>
      <c r="V442" s="186">
        <v>6206400</v>
      </c>
      <c r="W442" s="187">
        <v>44227</v>
      </c>
      <c r="X442" s="188" t="s">
        <v>8664</v>
      </c>
      <c r="Y442" s="188" t="s">
        <v>7880</v>
      </c>
      <c r="Z442" s="188" t="s">
        <v>8037</v>
      </c>
    </row>
    <row r="443" spans="1:26" ht="24.75" hidden="1" customHeight="1" x14ac:dyDescent="0.25">
      <c r="A443" s="183" t="s">
        <v>8335</v>
      </c>
      <c r="B443" s="188">
        <v>721694003</v>
      </c>
      <c r="C443" s="183" t="s">
        <v>81</v>
      </c>
      <c r="D443" s="183" t="s">
        <v>1512</v>
      </c>
      <c r="E443" s="183" t="s">
        <v>7565</v>
      </c>
      <c r="F443" s="183" t="s">
        <v>1513</v>
      </c>
      <c r="G443" s="183" t="s">
        <v>7566</v>
      </c>
      <c r="H443" s="183" t="s">
        <v>1885</v>
      </c>
      <c r="I443" s="183" t="s">
        <v>7567</v>
      </c>
      <c r="J443" s="183" t="s">
        <v>1514</v>
      </c>
      <c r="K443" s="183" t="s">
        <v>1515</v>
      </c>
      <c r="L443" s="183" t="s">
        <v>630</v>
      </c>
      <c r="M443" s="183" t="s">
        <v>205</v>
      </c>
      <c r="N443" s="183" t="s">
        <v>1516</v>
      </c>
      <c r="O443" s="183" t="s">
        <v>1517</v>
      </c>
      <c r="P443" s="183">
        <v>0</v>
      </c>
      <c r="Q443" s="183">
        <v>93401</v>
      </c>
      <c r="R443" s="183" t="s">
        <v>7568</v>
      </c>
      <c r="S443" s="184">
        <v>37970</v>
      </c>
      <c r="T443" s="185">
        <v>6915</v>
      </c>
      <c r="U443" s="186">
        <v>10261248</v>
      </c>
      <c r="V443" s="186">
        <v>10261248</v>
      </c>
      <c r="W443" s="187">
        <v>44227</v>
      </c>
      <c r="X443" s="188" t="s">
        <v>8664</v>
      </c>
      <c r="Y443" s="188" t="s">
        <v>7880</v>
      </c>
      <c r="Z443" s="188" t="s">
        <v>7908</v>
      </c>
    </row>
    <row r="444" spans="1:26" ht="24.75" hidden="1" customHeight="1" x14ac:dyDescent="0.25">
      <c r="A444" s="183" t="s">
        <v>8335</v>
      </c>
      <c r="B444" s="188">
        <v>721694003</v>
      </c>
      <c r="C444" s="183" t="s">
        <v>81</v>
      </c>
      <c r="D444" s="183" t="s">
        <v>1512</v>
      </c>
      <c r="E444" s="183" t="s">
        <v>7565</v>
      </c>
      <c r="F444" s="183" t="s">
        <v>1513</v>
      </c>
      <c r="G444" s="183" t="s">
        <v>7566</v>
      </c>
      <c r="H444" s="183" t="s">
        <v>1885</v>
      </c>
      <c r="I444" s="183" t="s">
        <v>7567</v>
      </c>
      <c r="J444" s="183" t="s">
        <v>1514</v>
      </c>
      <c r="K444" s="183" t="s">
        <v>1515</v>
      </c>
      <c r="L444" s="183" t="s">
        <v>630</v>
      </c>
      <c r="M444" s="183" t="s">
        <v>205</v>
      </c>
      <c r="N444" s="183" t="s">
        <v>1516</v>
      </c>
      <c r="O444" s="183" t="s">
        <v>1517</v>
      </c>
      <c r="P444" s="183">
        <v>0</v>
      </c>
      <c r="Q444" s="183">
        <v>93401</v>
      </c>
      <c r="R444" s="183" t="s">
        <v>7568</v>
      </c>
      <c r="S444" s="184">
        <v>37970</v>
      </c>
      <c r="T444" s="185">
        <v>6915</v>
      </c>
      <c r="U444" s="186">
        <v>6945582</v>
      </c>
      <c r="V444" s="186">
        <v>6945582</v>
      </c>
      <c r="W444" s="187">
        <v>44227</v>
      </c>
      <c r="X444" s="188" t="s">
        <v>8664</v>
      </c>
      <c r="Y444" s="188" t="s">
        <v>7880</v>
      </c>
      <c r="Z444" s="188" t="s">
        <v>8038</v>
      </c>
    </row>
    <row r="445" spans="1:26" ht="24.75" hidden="1" customHeight="1" x14ac:dyDescent="0.25">
      <c r="A445" s="183" t="s">
        <v>8335</v>
      </c>
      <c r="B445" s="188">
        <v>721694003</v>
      </c>
      <c r="C445" s="183" t="s">
        <v>81</v>
      </c>
      <c r="D445" s="183" t="s">
        <v>1512</v>
      </c>
      <c r="E445" s="183" t="s">
        <v>7565</v>
      </c>
      <c r="F445" s="183" t="s">
        <v>1513</v>
      </c>
      <c r="G445" s="183" t="s">
        <v>7566</v>
      </c>
      <c r="H445" s="183" t="s">
        <v>1885</v>
      </c>
      <c r="I445" s="183" t="s">
        <v>7567</v>
      </c>
      <c r="J445" s="183" t="s">
        <v>1514</v>
      </c>
      <c r="K445" s="183" t="s">
        <v>1515</v>
      </c>
      <c r="L445" s="183" t="s">
        <v>630</v>
      </c>
      <c r="M445" s="183" t="s">
        <v>205</v>
      </c>
      <c r="N445" s="183" t="s">
        <v>1516</v>
      </c>
      <c r="O445" s="183" t="s">
        <v>1517</v>
      </c>
      <c r="P445" s="183">
        <v>0</v>
      </c>
      <c r="Q445" s="183">
        <v>93401</v>
      </c>
      <c r="R445" s="183" t="s">
        <v>7568</v>
      </c>
      <c r="S445" s="184">
        <v>37970</v>
      </c>
      <c r="T445" s="185">
        <v>6915</v>
      </c>
      <c r="U445" s="186">
        <v>30047968</v>
      </c>
      <c r="V445" s="186">
        <v>30047968</v>
      </c>
      <c r="W445" s="187">
        <v>44227</v>
      </c>
      <c r="X445" s="188" t="s">
        <v>8664</v>
      </c>
      <c r="Y445" s="188" t="s">
        <v>7880</v>
      </c>
      <c r="Z445" s="188" t="s">
        <v>7902</v>
      </c>
    </row>
    <row r="446" spans="1:26" ht="24.75" hidden="1" customHeight="1" x14ac:dyDescent="0.25">
      <c r="A446" s="183" t="s">
        <v>8335</v>
      </c>
      <c r="B446" s="188">
        <v>721694003</v>
      </c>
      <c r="C446" s="183" t="s">
        <v>81</v>
      </c>
      <c r="D446" s="183" t="s">
        <v>1512</v>
      </c>
      <c r="E446" s="183" t="s">
        <v>7565</v>
      </c>
      <c r="F446" s="183" t="s">
        <v>1513</v>
      </c>
      <c r="G446" s="183" t="s">
        <v>7566</v>
      </c>
      <c r="H446" s="183" t="s">
        <v>1885</v>
      </c>
      <c r="I446" s="183" t="s">
        <v>7567</v>
      </c>
      <c r="J446" s="183" t="s">
        <v>1514</v>
      </c>
      <c r="K446" s="183" t="s">
        <v>1515</v>
      </c>
      <c r="L446" s="183" t="s">
        <v>630</v>
      </c>
      <c r="M446" s="183" t="s">
        <v>205</v>
      </c>
      <c r="N446" s="183" t="s">
        <v>1516</v>
      </c>
      <c r="O446" s="183" t="s">
        <v>1517</v>
      </c>
      <c r="P446" s="183">
        <v>0</v>
      </c>
      <c r="Q446" s="183">
        <v>93401</v>
      </c>
      <c r="R446" s="183" t="s">
        <v>7568</v>
      </c>
      <c r="S446" s="184">
        <v>37970</v>
      </c>
      <c r="T446" s="185">
        <v>6915</v>
      </c>
      <c r="U446" s="186">
        <v>6206400</v>
      </c>
      <c r="V446" s="186">
        <v>6206400</v>
      </c>
      <c r="W446" s="187">
        <v>44227</v>
      </c>
      <c r="X446" s="188" t="s">
        <v>8664</v>
      </c>
      <c r="Y446" s="188" t="s">
        <v>7880</v>
      </c>
      <c r="Z446" s="188" t="s">
        <v>7959</v>
      </c>
    </row>
    <row r="447" spans="1:26" ht="24.75" hidden="1" customHeight="1" x14ac:dyDescent="0.25">
      <c r="A447" s="183" t="s">
        <v>8335</v>
      </c>
      <c r="B447" s="188">
        <v>721694003</v>
      </c>
      <c r="C447" s="183" t="s">
        <v>81</v>
      </c>
      <c r="D447" s="183" t="s">
        <v>1512</v>
      </c>
      <c r="E447" s="183" t="s">
        <v>7565</v>
      </c>
      <c r="F447" s="183" t="s">
        <v>1513</v>
      </c>
      <c r="G447" s="183" t="s">
        <v>7566</v>
      </c>
      <c r="H447" s="183" t="s">
        <v>1885</v>
      </c>
      <c r="I447" s="183" t="s">
        <v>7567</v>
      </c>
      <c r="J447" s="183" t="s">
        <v>1514</v>
      </c>
      <c r="K447" s="183" t="s">
        <v>1515</v>
      </c>
      <c r="L447" s="183" t="s">
        <v>630</v>
      </c>
      <c r="M447" s="183" t="s">
        <v>205</v>
      </c>
      <c r="N447" s="183" t="s">
        <v>1516</v>
      </c>
      <c r="O447" s="183" t="s">
        <v>1517</v>
      </c>
      <c r="P447" s="183">
        <v>0</v>
      </c>
      <c r="Q447" s="183">
        <v>93401</v>
      </c>
      <c r="R447" s="183" t="s">
        <v>7568</v>
      </c>
      <c r="S447" s="184">
        <v>37970</v>
      </c>
      <c r="T447" s="185">
        <v>6915</v>
      </c>
      <c r="U447" s="186">
        <v>6206400</v>
      </c>
      <c r="V447" s="186">
        <v>6206400</v>
      </c>
      <c r="W447" s="187">
        <v>44227</v>
      </c>
      <c r="X447" s="188" t="s">
        <v>8664</v>
      </c>
      <c r="Y447" s="188" t="s">
        <v>7880</v>
      </c>
      <c r="Z447" s="188" t="s">
        <v>8039</v>
      </c>
    </row>
    <row r="448" spans="1:26" ht="24.75" hidden="1" customHeight="1" x14ac:dyDescent="0.25">
      <c r="A448" s="183" t="s">
        <v>8335</v>
      </c>
      <c r="B448" s="188">
        <v>721694003</v>
      </c>
      <c r="C448" s="183" t="s">
        <v>81</v>
      </c>
      <c r="D448" s="183" t="s">
        <v>1512</v>
      </c>
      <c r="E448" s="183" t="s">
        <v>7565</v>
      </c>
      <c r="F448" s="183" t="s">
        <v>1513</v>
      </c>
      <c r="G448" s="183" t="s">
        <v>7566</v>
      </c>
      <c r="H448" s="183" t="s">
        <v>1885</v>
      </c>
      <c r="I448" s="183" t="s">
        <v>7567</v>
      </c>
      <c r="J448" s="183" t="s">
        <v>1514</v>
      </c>
      <c r="K448" s="183" t="s">
        <v>1515</v>
      </c>
      <c r="L448" s="183" t="s">
        <v>630</v>
      </c>
      <c r="M448" s="183" t="s">
        <v>205</v>
      </c>
      <c r="N448" s="183" t="s">
        <v>1516</v>
      </c>
      <c r="O448" s="183" t="s">
        <v>1517</v>
      </c>
      <c r="P448" s="183">
        <v>0</v>
      </c>
      <c r="Q448" s="183">
        <v>93401</v>
      </c>
      <c r="R448" s="183" t="s">
        <v>7568</v>
      </c>
      <c r="S448" s="184">
        <v>37970</v>
      </c>
      <c r="T448" s="185">
        <v>6915</v>
      </c>
      <c r="U448" s="186">
        <v>9138924</v>
      </c>
      <c r="V448" s="186">
        <v>9138924</v>
      </c>
      <c r="W448" s="187">
        <v>44227</v>
      </c>
      <c r="X448" s="188" t="s">
        <v>8664</v>
      </c>
      <c r="Y448" s="188" t="s">
        <v>7880</v>
      </c>
      <c r="Z448" s="188" t="s">
        <v>7892</v>
      </c>
    </row>
    <row r="449" spans="1:26" ht="24.75" hidden="1" customHeight="1" x14ac:dyDescent="0.25">
      <c r="A449" s="183" t="s">
        <v>8335</v>
      </c>
      <c r="B449" s="188">
        <v>721694003</v>
      </c>
      <c r="C449" s="183" t="s">
        <v>81</v>
      </c>
      <c r="D449" s="183" t="s">
        <v>1512</v>
      </c>
      <c r="E449" s="183" t="s">
        <v>7565</v>
      </c>
      <c r="F449" s="183" t="s">
        <v>1513</v>
      </c>
      <c r="G449" s="183" t="s">
        <v>7566</v>
      </c>
      <c r="H449" s="183" t="s">
        <v>1885</v>
      </c>
      <c r="I449" s="183" t="s">
        <v>7567</v>
      </c>
      <c r="J449" s="183" t="s">
        <v>1514</v>
      </c>
      <c r="K449" s="183" t="s">
        <v>1515</v>
      </c>
      <c r="L449" s="183" t="s">
        <v>630</v>
      </c>
      <c r="M449" s="183" t="s">
        <v>205</v>
      </c>
      <c r="N449" s="183" t="s">
        <v>1516</v>
      </c>
      <c r="O449" s="183" t="s">
        <v>1517</v>
      </c>
      <c r="P449" s="183">
        <v>0</v>
      </c>
      <c r="Q449" s="183">
        <v>93401</v>
      </c>
      <c r="R449" s="183" t="s">
        <v>7568</v>
      </c>
      <c r="S449" s="184">
        <v>37970</v>
      </c>
      <c r="T449" s="185">
        <v>6915</v>
      </c>
      <c r="U449" s="186">
        <v>15097068</v>
      </c>
      <c r="V449" s="186">
        <v>15097068</v>
      </c>
      <c r="W449" s="187">
        <v>44227</v>
      </c>
      <c r="X449" s="188" t="s">
        <v>8664</v>
      </c>
      <c r="Y449" s="188" t="s">
        <v>7880</v>
      </c>
      <c r="Z449" s="188" t="s">
        <v>7914</v>
      </c>
    </row>
    <row r="450" spans="1:26" ht="24.75" hidden="1" customHeight="1" x14ac:dyDescent="0.25">
      <c r="A450" s="183" t="s">
        <v>8335</v>
      </c>
      <c r="B450" s="188">
        <v>721694003</v>
      </c>
      <c r="C450" s="183" t="s">
        <v>81</v>
      </c>
      <c r="D450" s="183" t="s">
        <v>1512</v>
      </c>
      <c r="E450" s="183" t="s">
        <v>7565</v>
      </c>
      <c r="F450" s="183" t="s">
        <v>1513</v>
      </c>
      <c r="G450" s="183" t="s">
        <v>7566</v>
      </c>
      <c r="H450" s="183" t="s">
        <v>1885</v>
      </c>
      <c r="I450" s="183" t="s">
        <v>7567</v>
      </c>
      <c r="J450" s="183" t="s">
        <v>1514</v>
      </c>
      <c r="K450" s="183" t="s">
        <v>1515</v>
      </c>
      <c r="L450" s="183" t="s">
        <v>630</v>
      </c>
      <c r="M450" s="183" t="s">
        <v>205</v>
      </c>
      <c r="N450" s="183" t="s">
        <v>1516</v>
      </c>
      <c r="O450" s="183" t="s">
        <v>1517</v>
      </c>
      <c r="P450" s="183">
        <v>0</v>
      </c>
      <c r="Q450" s="183">
        <v>93401</v>
      </c>
      <c r="R450" s="183" t="s">
        <v>7568</v>
      </c>
      <c r="S450" s="184">
        <v>37970</v>
      </c>
      <c r="T450" s="185">
        <v>6915</v>
      </c>
      <c r="U450" s="186">
        <v>10045058</v>
      </c>
      <c r="V450" s="186">
        <v>10045058</v>
      </c>
      <c r="W450" s="187">
        <v>44227</v>
      </c>
      <c r="X450" s="188" t="s">
        <v>8664</v>
      </c>
      <c r="Y450" s="188" t="s">
        <v>7880</v>
      </c>
      <c r="Z450" s="188" t="s">
        <v>8040</v>
      </c>
    </row>
    <row r="451" spans="1:26" ht="24.75" hidden="1" customHeight="1" x14ac:dyDescent="0.25">
      <c r="A451" s="183" t="s">
        <v>8335</v>
      </c>
      <c r="B451" s="188">
        <v>721694003</v>
      </c>
      <c r="C451" s="183" t="s">
        <v>81</v>
      </c>
      <c r="D451" s="183" t="s">
        <v>1512</v>
      </c>
      <c r="E451" s="183" t="s">
        <v>7565</v>
      </c>
      <c r="F451" s="183" t="s">
        <v>1513</v>
      </c>
      <c r="G451" s="183" t="s">
        <v>7566</v>
      </c>
      <c r="H451" s="183" t="s">
        <v>1885</v>
      </c>
      <c r="I451" s="183" t="s">
        <v>7567</v>
      </c>
      <c r="J451" s="183" t="s">
        <v>1514</v>
      </c>
      <c r="K451" s="183" t="s">
        <v>1515</v>
      </c>
      <c r="L451" s="183" t="s">
        <v>630</v>
      </c>
      <c r="M451" s="183" t="s">
        <v>205</v>
      </c>
      <c r="N451" s="183" t="s">
        <v>1516</v>
      </c>
      <c r="O451" s="183" t="s">
        <v>1517</v>
      </c>
      <c r="P451" s="183">
        <v>0</v>
      </c>
      <c r="Q451" s="183">
        <v>93401</v>
      </c>
      <c r="R451" s="183" t="s">
        <v>7568</v>
      </c>
      <c r="S451" s="184">
        <v>37970</v>
      </c>
      <c r="T451" s="185">
        <v>6915</v>
      </c>
      <c r="U451" s="186">
        <v>0</v>
      </c>
      <c r="V451" s="186">
        <v>0</v>
      </c>
      <c r="W451" s="187">
        <v>44227</v>
      </c>
      <c r="X451" s="188" t="s">
        <v>8664</v>
      </c>
      <c r="Y451" s="188" t="s">
        <v>7880</v>
      </c>
      <c r="Z451" s="188" t="s">
        <v>7976</v>
      </c>
    </row>
    <row r="452" spans="1:26" ht="24.75" hidden="1" customHeight="1" x14ac:dyDescent="0.25">
      <c r="A452" s="183" t="s">
        <v>8335</v>
      </c>
      <c r="B452" s="188">
        <v>721694003</v>
      </c>
      <c r="C452" s="183" t="s">
        <v>81</v>
      </c>
      <c r="D452" s="183" t="s">
        <v>1512</v>
      </c>
      <c r="E452" s="183" t="s">
        <v>7565</v>
      </c>
      <c r="F452" s="183" t="s">
        <v>1513</v>
      </c>
      <c r="G452" s="183" t="s">
        <v>7566</v>
      </c>
      <c r="H452" s="183" t="s">
        <v>1885</v>
      </c>
      <c r="I452" s="183" t="s">
        <v>7567</v>
      </c>
      <c r="J452" s="183" t="s">
        <v>1514</v>
      </c>
      <c r="K452" s="183" t="s">
        <v>1515</v>
      </c>
      <c r="L452" s="183" t="s">
        <v>630</v>
      </c>
      <c r="M452" s="183" t="s">
        <v>205</v>
      </c>
      <c r="N452" s="183" t="s">
        <v>1516</v>
      </c>
      <c r="O452" s="183" t="s">
        <v>1517</v>
      </c>
      <c r="P452" s="183">
        <v>0</v>
      </c>
      <c r="Q452" s="183">
        <v>93401</v>
      </c>
      <c r="R452" s="183" t="s">
        <v>7568</v>
      </c>
      <c r="S452" s="184">
        <v>37970</v>
      </c>
      <c r="T452" s="185">
        <v>6915</v>
      </c>
      <c r="U452" s="186">
        <v>22723478</v>
      </c>
      <c r="V452" s="186">
        <v>22723478</v>
      </c>
      <c r="W452" s="187">
        <v>44227</v>
      </c>
      <c r="X452" s="188" t="s">
        <v>8664</v>
      </c>
      <c r="Y452" s="188" t="s">
        <v>7880</v>
      </c>
      <c r="Z452" s="188" t="s">
        <v>187</v>
      </c>
    </row>
    <row r="453" spans="1:26" ht="24.75" hidden="1" customHeight="1" x14ac:dyDescent="0.25">
      <c r="A453" s="183" t="s">
        <v>8335</v>
      </c>
      <c r="B453" s="188">
        <v>721694003</v>
      </c>
      <c r="C453" s="183" t="s">
        <v>81</v>
      </c>
      <c r="D453" s="183" t="s">
        <v>1512</v>
      </c>
      <c r="E453" s="183" t="s">
        <v>7565</v>
      </c>
      <c r="F453" s="183" t="s">
        <v>1513</v>
      </c>
      <c r="G453" s="183" t="s">
        <v>7566</v>
      </c>
      <c r="H453" s="183" t="s">
        <v>1885</v>
      </c>
      <c r="I453" s="183" t="s">
        <v>7567</v>
      </c>
      <c r="J453" s="183" t="s">
        <v>1514</v>
      </c>
      <c r="K453" s="183" t="s">
        <v>1515</v>
      </c>
      <c r="L453" s="183" t="s">
        <v>630</v>
      </c>
      <c r="M453" s="183" t="s">
        <v>205</v>
      </c>
      <c r="N453" s="183" t="s">
        <v>1516</v>
      </c>
      <c r="O453" s="183" t="s">
        <v>1517</v>
      </c>
      <c r="P453" s="183">
        <v>0</v>
      </c>
      <c r="Q453" s="183">
        <v>93401</v>
      </c>
      <c r="R453" s="183" t="s">
        <v>7568</v>
      </c>
      <c r="S453" s="184">
        <v>37970</v>
      </c>
      <c r="T453" s="185">
        <v>6915</v>
      </c>
      <c r="U453" s="186">
        <v>45749845</v>
      </c>
      <c r="V453" s="186">
        <v>45749845</v>
      </c>
      <c r="W453" s="187">
        <v>44227</v>
      </c>
      <c r="X453" s="188" t="s">
        <v>8664</v>
      </c>
      <c r="Y453" s="188" t="s">
        <v>7880</v>
      </c>
      <c r="Z453" s="188" t="s">
        <v>7917</v>
      </c>
    </row>
    <row r="454" spans="1:26" ht="24.75" hidden="1" customHeight="1" x14ac:dyDescent="0.25">
      <c r="A454" s="183" t="s">
        <v>8335</v>
      </c>
      <c r="B454" s="188">
        <v>721694003</v>
      </c>
      <c r="C454" s="183" t="s">
        <v>81</v>
      </c>
      <c r="D454" s="183" t="s">
        <v>1512</v>
      </c>
      <c r="E454" s="183" t="s">
        <v>7565</v>
      </c>
      <c r="F454" s="183" t="s">
        <v>1513</v>
      </c>
      <c r="G454" s="183" t="s">
        <v>7566</v>
      </c>
      <c r="H454" s="183" t="s">
        <v>1885</v>
      </c>
      <c r="I454" s="183" t="s">
        <v>7567</v>
      </c>
      <c r="J454" s="183" t="s">
        <v>1514</v>
      </c>
      <c r="K454" s="183" t="s">
        <v>1515</v>
      </c>
      <c r="L454" s="183" t="s">
        <v>630</v>
      </c>
      <c r="M454" s="183" t="s">
        <v>205</v>
      </c>
      <c r="N454" s="183" t="s">
        <v>1516</v>
      </c>
      <c r="O454" s="183" t="s">
        <v>1517</v>
      </c>
      <c r="P454" s="183">
        <v>0</v>
      </c>
      <c r="Q454" s="183">
        <v>93401</v>
      </c>
      <c r="R454" s="183" t="s">
        <v>7568</v>
      </c>
      <c r="S454" s="184">
        <v>37970</v>
      </c>
      <c r="T454" s="185">
        <v>6915</v>
      </c>
      <c r="U454" s="186">
        <v>7695936</v>
      </c>
      <c r="V454" s="186">
        <v>7695936</v>
      </c>
      <c r="W454" s="187">
        <v>44227</v>
      </c>
      <c r="X454" s="188" t="s">
        <v>8664</v>
      </c>
      <c r="Y454" s="188" t="s">
        <v>7880</v>
      </c>
      <c r="Z454" s="188" t="s">
        <v>7994</v>
      </c>
    </row>
    <row r="455" spans="1:26" ht="24.75" hidden="1" customHeight="1" x14ac:dyDescent="0.25">
      <c r="A455" s="183" t="s">
        <v>8335</v>
      </c>
      <c r="B455" s="188">
        <v>721694003</v>
      </c>
      <c r="C455" s="183" t="s">
        <v>81</v>
      </c>
      <c r="D455" s="183" t="s">
        <v>1512</v>
      </c>
      <c r="E455" s="183" t="s">
        <v>7565</v>
      </c>
      <c r="F455" s="183" t="s">
        <v>1513</v>
      </c>
      <c r="G455" s="183" t="s">
        <v>7566</v>
      </c>
      <c r="H455" s="183" t="s">
        <v>1885</v>
      </c>
      <c r="I455" s="183" t="s">
        <v>7567</v>
      </c>
      <c r="J455" s="183" t="s">
        <v>1514</v>
      </c>
      <c r="K455" s="183" t="s">
        <v>1515</v>
      </c>
      <c r="L455" s="183" t="s">
        <v>630</v>
      </c>
      <c r="M455" s="183" t="s">
        <v>205</v>
      </c>
      <c r="N455" s="183" t="s">
        <v>1516</v>
      </c>
      <c r="O455" s="183" t="s">
        <v>1517</v>
      </c>
      <c r="P455" s="183">
        <v>0</v>
      </c>
      <c r="Q455" s="183">
        <v>93401</v>
      </c>
      <c r="R455" s="183" t="s">
        <v>7568</v>
      </c>
      <c r="S455" s="184">
        <v>37970</v>
      </c>
      <c r="T455" s="185">
        <v>6915</v>
      </c>
      <c r="U455" s="186">
        <v>9687259</v>
      </c>
      <c r="V455" s="186">
        <v>9687259</v>
      </c>
      <c r="W455" s="187">
        <v>44227</v>
      </c>
      <c r="X455" s="188" t="s">
        <v>8664</v>
      </c>
      <c r="Y455" s="188" t="s">
        <v>7880</v>
      </c>
      <c r="Z455" s="188" t="s">
        <v>8041</v>
      </c>
    </row>
    <row r="456" spans="1:26" ht="24.75" hidden="1" customHeight="1" x14ac:dyDescent="0.25">
      <c r="A456" s="183" t="s">
        <v>8335</v>
      </c>
      <c r="B456" s="188">
        <v>721694003</v>
      </c>
      <c r="C456" s="183" t="s">
        <v>81</v>
      </c>
      <c r="D456" s="183" t="s">
        <v>1512</v>
      </c>
      <c r="E456" s="183" t="s">
        <v>7565</v>
      </c>
      <c r="F456" s="183" t="s">
        <v>1513</v>
      </c>
      <c r="G456" s="183" t="s">
        <v>7566</v>
      </c>
      <c r="H456" s="183" t="s">
        <v>1885</v>
      </c>
      <c r="I456" s="183" t="s">
        <v>7567</v>
      </c>
      <c r="J456" s="183" t="s">
        <v>1514</v>
      </c>
      <c r="K456" s="183" t="s">
        <v>1515</v>
      </c>
      <c r="L456" s="183" t="s">
        <v>630</v>
      </c>
      <c r="M456" s="183" t="s">
        <v>205</v>
      </c>
      <c r="N456" s="183" t="s">
        <v>1516</v>
      </c>
      <c r="O456" s="183" t="s">
        <v>1517</v>
      </c>
      <c r="P456" s="183">
        <v>0</v>
      </c>
      <c r="Q456" s="183">
        <v>93401</v>
      </c>
      <c r="R456" s="183" t="s">
        <v>7568</v>
      </c>
      <c r="S456" s="184">
        <v>37970</v>
      </c>
      <c r="T456" s="185">
        <v>6915</v>
      </c>
      <c r="U456" s="186">
        <v>4667213</v>
      </c>
      <c r="V456" s="186">
        <v>4667213</v>
      </c>
      <c r="W456" s="187">
        <v>44227</v>
      </c>
      <c r="X456" s="188" t="s">
        <v>8664</v>
      </c>
      <c r="Y456" s="188" t="s">
        <v>7880</v>
      </c>
      <c r="Z456" s="188" t="s">
        <v>8042</v>
      </c>
    </row>
    <row r="457" spans="1:26" ht="24.75" hidden="1" customHeight="1" x14ac:dyDescent="0.25">
      <c r="A457" s="183" t="s">
        <v>8335</v>
      </c>
      <c r="B457" s="188">
        <v>721694003</v>
      </c>
      <c r="C457" s="183" t="s">
        <v>81</v>
      </c>
      <c r="D457" s="183" t="s">
        <v>1512</v>
      </c>
      <c r="E457" s="183" t="s">
        <v>7565</v>
      </c>
      <c r="F457" s="183" t="s">
        <v>1513</v>
      </c>
      <c r="G457" s="183" t="s">
        <v>7566</v>
      </c>
      <c r="H457" s="183" t="s">
        <v>1885</v>
      </c>
      <c r="I457" s="183" t="s">
        <v>7567</v>
      </c>
      <c r="J457" s="183" t="s">
        <v>1514</v>
      </c>
      <c r="K457" s="183" t="s">
        <v>1515</v>
      </c>
      <c r="L457" s="183" t="s">
        <v>630</v>
      </c>
      <c r="M457" s="183" t="s">
        <v>205</v>
      </c>
      <c r="N457" s="183" t="s">
        <v>1516</v>
      </c>
      <c r="O457" s="183" t="s">
        <v>1517</v>
      </c>
      <c r="P457" s="183">
        <v>0</v>
      </c>
      <c r="Q457" s="183">
        <v>93401</v>
      </c>
      <c r="R457" s="183" t="s">
        <v>7568</v>
      </c>
      <c r="S457" s="184">
        <v>37970</v>
      </c>
      <c r="T457" s="185">
        <v>6915</v>
      </c>
      <c r="U457" s="186">
        <v>9382463</v>
      </c>
      <c r="V457" s="186">
        <v>9382463</v>
      </c>
      <c r="W457" s="187">
        <v>44227</v>
      </c>
      <c r="X457" s="188" t="s">
        <v>8664</v>
      </c>
      <c r="Y457" s="188" t="s">
        <v>7880</v>
      </c>
      <c r="Z457" s="188" t="s">
        <v>8043</v>
      </c>
    </row>
    <row r="458" spans="1:26" ht="24.75" hidden="1" customHeight="1" x14ac:dyDescent="0.25">
      <c r="A458" s="183" t="s">
        <v>8335</v>
      </c>
      <c r="B458" s="188">
        <v>721694003</v>
      </c>
      <c r="C458" s="183" t="s">
        <v>81</v>
      </c>
      <c r="D458" s="183" t="s">
        <v>1512</v>
      </c>
      <c r="E458" s="183" t="s">
        <v>7565</v>
      </c>
      <c r="F458" s="183" t="s">
        <v>1513</v>
      </c>
      <c r="G458" s="183" t="s">
        <v>7566</v>
      </c>
      <c r="H458" s="183" t="s">
        <v>1885</v>
      </c>
      <c r="I458" s="183" t="s">
        <v>7567</v>
      </c>
      <c r="J458" s="183" t="s">
        <v>1514</v>
      </c>
      <c r="K458" s="183" t="s">
        <v>1515</v>
      </c>
      <c r="L458" s="183" t="s">
        <v>630</v>
      </c>
      <c r="M458" s="183" t="s">
        <v>205</v>
      </c>
      <c r="N458" s="183" t="s">
        <v>1516</v>
      </c>
      <c r="O458" s="183" t="s">
        <v>1517</v>
      </c>
      <c r="P458" s="183">
        <v>0</v>
      </c>
      <c r="Q458" s="183">
        <v>93401</v>
      </c>
      <c r="R458" s="183" t="s">
        <v>7568</v>
      </c>
      <c r="S458" s="184">
        <v>37970</v>
      </c>
      <c r="T458" s="185">
        <v>6915</v>
      </c>
      <c r="U458" s="186">
        <v>19922853</v>
      </c>
      <c r="V458" s="186">
        <v>19922853</v>
      </c>
      <c r="W458" s="187">
        <v>44227</v>
      </c>
      <c r="X458" s="188" t="s">
        <v>8664</v>
      </c>
      <c r="Y458" s="188" t="s">
        <v>7880</v>
      </c>
      <c r="Z458" s="188" t="s">
        <v>7881</v>
      </c>
    </row>
    <row r="459" spans="1:26" ht="24.75" hidden="1" customHeight="1" x14ac:dyDescent="0.25">
      <c r="A459" s="183" t="s">
        <v>8335</v>
      </c>
      <c r="B459" s="188">
        <v>721694003</v>
      </c>
      <c r="C459" s="183" t="s">
        <v>81</v>
      </c>
      <c r="D459" s="183" t="s">
        <v>1512</v>
      </c>
      <c r="E459" s="183" t="s">
        <v>7565</v>
      </c>
      <c r="F459" s="183" t="s">
        <v>1513</v>
      </c>
      <c r="G459" s="183" t="s">
        <v>7566</v>
      </c>
      <c r="H459" s="183" t="s">
        <v>1885</v>
      </c>
      <c r="I459" s="183" t="s">
        <v>7567</v>
      </c>
      <c r="J459" s="183" t="s">
        <v>1514</v>
      </c>
      <c r="K459" s="183" t="s">
        <v>1515</v>
      </c>
      <c r="L459" s="183" t="s">
        <v>630</v>
      </c>
      <c r="M459" s="183" t="s">
        <v>205</v>
      </c>
      <c r="N459" s="183" t="s">
        <v>1516</v>
      </c>
      <c r="O459" s="183" t="s">
        <v>1517</v>
      </c>
      <c r="P459" s="183">
        <v>0</v>
      </c>
      <c r="Q459" s="183">
        <v>93401</v>
      </c>
      <c r="R459" s="183" t="s">
        <v>7568</v>
      </c>
      <c r="S459" s="184">
        <v>37970</v>
      </c>
      <c r="T459" s="185">
        <v>6915</v>
      </c>
      <c r="U459" s="186">
        <v>6516720</v>
      </c>
      <c r="V459" s="186">
        <v>6516720</v>
      </c>
      <c r="W459" s="187">
        <v>44227</v>
      </c>
      <c r="X459" s="188" t="s">
        <v>8664</v>
      </c>
      <c r="Y459" s="188" t="s">
        <v>7880</v>
      </c>
      <c r="Z459" s="188" t="s">
        <v>8044</v>
      </c>
    </row>
    <row r="460" spans="1:26" ht="24.75" hidden="1" customHeight="1" x14ac:dyDescent="0.25">
      <c r="A460" s="183" t="s">
        <v>8335</v>
      </c>
      <c r="B460" s="188">
        <v>721694003</v>
      </c>
      <c r="C460" s="183" t="s">
        <v>81</v>
      </c>
      <c r="D460" s="183" t="s">
        <v>1512</v>
      </c>
      <c r="E460" s="183" t="s">
        <v>7565</v>
      </c>
      <c r="F460" s="183" t="s">
        <v>1513</v>
      </c>
      <c r="G460" s="183" t="s">
        <v>7566</v>
      </c>
      <c r="H460" s="183" t="s">
        <v>1885</v>
      </c>
      <c r="I460" s="183" t="s">
        <v>7567</v>
      </c>
      <c r="J460" s="183" t="s">
        <v>1514</v>
      </c>
      <c r="K460" s="183" t="s">
        <v>1515</v>
      </c>
      <c r="L460" s="183" t="s">
        <v>630</v>
      </c>
      <c r="M460" s="183" t="s">
        <v>205</v>
      </c>
      <c r="N460" s="183" t="s">
        <v>1516</v>
      </c>
      <c r="O460" s="183" t="s">
        <v>1517</v>
      </c>
      <c r="P460" s="183">
        <v>0</v>
      </c>
      <c r="Q460" s="183">
        <v>93401</v>
      </c>
      <c r="R460" s="183" t="s">
        <v>7568</v>
      </c>
      <c r="S460" s="184">
        <v>37970</v>
      </c>
      <c r="T460" s="185">
        <v>6915</v>
      </c>
      <c r="U460" s="186">
        <v>15391872</v>
      </c>
      <c r="V460" s="186">
        <v>15391872</v>
      </c>
      <c r="W460" s="187">
        <v>44227</v>
      </c>
      <c r="X460" s="188" t="s">
        <v>8664</v>
      </c>
      <c r="Y460" s="188" t="s">
        <v>7880</v>
      </c>
      <c r="Z460" s="188" t="s">
        <v>7905</v>
      </c>
    </row>
    <row r="461" spans="1:26" ht="24.75" hidden="1" customHeight="1" x14ac:dyDescent="0.25">
      <c r="A461" s="183" t="s">
        <v>8335</v>
      </c>
      <c r="B461" s="188">
        <v>721694003</v>
      </c>
      <c r="C461" s="183" t="s">
        <v>81</v>
      </c>
      <c r="D461" s="183" t="s">
        <v>1512</v>
      </c>
      <c r="E461" s="183" t="s">
        <v>7565</v>
      </c>
      <c r="F461" s="183" t="s">
        <v>1513</v>
      </c>
      <c r="G461" s="183" t="s">
        <v>7566</v>
      </c>
      <c r="H461" s="183" t="s">
        <v>1885</v>
      </c>
      <c r="I461" s="183" t="s">
        <v>7567</v>
      </c>
      <c r="J461" s="183" t="s">
        <v>1514</v>
      </c>
      <c r="K461" s="183" t="s">
        <v>1515</v>
      </c>
      <c r="L461" s="183" t="s">
        <v>630</v>
      </c>
      <c r="M461" s="183" t="s">
        <v>205</v>
      </c>
      <c r="N461" s="183" t="s">
        <v>1516</v>
      </c>
      <c r="O461" s="183" t="s">
        <v>1517</v>
      </c>
      <c r="P461" s="183">
        <v>0</v>
      </c>
      <c r="Q461" s="183">
        <v>93401</v>
      </c>
      <c r="R461" s="183" t="s">
        <v>7568</v>
      </c>
      <c r="S461" s="184">
        <v>37970</v>
      </c>
      <c r="T461" s="185">
        <v>6915</v>
      </c>
      <c r="U461" s="186">
        <v>53275487</v>
      </c>
      <c r="V461" s="186">
        <v>53275487</v>
      </c>
      <c r="W461" s="187">
        <v>44227</v>
      </c>
      <c r="X461" s="188" t="s">
        <v>8664</v>
      </c>
      <c r="Y461" s="188" t="s">
        <v>7880</v>
      </c>
      <c r="Z461" s="188" t="s">
        <v>7928</v>
      </c>
    </row>
    <row r="462" spans="1:26" ht="24.75" hidden="1" customHeight="1" x14ac:dyDescent="0.25">
      <c r="A462" s="183" t="s">
        <v>8335</v>
      </c>
      <c r="B462" s="188">
        <v>721694003</v>
      </c>
      <c r="C462" s="183" t="s">
        <v>81</v>
      </c>
      <c r="D462" s="183" t="s">
        <v>1512</v>
      </c>
      <c r="E462" s="183" t="s">
        <v>7565</v>
      </c>
      <c r="F462" s="183" t="s">
        <v>1513</v>
      </c>
      <c r="G462" s="183" t="s">
        <v>7566</v>
      </c>
      <c r="H462" s="183" t="s">
        <v>1885</v>
      </c>
      <c r="I462" s="183" t="s">
        <v>7567</v>
      </c>
      <c r="J462" s="183" t="s">
        <v>1514</v>
      </c>
      <c r="K462" s="183" t="s">
        <v>1515</v>
      </c>
      <c r="L462" s="183" t="s">
        <v>630</v>
      </c>
      <c r="M462" s="183" t="s">
        <v>205</v>
      </c>
      <c r="N462" s="183" t="s">
        <v>1516</v>
      </c>
      <c r="O462" s="183" t="s">
        <v>1517</v>
      </c>
      <c r="P462" s="183">
        <v>0</v>
      </c>
      <c r="Q462" s="183">
        <v>93401</v>
      </c>
      <c r="R462" s="183" t="s">
        <v>7568</v>
      </c>
      <c r="S462" s="184">
        <v>37970</v>
      </c>
      <c r="T462" s="185">
        <v>6915</v>
      </c>
      <c r="U462" s="186">
        <v>7054608</v>
      </c>
      <c r="V462" s="186">
        <v>7054608</v>
      </c>
      <c r="W462" s="187">
        <v>44227</v>
      </c>
      <c r="X462" s="188" t="s">
        <v>8664</v>
      </c>
      <c r="Y462" s="188" t="s">
        <v>7880</v>
      </c>
      <c r="Z462" s="188" t="s">
        <v>7931</v>
      </c>
    </row>
    <row r="463" spans="1:26" ht="24.75" hidden="1" customHeight="1" x14ac:dyDescent="0.25">
      <c r="A463" s="183" t="s">
        <v>8335</v>
      </c>
      <c r="B463" s="188">
        <v>721694003</v>
      </c>
      <c r="C463" s="183" t="s">
        <v>81</v>
      </c>
      <c r="D463" s="183" t="s">
        <v>1512</v>
      </c>
      <c r="E463" s="183" t="s">
        <v>7565</v>
      </c>
      <c r="F463" s="183" t="s">
        <v>1513</v>
      </c>
      <c r="G463" s="183" t="s">
        <v>7566</v>
      </c>
      <c r="H463" s="183" t="s">
        <v>1885</v>
      </c>
      <c r="I463" s="183" t="s">
        <v>7567</v>
      </c>
      <c r="J463" s="183" t="s">
        <v>1514</v>
      </c>
      <c r="K463" s="183" t="s">
        <v>1515</v>
      </c>
      <c r="L463" s="183" t="s">
        <v>630</v>
      </c>
      <c r="M463" s="183" t="s">
        <v>205</v>
      </c>
      <c r="N463" s="183" t="s">
        <v>1516</v>
      </c>
      <c r="O463" s="183" t="s">
        <v>1517</v>
      </c>
      <c r="P463" s="183">
        <v>0</v>
      </c>
      <c r="Q463" s="183">
        <v>93401</v>
      </c>
      <c r="R463" s="183" t="s">
        <v>7568</v>
      </c>
      <c r="S463" s="184">
        <v>37970</v>
      </c>
      <c r="T463" s="185">
        <v>6915</v>
      </c>
      <c r="U463" s="186">
        <v>7758000</v>
      </c>
      <c r="V463" s="186">
        <v>7758000</v>
      </c>
      <c r="W463" s="187">
        <v>44227</v>
      </c>
      <c r="X463" s="188" t="s">
        <v>8664</v>
      </c>
      <c r="Y463" s="188" t="s">
        <v>7880</v>
      </c>
      <c r="Z463" s="188" t="s">
        <v>7933</v>
      </c>
    </row>
    <row r="464" spans="1:26" ht="24.75" hidden="1" customHeight="1" x14ac:dyDescent="0.25">
      <c r="A464" s="183" t="s">
        <v>8335</v>
      </c>
      <c r="B464" s="188">
        <v>721694003</v>
      </c>
      <c r="C464" s="183" t="s">
        <v>81</v>
      </c>
      <c r="D464" s="183" t="s">
        <v>1512</v>
      </c>
      <c r="E464" s="183" t="s">
        <v>7565</v>
      </c>
      <c r="F464" s="183" t="s">
        <v>1513</v>
      </c>
      <c r="G464" s="183" t="s">
        <v>7566</v>
      </c>
      <c r="H464" s="183" t="s">
        <v>1885</v>
      </c>
      <c r="I464" s="183" t="s">
        <v>7567</v>
      </c>
      <c r="J464" s="183" t="s">
        <v>1514</v>
      </c>
      <c r="K464" s="183" t="s">
        <v>1515</v>
      </c>
      <c r="L464" s="183" t="s">
        <v>630</v>
      </c>
      <c r="M464" s="183" t="s">
        <v>205</v>
      </c>
      <c r="N464" s="183" t="s">
        <v>1516</v>
      </c>
      <c r="O464" s="183" t="s">
        <v>1517</v>
      </c>
      <c r="P464" s="183">
        <v>0</v>
      </c>
      <c r="Q464" s="183">
        <v>93401</v>
      </c>
      <c r="R464" s="183" t="s">
        <v>7568</v>
      </c>
      <c r="S464" s="184">
        <v>37970</v>
      </c>
      <c r="T464" s="185">
        <v>6915</v>
      </c>
      <c r="U464" s="186">
        <v>6206400</v>
      </c>
      <c r="V464" s="186">
        <v>6206400</v>
      </c>
      <c r="W464" s="187">
        <v>44227</v>
      </c>
      <c r="X464" s="188" t="s">
        <v>8664</v>
      </c>
      <c r="Y464" s="188" t="s">
        <v>7880</v>
      </c>
      <c r="Z464" s="188" t="s">
        <v>7887</v>
      </c>
    </row>
    <row r="465" spans="1:26" ht="24.75" hidden="1" customHeight="1" x14ac:dyDescent="0.25">
      <c r="A465" s="183" t="s">
        <v>8335</v>
      </c>
      <c r="B465" s="188">
        <v>721694003</v>
      </c>
      <c r="C465" s="183" t="s">
        <v>81</v>
      </c>
      <c r="D465" s="183" t="s">
        <v>1512</v>
      </c>
      <c r="E465" s="183" t="s">
        <v>7565</v>
      </c>
      <c r="F465" s="183" t="s">
        <v>1513</v>
      </c>
      <c r="G465" s="183" t="s">
        <v>7566</v>
      </c>
      <c r="H465" s="183" t="s">
        <v>1885</v>
      </c>
      <c r="I465" s="183" t="s">
        <v>7567</v>
      </c>
      <c r="J465" s="183" t="s">
        <v>1514</v>
      </c>
      <c r="K465" s="183" t="s">
        <v>1515</v>
      </c>
      <c r="L465" s="183" t="s">
        <v>630</v>
      </c>
      <c r="M465" s="183" t="s">
        <v>205</v>
      </c>
      <c r="N465" s="183" t="s">
        <v>1516</v>
      </c>
      <c r="O465" s="183" t="s">
        <v>1517</v>
      </c>
      <c r="P465" s="183">
        <v>0</v>
      </c>
      <c r="Q465" s="183">
        <v>93401</v>
      </c>
      <c r="R465" s="183" t="s">
        <v>7568</v>
      </c>
      <c r="S465" s="184">
        <v>37970</v>
      </c>
      <c r="T465" s="185">
        <v>6915</v>
      </c>
      <c r="U465" s="186">
        <v>19893236</v>
      </c>
      <c r="V465" s="186">
        <v>19893236</v>
      </c>
      <c r="W465" s="187">
        <v>44227</v>
      </c>
      <c r="X465" s="188" t="s">
        <v>8664</v>
      </c>
      <c r="Y465" s="188" t="s">
        <v>7880</v>
      </c>
      <c r="Z465" s="188" t="s">
        <v>7899</v>
      </c>
    </row>
    <row r="466" spans="1:26" ht="24.75" hidden="1" customHeight="1" x14ac:dyDescent="0.25">
      <c r="A466" s="183" t="s">
        <v>8335</v>
      </c>
      <c r="B466" s="188">
        <v>721694003</v>
      </c>
      <c r="C466" s="183" t="s">
        <v>81</v>
      </c>
      <c r="D466" s="183" t="s">
        <v>1512</v>
      </c>
      <c r="E466" s="183" t="s">
        <v>7565</v>
      </c>
      <c r="F466" s="183" t="s">
        <v>1513</v>
      </c>
      <c r="G466" s="183" t="s">
        <v>7566</v>
      </c>
      <c r="H466" s="183" t="s">
        <v>1885</v>
      </c>
      <c r="I466" s="183" t="s">
        <v>7567</v>
      </c>
      <c r="J466" s="183" t="s">
        <v>1514</v>
      </c>
      <c r="K466" s="183" t="s">
        <v>1515</v>
      </c>
      <c r="L466" s="183" t="s">
        <v>630</v>
      </c>
      <c r="M466" s="183" t="s">
        <v>205</v>
      </c>
      <c r="N466" s="183" t="s">
        <v>1516</v>
      </c>
      <c r="O466" s="183" t="s">
        <v>1517</v>
      </c>
      <c r="P466" s="183">
        <v>0</v>
      </c>
      <c r="Q466" s="183">
        <v>93401</v>
      </c>
      <c r="R466" s="183" t="s">
        <v>7568</v>
      </c>
      <c r="S466" s="184">
        <v>37970</v>
      </c>
      <c r="T466" s="185">
        <v>6915</v>
      </c>
      <c r="U466" s="186">
        <v>23966525</v>
      </c>
      <c r="V466" s="186">
        <v>23966525</v>
      </c>
      <c r="W466" s="187">
        <v>44227</v>
      </c>
      <c r="X466" s="188" t="s">
        <v>8664</v>
      </c>
      <c r="Y466" s="188" t="s">
        <v>7880</v>
      </c>
      <c r="Z466" s="188" t="s">
        <v>8045</v>
      </c>
    </row>
    <row r="467" spans="1:26" ht="24.75" hidden="1" customHeight="1" x14ac:dyDescent="0.25">
      <c r="A467" s="183" t="s">
        <v>8335</v>
      </c>
      <c r="B467" s="188">
        <v>721694003</v>
      </c>
      <c r="C467" s="183" t="s">
        <v>81</v>
      </c>
      <c r="D467" s="183" t="s">
        <v>1512</v>
      </c>
      <c r="E467" s="183" t="s">
        <v>7565</v>
      </c>
      <c r="F467" s="183" t="s">
        <v>1513</v>
      </c>
      <c r="G467" s="183" t="s">
        <v>7566</v>
      </c>
      <c r="H467" s="183" t="s">
        <v>1885</v>
      </c>
      <c r="I467" s="183" t="s">
        <v>7567</v>
      </c>
      <c r="J467" s="183" t="s">
        <v>1514</v>
      </c>
      <c r="K467" s="183" t="s">
        <v>1515</v>
      </c>
      <c r="L467" s="183" t="s">
        <v>630</v>
      </c>
      <c r="M467" s="183" t="s">
        <v>205</v>
      </c>
      <c r="N467" s="183" t="s">
        <v>1516</v>
      </c>
      <c r="O467" s="183" t="s">
        <v>1517</v>
      </c>
      <c r="P467" s="183">
        <v>0</v>
      </c>
      <c r="Q467" s="183">
        <v>93401</v>
      </c>
      <c r="R467" s="183" t="s">
        <v>7568</v>
      </c>
      <c r="S467" s="184">
        <v>37970</v>
      </c>
      <c r="T467" s="185">
        <v>6915</v>
      </c>
      <c r="U467" s="186">
        <v>3177987</v>
      </c>
      <c r="V467" s="186">
        <v>3177987</v>
      </c>
      <c r="W467" s="187">
        <v>44227</v>
      </c>
      <c r="X467" s="188" t="s">
        <v>8664</v>
      </c>
      <c r="Y467" s="188" t="s">
        <v>7880</v>
      </c>
      <c r="Z467" s="188" t="s">
        <v>7938</v>
      </c>
    </row>
    <row r="468" spans="1:26" ht="24.75" hidden="1" customHeight="1" x14ac:dyDescent="0.25">
      <c r="A468" s="183" t="s">
        <v>8335</v>
      </c>
      <c r="B468" s="188">
        <v>721694003</v>
      </c>
      <c r="C468" s="183" t="s">
        <v>81</v>
      </c>
      <c r="D468" s="183" t="s">
        <v>1512</v>
      </c>
      <c r="E468" s="183" t="s">
        <v>7565</v>
      </c>
      <c r="F468" s="183" t="s">
        <v>1513</v>
      </c>
      <c r="G468" s="183" t="s">
        <v>7566</v>
      </c>
      <c r="H468" s="183" t="s">
        <v>1885</v>
      </c>
      <c r="I468" s="183" t="s">
        <v>7567</v>
      </c>
      <c r="J468" s="183" t="s">
        <v>1514</v>
      </c>
      <c r="K468" s="183" t="s">
        <v>1515</v>
      </c>
      <c r="L468" s="183" t="s">
        <v>630</v>
      </c>
      <c r="M468" s="183" t="s">
        <v>205</v>
      </c>
      <c r="N468" s="183" t="s">
        <v>1516</v>
      </c>
      <c r="O468" s="183" t="s">
        <v>1517</v>
      </c>
      <c r="P468" s="183">
        <v>0</v>
      </c>
      <c r="Q468" s="183">
        <v>93401</v>
      </c>
      <c r="R468" s="183" t="s">
        <v>7568</v>
      </c>
      <c r="S468" s="184">
        <v>37970</v>
      </c>
      <c r="T468" s="185">
        <v>6915</v>
      </c>
      <c r="U468" s="186">
        <v>33462840</v>
      </c>
      <c r="V468" s="186">
        <v>33462840</v>
      </c>
      <c r="W468" s="187">
        <v>44227</v>
      </c>
      <c r="X468" s="188" t="s">
        <v>8664</v>
      </c>
      <c r="Y468" s="188" t="s">
        <v>7880</v>
      </c>
      <c r="Z468" s="188" t="s">
        <v>7888</v>
      </c>
    </row>
    <row r="469" spans="1:26" ht="24.75" hidden="1" customHeight="1" x14ac:dyDescent="0.25">
      <c r="A469" s="183" t="s">
        <v>8335</v>
      </c>
      <c r="B469" s="188">
        <v>721694003</v>
      </c>
      <c r="C469" s="183" t="s">
        <v>81</v>
      </c>
      <c r="D469" s="183" t="s">
        <v>1512</v>
      </c>
      <c r="E469" s="183" t="s">
        <v>7565</v>
      </c>
      <c r="F469" s="183" t="s">
        <v>1513</v>
      </c>
      <c r="G469" s="183" t="s">
        <v>7566</v>
      </c>
      <c r="H469" s="183" t="s">
        <v>1885</v>
      </c>
      <c r="I469" s="183" t="s">
        <v>7567</v>
      </c>
      <c r="J469" s="183" t="s">
        <v>1514</v>
      </c>
      <c r="K469" s="183" t="s">
        <v>1515</v>
      </c>
      <c r="L469" s="183" t="s">
        <v>630</v>
      </c>
      <c r="M469" s="183" t="s">
        <v>205</v>
      </c>
      <c r="N469" s="183" t="s">
        <v>1516</v>
      </c>
      <c r="O469" s="183" t="s">
        <v>1517</v>
      </c>
      <c r="P469" s="183">
        <v>0</v>
      </c>
      <c r="Q469" s="183">
        <v>93401</v>
      </c>
      <c r="R469" s="183" t="s">
        <v>7568</v>
      </c>
      <c r="S469" s="184">
        <v>37970</v>
      </c>
      <c r="T469" s="185">
        <v>6915</v>
      </c>
      <c r="U469" s="186">
        <v>9619920</v>
      </c>
      <c r="V469" s="186">
        <v>9619920</v>
      </c>
      <c r="W469" s="187">
        <v>44227</v>
      </c>
      <c r="X469" s="188" t="s">
        <v>8664</v>
      </c>
      <c r="Y469" s="188" t="s">
        <v>7880</v>
      </c>
      <c r="Z469" s="188" t="s">
        <v>7939</v>
      </c>
    </row>
    <row r="470" spans="1:26" ht="24.75" hidden="1" customHeight="1" x14ac:dyDescent="0.25">
      <c r="A470" s="183" t="s">
        <v>8335</v>
      </c>
      <c r="B470" s="188">
        <v>721694003</v>
      </c>
      <c r="C470" s="183" t="s">
        <v>81</v>
      </c>
      <c r="D470" s="183" t="s">
        <v>1512</v>
      </c>
      <c r="E470" s="183" t="s">
        <v>7565</v>
      </c>
      <c r="F470" s="183" t="s">
        <v>1513</v>
      </c>
      <c r="G470" s="183" t="s">
        <v>7566</v>
      </c>
      <c r="H470" s="183" t="s">
        <v>1885</v>
      </c>
      <c r="I470" s="183" t="s">
        <v>7567</v>
      </c>
      <c r="J470" s="183" t="s">
        <v>1514</v>
      </c>
      <c r="K470" s="183" t="s">
        <v>1515</v>
      </c>
      <c r="L470" s="183" t="s">
        <v>630</v>
      </c>
      <c r="M470" s="183" t="s">
        <v>205</v>
      </c>
      <c r="N470" s="183" t="s">
        <v>1516</v>
      </c>
      <c r="O470" s="183" t="s">
        <v>1517</v>
      </c>
      <c r="P470" s="183">
        <v>0</v>
      </c>
      <c r="Q470" s="183">
        <v>93401</v>
      </c>
      <c r="R470" s="183" t="s">
        <v>7568</v>
      </c>
      <c r="S470" s="184">
        <v>37970</v>
      </c>
      <c r="T470" s="185">
        <v>6915</v>
      </c>
      <c r="U470" s="186">
        <v>16033200</v>
      </c>
      <c r="V470" s="186">
        <v>16033200</v>
      </c>
      <c r="W470" s="187">
        <v>44227</v>
      </c>
      <c r="X470" s="188" t="s">
        <v>8664</v>
      </c>
      <c r="Y470" s="188" t="s">
        <v>7880</v>
      </c>
      <c r="Z470" s="188" t="s">
        <v>7889</v>
      </c>
    </row>
    <row r="471" spans="1:26" ht="24.75" hidden="1" customHeight="1" x14ac:dyDescent="0.25">
      <c r="A471" s="183" t="s">
        <v>8336</v>
      </c>
      <c r="B471" s="188">
        <v>725129009</v>
      </c>
      <c r="C471" s="183" t="s">
        <v>81</v>
      </c>
      <c r="D471" s="183" t="s">
        <v>908</v>
      </c>
      <c r="E471" s="183" t="s">
        <v>7569</v>
      </c>
      <c r="F471" s="183" t="s">
        <v>909</v>
      </c>
      <c r="G471" s="183" t="s">
        <v>7570</v>
      </c>
      <c r="H471" s="183" t="s">
        <v>135</v>
      </c>
      <c r="I471" s="183" t="s">
        <v>6750</v>
      </c>
      <c r="J471" s="183" t="s">
        <v>910</v>
      </c>
      <c r="K471" s="183" t="s">
        <v>911</v>
      </c>
      <c r="L471" s="183" t="s">
        <v>6171</v>
      </c>
      <c r="M471" s="183" t="s">
        <v>638</v>
      </c>
      <c r="N471" s="183" t="s">
        <v>6247</v>
      </c>
      <c r="O471" s="183" t="s">
        <v>6248</v>
      </c>
      <c r="P471" s="183">
        <v>0</v>
      </c>
      <c r="Q471" s="183" t="s">
        <v>419</v>
      </c>
      <c r="R471" s="183" t="s">
        <v>7571</v>
      </c>
      <c r="S471" s="184">
        <v>37970</v>
      </c>
      <c r="T471" s="185">
        <v>6926</v>
      </c>
      <c r="U471" s="186">
        <v>5140968</v>
      </c>
      <c r="V471" s="186">
        <v>5140968</v>
      </c>
      <c r="W471" s="187">
        <v>44227</v>
      </c>
      <c r="X471" s="188" t="s">
        <v>8664</v>
      </c>
      <c r="Y471" s="188" t="s">
        <v>7880</v>
      </c>
      <c r="Z471" s="188" t="s">
        <v>7993</v>
      </c>
    </row>
    <row r="472" spans="1:26" ht="24.75" hidden="1" customHeight="1" x14ac:dyDescent="0.25">
      <c r="A472" s="183" t="s">
        <v>8336</v>
      </c>
      <c r="B472" s="188">
        <v>725129009</v>
      </c>
      <c r="C472" s="183" t="s">
        <v>81</v>
      </c>
      <c r="D472" s="183" t="s">
        <v>908</v>
      </c>
      <c r="E472" s="183" t="s">
        <v>7569</v>
      </c>
      <c r="F472" s="183" t="s">
        <v>909</v>
      </c>
      <c r="G472" s="183" t="s">
        <v>7570</v>
      </c>
      <c r="H472" s="183" t="s">
        <v>135</v>
      </c>
      <c r="I472" s="183" t="s">
        <v>6750</v>
      </c>
      <c r="J472" s="183" t="s">
        <v>910</v>
      </c>
      <c r="K472" s="183" t="s">
        <v>911</v>
      </c>
      <c r="L472" s="183" t="s">
        <v>6171</v>
      </c>
      <c r="M472" s="183" t="s">
        <v>638</v>
      </c>
      <c r="N472" s="183" t="s">
        <v>6247</v>
      </c>
      <c r="O472" s="183" t="s">
        <v>6248</v>
      </c>
      <c r="P472" s="183">
        <v>0</v>
      </c>
      <c r="Q472" s="183" t="s">
        <v>419</v>
      </c>
      <c r="R472" s="183" t="s">
        <v>7571</v>
      </c>
      <c r="S472" s="184">
        <v>37970</v>
      </c>
      <c r="T472" s="185">
        <v>6926</v>
      </c>
      <c r="U472" s="186">
        <v>42324200</v>
      </c>
      <c r="V472" s="186">
        <v>42324200</v>
      </c>
      <c r="W472" s="187">
        <v>44227</v>
      </c>
      <c r="X472" s="188" t="s">
        <v>8664</v>
      </c>
      <c r="Y472" s="188" t="s">
        <v>7880</v>
      </c>
      <c r="Z472" s="188" t="s">
        <v>7899</v>
      </c>
    </row>
    <row r="473" spans="1:26" ht="24.75" hidden="1" customHeight="1" x14ac:dyDescent="0.25">
      <c r="A473" s="183" t="s">
        <v>8337</v>
      </c>
      <c r="B473" s="188">
        <v>728623004</v>
      </c>
      <c r="C473" s="183" t="s">
        <v>4313</v>
      </c>
      <c r="D473" s="183" t="s">
        <v>4406</v>
      </c>
      <c r="E473" s="183" t="s">
        <v>7640</v>
      </c>
      <c r="F473" s="183" t="s">
        <v>4405</v>
      </c>
      <c r="G473" s="183" t="s">
        <v>7666</v>
      </c>
      <c r="H473" s="183" t="s">
        <v>1651</v>
      </c>
      <c r="I473" s="183" t="s">
        <v>7641</v>
      </c>
      <c r="J473" s="183" t="s">
        <v>4407</v>
      </c>
      <c r="K473" s="183" t="s">
        <v>4408</v>
      </c>
      <c r="L473" s="183" t="s">
        <v>630</v>
      </c>
      <c r="M473" s="183" t="s">
        <v>3901</v>
      </c>
      <c r="N473" s="183" t="s">
        <v>4409</v>
      </c>
      <c r="O473" s="183">
        <v>0</v>
      </c>
      <c r="P473" s="183">
        <v>0</v>
      </c>
      <c r="Q473" s="183" t="s">
        <v>419</v>
      </c>
      <c r="R473" s="183" t="s">
        <v>7695</v>
      </c>
      <c r="S473" s="184">
        <v>37970</v>
      </c>
      <c r="T473" s="185">
        <v>6931</v>
      </c>
      <c r="U473" s="186">
        <v>11737853</v>
      </c>
      <c r="V473" s="186">
        <v>11737853</v>
      </c>
      <c r="W473" s="187">
        <v>44227</v>
      </c>
      <c r="X473" s="188" t="s">
        <v>8664</v>
      </c>
      <c r="Y473" s="188" t="s">
        <v>7880</v>
      </c>
      <c r="Z473" s="188" t="s">
        <v>7933</v>
      </c>
    </row>
    <row r="474" spans="1:26" ht="24.75" hidden="1" customHeight="1" x14ac:dyDescent="0.25">
      <c r="A474" s="183" t="s">
        <v>8338</v>
      </c>
      <c r="B474" s="188">
        <v>712782005</v>
      </c>
      <c r="C474" s="183" t="s">
        <v>81</v>
      </c>
      <c r="D474" s="183" t="s">
        <v>558</v>
      </c>
      <c r="E474" s="183" t="s">
        <v>559</v>
      </c>
      <c r="F474" s="183" t="s">
        <v>560</v>
      </c>
      <c r="G474" s="183" t="s">
        <v>6892</v>
      </c>
      <c r="H474" s="183" t="s">
        <v>561</v>
      </c>
      <c r="I474" s="183" t="s">
        <v>6893</v>
      </c>
      <c r="J474" s="183" t="s">
        <v>6894</v>
      </c>
      <c r="K474" s="183" t="s">
        <v>6895</v>
      </c>
      <c r="L474" s="183" t="s">
        <v>6168</v>
      </c>
      <c r="M474" s="183" t="s">
        <v>564</v>
      </c>
      <c r="N474" s="183" t="s">
        <v>563</v>
      </c>
      <c r="O474" s="183" t="s">
        <v>562</v>
      </c>
      <c r="P474" s="183">
        <v>0</v>
      </c>
      <c r="Q474" s="183" t="s">
        <v>419</v>
      </c>
      <c r="R474" s="183" t="s">
        <v>6896</v>
      </c>
      <c r="S474" s="184">
        <v>37970</v>
      </c>
      <c r="T474" s="185">
        <v>6934</v>
      </c>
      <c r="U474" s="186">
        <v>28396565</v>
      </c>
      <c r="V474" s="186">
        <v>28396565</v>
      </c>
      <c r="W474" s="187">
        <v>44227</v>
      </c>
      <c r="X474" s="188" t="s">
        <v>8664</v>
      </c>
      <c r="Y474" s="188" t="s">
        <v>7880</v>
      </c>
      <c r="Z474" s="188" t="s">
        <v>7911</v>
      </c>
    </row>
    <row r="475" spans="1:26" ht="24.75" hidden="1" customHeight="1" x14ac:dyDescent="0.25">
      <c r="A475" s="183" t="s">
        <v>8339</v>
      </c>
      <c r="B475" s="188">
        <v>725984006</v>
      </c>
      <c r="C475" s="183" t="s">
        <v>53</v>
      </c>
      <c r="D475" s="183" t="s">
        <v>1121</v>
      </c>
      <c r="E475" s="183" t="s">
        <v>1122</v>
      </c>
      <c r="F475" s="183" t="s">
        <v>1123</v>
      </c>
      <c r="G475" s="183" t="s">
        <v>6961</v>
      </c>
      <c r="H475" s="183" t="s">
        <v>1117</v>
      </c>
      <c r="I475" s="183" t="s">
        <v>6962</v>
      </c>
      <c r="J475" s="183" t="s">
        <v>1124</v>
      </c>
      <c r="K475" s="183" t="s">
        <v>1125</v>
      </c>
      <c r="L475" s="183" t="s">
        <v>50</v>
      </c>
      <c r="M475" s="183" t="s">
        <v>672</v>
      </c>
      <c r="N475" s="183" t="s">
        <v>1126</v>
      </c>
      <c r="O475" s="183">
        <v>0</v>
      </c>
      <c r="P475" s="183">
        <v>0</v>
      </c>
      <c r="Q475" s="183">
        <v>93401</v>
      </c>
      <c r="R475" s="183" t="s">
        <v>6966</v>
      </c>
      <c r="S475" s="184">
        <v>37970</v>
      </c>
      <c r="T475" s="185">
        <v>6935</v>
      </c>
      <c r="U475" s="186">
        <v>24013828</v>
      </c>
      <c r="V475" s="186">
        <v>24013828</v>
      </c>
      <c r="W475" s="187">
        <v>44227</v>
      </c>
      <c r="X475" s="188" t="s">
        <v>8664</v>
      </c>
      <c r="Y475" s="188" t="s">
        <v>7880</v>
      </c>
      <c r="Z475" s="188" t="s">
        <v>7946</v>
      </c>
    </row>
    <row r="476" spans="1:26" ht="24.75" hidden="1" customHeight="1" x14ac:dyDescent="0.25">
      <c r="A476" s="183" t="s">
        <v>8340</v>
      </c>
      <c r="B476" s="188">
        <v>712800003</v>
      </c>
      <c r="C476" s="183" t="s">
        <v>1579</v>
      </c>
      <c r="D476" s="183" t="s">
        <v>1768</v>
      </c>
      <c r="E476" s="183" t="s">
        <v>7237</v>
      </c>
      <c r="F476" s="183" t="s">
        <v>1769</v>
      </c>
      <c r="G476" s="183" t="s">
        <v>7238</v>
      </c>
      <c r="H476" s="183" t="s">
        <v>1770</v>
      </c>
      <c r="I476" s="183" t="s">
        <v>7239</v>
      </c>
      <c r="J476" s="183" t="s">
        <v>1771</v>
      </c>
      <c r="K476" s="183" t="s">
        <v>1773</v>
      </c>
      <c r="L476" s="183" t="s">
        <v>50</v>
      </c>
      <c r="M476" s="183" t="s">
        <v>852</v>
      </c>
      <c r="N476" s="183" t="s">
        <v>1774</v>
      </c>
      <c r="O476" s="183" t="s">
        <v>1772</v>
      </c>
      <c r="P476" s="183">
        <v>0</v>
      </c>
      <c r="Q476" s="183" t="s">
        <v>48</v>
      </c>
      <c r="R476" s="183" t="s">
        <v>7276</v>
      </c>
      <c r="S476" s="184">
        <v>37970</v>
      </c>
      <c r="T476" s="185">
        <v>6938</v>
      </c>
      <c r="U476" s="186">
        <v>4499640</v>
      </c>
      <c r="V476" s="186">
        <v>4499640</v>
      </c>
      <c r="W476" s="187">
        <v>44227</v>
      </c>
      <c r="X476" s="188" t="s">
        <v>8664</v>
      </c>
      <c r="Y476" s="188" t="s">
        <v>7880</v>
      </c>
      <c r="Z476" s="188" t="s">
        <v>78</v>
      </c>
    </row>
    <row r="477" spans="1:26" ht="24.75" hidden="1" customHeight="1" x14ac:dyDescent="0.25">
      <c r="A477" s="183" t="s">
        <v>8341</v>
      </c>
      <c r="B477" s="188">
        <v>726079005</v>
      </c>
      <c r="C477" s="183" t="s">
        <v>53</v>
      </c>
      <c r="D477" s="183" t="s">
        <v>1379</v>
      </c>
      <c r="E477" s="183" t="s">
        <v>7721</v>
      </c>
      <c r="F477" s="183" t="s">
        <v>1380</v>
      </c>
      <c r="G477" s="183" t="s">
        <v>6652</v>
      </c>
      <c r="H477" s="183" t="s">
        <v>1381</v>
      </c>
      <c r="I477" s="183" t="s">
        <v>7649</v>
      </c>
      <c r="J477" s="183" t="s">
        <v>6351</v>
      </c>
      <c r="K477" s="183" t="s">
        <v>1382</v>
      </c>
      <c r="L477" s="183" t="s">
        <v>344</v>
      </c>
      <c r="M477" s="183" t="s">
        <v>1384</v>
      </c>
      <c r="N477" s="183" t="s">
        <v>1383</v>
      </c>
      <c r="O477" s="183" t="s">
        <v>7648</v>
      </c>
      <c r="P477" s="183">
        <v>0</v>
      </c>
      <c r="Q477" s="183" t="s">
        <v>48</v>
      </c>
      <c r="R477" s="183" t="s">
        <v>7650</v>
      </c>
      <c r="S477" s="184">
        <v>37970</v>
      </c>
      <c r="T477" s="185">
        <v>6943</v>
      </c>
      <c r="U477" s="186">
        <v>32275289</v>
      </c>
      <c r="V477" s="186">
        <v>32275289</v>
      </c>
      <c r="W477" s="187">
        <v>44227</v>
      </c>
      <c r="X477" s="188" t="s">
        <v>8664</v>
      </c>
      <c r="Y477" s="188" t="s">
        <v>7880</v>
      </c>
      <c r="Z477" s="188" t="s">
        <v>7901</v>
      </c>
    </row>
    <row r="478" spans="1:26" ht="24.75" hidden="1" customHeight="1" x14ac:dyDescent="0.25">
      <c r="A478" s="183" t="s">
        <v>8341</v>
      </c>
      <c r="B478" s="188">
        <v>726079005</v>
      </c>
      <c r="C478" s="183" t="s">
        <v>53</v>
      </c>
      <c r="D478" s="183" t="s">
        <v>1379</v>
      </c>
      <c r="E478" s="183" t="s">
        <v>7721</v>
      </c>
      <c r="F478" s="183" t="s">
        <v>1380</v>
      </c>
      <c r="G478" s="183" t="s">
        <v>6652</v>
      </c>
      <c r="H478" s="183" t="s">
        <v>1381</v>
      </c>
      <c r="I478" s="183" t="s">
        <v>7649</v>
      </c>
      <c r="J478" s="183" t="s">
        <v>6351</v>
      </c>
      <c r="K478" s="183" t="s">
        <v>1382</v>
      </c>
      <c r="L478" s="183" t="s">
        <v>344</v>
      </c>
      <c r="M478" s="183" t="s">
        <v>1384</v>
      </c>
      <c r="N478" s="183" t="s">
        <v>1383</v>
      </c>
      <c r="O478" s="183" t="s">
        <v>7648</v>
      </c>
      <c r="P478" s="183">
        <v>0</v>
      </c>
      <c r="Q478" s="183" t="s">
        <v>48</v>
      </c>
      <c r="R478" s="183" t="s">
        <v>7650</v>
      </c>
      <c r="S478" s="184">
        <v>37970</v>
      </c>
      <c r="T478" s="185">
        <v>6943</v>
      </c>
      <c r="U478" s="186">
        <v>23260035</v>
      </c>
      <c r="V478" s="186">
        <v>23260035</v>
      </c>
      <c r="W478" s="187">
        <v>44227</v>
      </c>
      <c r="X478" s="188" t="s">
        <v>8664</v>
      </c>
      <c r="Y478" s="188" t="s">
        <v>7880</v>
      </c>
      <c r="Z478" s="188" t="s">
        <v>162</v>
      </c>
    </row>
    <row r="479" spans="1:26" ht="24.75" hidden="1" customHeight="1" x14ac:dyDescent="0.25">
      <c r="A479" s="183" t="s">
        <v>8341</v>
      </c>
      <c r="B479" s="188">
        <v>726079005</v>
      </c>
      <c r="C479" s="183" t="s">
        <v>53</v>
      </c>
      <c r="D479" s="183" t="s">
        <v>1379</v>
      </c>
      <c r="E479" s="183" t="s">
        <v>7721</v>
      </c>
      <c r="F479" s="183" t="s">
        <v>1380</v>
      </c>
      <c r="G479" s="183" t="s">
        <v>6652</v>
      </c>
      <c r="H479" s="183" t="s">
        <v>1381</v>
      </c>
      <c r="I479" s="183" t="s">
        <v>7649</v>
      </c>
      <c r="J479" s="183" t="s">
        <v>6351</v>
      </c>
      <c r="K479" s="183" t="s">
        <v>1382</v>
      </c>
      <c r="L479" s="183" t="s">
        <v>344</v>
      </c>
      <c r="M479" s="183" t="s">
        <v>1384</v>
      </c>
      <c r="N479" s="183" t="s">
        <v>1383</v>
      </c>
      <c r="O479" s="183" t="s">
        <v>7648</v>
      </c>
      <c r="P479" s="183">
        <v>0</v>
      </c>
      <c r="Q479" s="183" t="s">
        <v>48</v>
      </c>
      <c r="R479" s="183" t="s">
        <v>7650</v>
      </c>
      <c r="S479" s="184">
        <v>37970</v>
      </c>
      <c r="T479" s="185">
        <v>6943</v>
      </c>
      <c r="U479" s="186">
        <v>29340229</v>
      </c>
      <c r="V479" s="186">
        <v>29340229</v>
      </c>
      <c r="W479" s="187">
        <v>44227</v>
      </c>
      <c r="X479" s="188" t="s">
        <v>8664</v>
      </c>
      <c r="Y479" s="188" t="s">
        <v>7880</v>
      </c>
      <c r="Z479" s="188" t="s">
        <v>7903</v>
      </c>
    </row>
    <row r="480" spans="1:26" ht="24.75" hidden="1" customHeight="1" x14ac:dyDescent="0.25">
      <c r="A480" s="183" t="s">
        <v>8341</v>
      </c>
      <c r="B480" s="188">
        <v>726079005</v>
      </c>
      <c r="C480" s="183" t="s">
        <v>53</v>
      </c>
      <c r="D480" s="183" t="s">
        <v>1379</v>
      </c>
      <c r="E480" s="183" t="s">
        <v>7721</v>
      </c>
      <c r="F480" s="183" t="s">
        <v>1380</v>
      </c>
      <c r="G480" s="183" t="s">
        <v>6652</v>
      </c>
      <c r="H480" s="183" t="s">
        <v>1381</v>
      </c>
      <c r="I480" s="183" t="s">
        <v>7649</v>
      </c>
      <c r="J480" s="183" t="s">
        <v>6351</v>
      </c>
      <c r="K480" s="183" t="s">
        <v>1382</v>
      </c>
      <c r="L480" s="183" t="s">
        <v>344</v>
      </c>
      <c r="M480" s="183" t="s">
        <v>1384</v>
      </c>
      <c r="N480" s="183" t="s">
        <v>1383</v>
      </c>
      <c r="O480" s="183" t="s">
        <v>7648</v>
      </c>
      <c r="P480" s="183">
        <v>0</v>
      </c>
      <c r="Q480" s="183" t="s">
        <v>48</v>
      </c>
      <c r="R480" s="183" t="s">
        <v>7650</v>
      </c>
      <c r="S480" s="184">
        <v>37970</v>
      </c>
      <c r="T480" s="185">
        <v>6943</v>
      </c>
      <c r="U480" s="186">
        <v>28478066</v>
      </c>
      <c r="V480" s="186">
        <v>28478066</v>
      </c>
      <c r="W480" s="187">
        <v>44227</v>
      </c>
      <c r="X480" s="188" t="s">
        <v>8664</v>
      </c>
      <c r="Y480" s="188" t="s">
        <v>7880</v>
      </c>
      <c r="Z480" s="188" t="s">
        <v>7893</v>
      </c>
    </row>
    <row r="481" spans="1:26" ht="24.75" hidden="1" customHeight="1" x14ac:dyDescent="0.25">
      <c r="A481" s="183" t="s">
        <v>8341</v>
      </c>
      <c r="B481" s="188">
        <v>726079005</v>
      </c>
      <c r="C481" s="183" t="s">
        <v>53</v>
      </c>
      <c r="D481" s="183" t="s">
        <v>1379</v>
      </c>
      <c r="E481" s="183" t="s">
        <v>7721</v>
      </c>
      <c r="F481" s="183" t="s">
        <v>1380</v>
      </c>
      <c r="G481" s="183" t="s">
        <v>6652</v>
      </c>
      <c r="H481" s="183" t="s">
        <v>1381</v>
      </c>
      <c r="I481" s="183" t="s">
        <v>7649</v>
      </c>
      <c r="J481" s="183" t="s">
        <v>6351</v>
      </c>
      <c r="K481" s="183" t="s">
        <v>1382</v>
      </c>
      <c r="L481" s="183" t="s">
        <v>344</v>
      </c>
      <c r="M481" s="183" t="s">
        <v>1384</v>
      </c>
      <c r="N481" s="183" t="s">
        <v>1383</v>
      </c>
      <c r="O481" s="183" t="s">
        <v>7648</v>
      </c>
      <c r="P481" s="183">
        <v>0</v>
      </c>
      <c r="Q481" s="183" t="s">
        <v>48</v>
      </c>
      <c r="R481" s="183" t="s">
        <v>7650</v>
      </c>
      <c r="S481" s="184">
        <v>37970</v>
      </c>
      <c r="T481" s="185">
        <v>6943</v>
      </c>
      <c r="U481" s="186">
        <v>16995195</v>
      </c>
      <c r="V481" s="186">
        <v>16995195</v>
      </c>
      <c r="W481" s="187">
        <v>44227</v>
      </c>
      <c r="X481" s="188" t="s">
        <v>8664</v>
      </c>
      <c r="Y481" s="188" t="s">
        <v>7880</v>
      </c>
      <c r="Z481" s="188" t="s">
        <v>7935</v>
      </c>
    </row>
    <row r="482" spans="1:26" ht="24.75" hidden="1" customHeight="1" x14ac:dyDescent="0.25">
      <c r="A482" s="183" t="s">
        <v>8341</v>
      </c>
      <c r="B482" s="188">
        <v>726079005</v>
      </c>
      <c r="C482" s="183" t="s">
        <v>53</v>
      </c>
      <c r="D482" s="183" t="s">
        <v>1379</v>
      </c>
      <c r="E482" s="183" t="s">
        <v>7721</v>
      </c>
      <c r="F482" s="183" t="s">
        <v>1380</v>
      </c>
      <c r="G482" s="183" t="s">
        <v>6652</v>
      </c>
      <c r="H482" s="183" t="s">
        <v>1381</v>
      </c>
      <c r="I482" s="183" t="s">
        <v>7649</v>
      </c>
      <c r="J482" s="183" t="s">
        <v>6351</v>
      </c>
      <c r="K482" s="183" t="s">
        <v>1382</v>
      </c>
      <c r="L482" s="183" t="s">
        <v>344</v>
      </c>
      <c r="M482" s="183" t="s">
        <v>1384</v>
      </c>
      <c r="N482" s="183" t="s">
        <v>1383</v>
      </c>
      <c r="O482" s="183" t="s">
        <v>7648</v>
      </c>
      <c r="P482" s="183">
        <v>0</v>
      </c>
      <c r="Q482" s="183" t="s">
        <v>48</v>
      </c>
      <c r="R482" s="183" t="s">
        <v>7650</v>
      </c>
      <c r="S482" s="184">
        <v>37970</v>
      </c>
      <c r="T482" s="185">
        <v>6943</v>
      </c>
      <c r="U482" s="186">
        <v>54904940</v>
      </c>
      <c r="V482" s="186">
        <v>54904940</v>
      </c>
      <c r="W482" s="187">
        <v>44227</v>
      </c>
      <c r="X482" s="188" t="s">
        <v>8664</v>
      </c>
      <c r="Y482" s="188" t="s">
        <v>7880</v>
      </c>
      <c r="Z482" s="188" t="s">
        <v>8032</v>
      </c>
    </row>
    <row r="483" spans="1:26" ht="24.75" hidden="1" customHeight="1" x14ac:dyDescent="0.25">
      <c r="A483" s="183" t="s">
        <v>8342</v>
      </c>
      <c r="B483" s="188">
        <v>653716907</v>
      </c>
      <c r="C483" s="183" t="s">
        <v>5838</v>
      </c>
      <c r="D483" s="183" t="s">
        <v>153</v>
      </c>
      <c r="E483" s="183" t="s">
        <v>1700</v>
      </c>
      <c r="F483" s="183" t="s">
        <v>5787</v>
      </c>
      <c r="G483" s="183" t="s">
        <v>29</v>
      </c>
      <c r="H483" s="183">
        <v>0</v>
      </c>
      <c r="I483" s="183">
        <v>0</v>
      </c>
      <c r="J483" s="183" t="s">
        <v>5839</v>
      </c>
      <c r="K483" s="183" t="s">
        <v>5840</v>
      </c>
      <c r="L483" s="183" t="s">
        <v>630</v>
      </c>
      <c r="M483" s="183" t="s">
        <v>3660</v>
      </c>
      <c r="N483" s="183" t="s">
        <v>7623</v>
      </c>
      <c r="O483" s="183" t="s">
        <v>7624</v>
      </c>
      <c r="P483" s="183">
        <v>0</v>
      </c>
      <c r="Q483" s="183" t="s">
        <v>251</v>
      </c>
      <c r="R483" s="183" t="s">
        <v>7704</v>
      </c>
      <c r="S483" s="184">
        <v>37970</v>
      </c>
      <c r="T483" s="185">
        <v>6945</v>
      </c>
      <c r="U483" s="186">
        <v>7525260</v>
      </c>
      <c r="V483" s="186">
        <v>7525260</v>
      </c>
      <c r="W483" s="187">
        <v>44227</v>
      </c>
      <c r="X483" s="188" t="s">
        <v>8664</v>
      </c>
      <c r="Y483" s="188" t="s">
        <v>7880</v>
      </c>
      <c r="Z483" s="188" t="s">
        <v>8046</v>
      </c>
    </row>
    <row r="484" spans="1:26" ht="24.75" hidden="1" customHeight="1" x14ac:dyDescent="0.25">
      <c r="A484" s="183" t="s">
        <v>8343</v>
      </c>
      <c r="B484" s="188">
        <v>728857005</v>
      </c>
      <c r="C484" s="183" t="s">
        <v>53</v>
      </c>
      <c r="D484" s="183" t="s">
        <v>5605</v>
      </c>
      <c r="E484" s="183" t="s">
        <v>7426</v>
      </c>
      <c r="F484" s="183" t="s">
        <v>5481</v>
      </c>
      <c r="G484" s="183" t="s">
        <v>7429</v>
      </c>
      <c r="H484" s="183" t="s">
        <v>5606</v>
      </c>
      <c r="I484" s="183" t="s">
        <v>7430</v>
      </c>
      <c r="J484" s="183" t="s">
        <v>5607</v>
      </c>
      <c r="K484" s="183" t="s">
        <v>7427</v>
      </c>
      <c r="L484" s="183" t="s">
        <v>630</v>
      </c>
      <c r="M484" s="183" t="s">
        <v>3716</v>
      </c>
      <c r="N484" s="183" t="s">
        <v>7428</v>
      </c>
      <c r="O484" s="183" t="s">
        <v>6634</v>
      </c>
      <c r="P484" s="183">
        <v>0</v>
      </c>
      <c r="Q484" s="183" t="s">
        <v>48</v>
      </c>
      <c r="R484" s="183" t="s">
        <v>7431</v>
      </c>
      <c r="S484" s="184">
        <v>37970</v>
      </c>
      <c r="T484" s="185">
        <v>6950</v>
      </c>
      <c r="U484" s="186">
        <v>20010468</v>
      </c>
      <c r="V484" s="186">
        <v>20010468</v>
      </c>
      <c r="W484" s="187">
        <v>44227</v>
      </c>
      <c r="X484" s="188" t="s">
        <v>8664</v>
      </c>
      <c r="Y484" s="188" t="s">
        <v>7880</v>
      </c>
      <c r="Z484" s="188" t="s">
        <v>8010</v>
      </c>
    </row>
    <row r="485" spans="1:26" ht="24.75" hidden="1" customHeight="1" x14ac:dyDescent="0.25">
      <c r="A485" s="183" t="s">
        <v>8343</v>
      </c>
      <c r="B485" s="188">
        <v>728857005</v>
      </c>
      <c r="C485" s="183" t="s">
        <v>53</v>
      </c>
      <c r="D485" s="183" t="s">
        <v>5605</v>
      </c>
      <c r="E485" s="183" t="s">
        <v>7426</v>
      </c>
      <c r="F485" s="183" t="s">
        <v>5481</v>
      </c>
      <c r="G485" s="183" t="s">
        <v>7429</v>
      </c>
      <c r="H485" s="183" t="s">
        <v>5606</v>
      </c>
      <c r="I485" s="183" t="s">
        <v>7430</v>
      </c>
      <c r="J485" s="183" t="s">
        <v>5607</v>
      </c>
      <c r="K485" s="183" t="s">
        <v>7427</v>
      </c>
      <c r="L485" s="183" t="s">
        <v>630</v>
      </c>
      <c r="M485" s="183" t="s">
        <v>3716</v>
      </c>
      <c r="N485" s="183" t="s">
        <v>7428</v>
      </c>
      <c r="O485" s="183" t="s">
        <v>6634</v>
      </c>
      <c r="P485" s="183">
        <v>0</v>
      </c>
      <c r="Q485" s="183" t="s">
        <v>48</v>
      </c>
      <c r="R485" s="183" t="s">
        <v>7431</v>
      </c>
      <c r="S485" s="184">
        <v>37970</v>
      </c>
      <c r="T485" s="185">
        <v>6950</v>
      </c>
      <c r="U485" s="186">
        <v>51381234</v>
      </c>
      <c r="V485" s="186">
        <v>51381234</v>
      </c>
      <c r="W485" s="187">
        <v>44227</v>
      </c>
      <c r="X485" s="188" t="s">
        <v>8664</v>
      </c>
      <c r="Y485" s="188" t="s">
        <v>7880</v>
      </c>
      <c r="Z485" s="188" t="s">
        <v>7888</v>
      </c>
    </row>
    <row r="486" spans="1:26" ht="24.75" hidden="1" customHeight="1" x14ac:dyDescent="0.25">
      <c r="A486" s="183" t="s">
        <v>8343</v>
      </c>
      <c r="B486" s="188">
        <v>728857005</v>
      </c>
      <c r="C486" s="183" t="s">
        <v>53</v>
      </c>
      <c r="D486" s="183" t="s">
        <v>5605</v>
      </c>
      <c r="E486" s="183" t="s">
        <v>7426</v>
      </c>
      <c r="F486" s="183" t="s">
        <v>5481</v>
      </c>
      <c r="G486" s="183" t="s">
        <v>7429</v>
      </c>
      <c r="H486" s="183" t="s">
        <v>5606</v>
      </c>
      <c r="I486" s="183" t="s">
        <v>7430</v>
      </c>
      <c r="J486" s="183" t="s">
        <v>5607</v>
      </c>
      <c r="K486" s="183" t="s">
        <v>7427</v>
      </c>
      <c r="L486" s="183" t="s">
        <v>630</v>
      </c>
      <c r="M486" s="183" t="s">
        <v>3716</v>
      </c>
      <c r="N486" s="183" t="s">
        <v>7428</v>
      </c>
      <c r="O486" s="183" t="s">
        <v>6634</v>
      </c>
      <c r="P486" s="183">
        <v>0</v>
      </c>
      <c r="Q486" s="183" t="s">
        <v>48</v>
      </c>
      <c r="R486" s="183" t="s">
        <v>7431</v>
      </c>
      <c r="S486" s="184">
        <v>37970</v>
      </c>
      <c r="T486" s="185">
        <v>6950</v>
      </c>
      <c r="U486" s="186">
        <v>33522318</v>
      </c>
      <c r="V486" s="186">
        <v>33522318</v>
      </c>
      <c r="W486" s="187">
        <v>44227</v>
      </c>
      <c r="X486" s="188" t="s">
        <v>8664</v>
      </c>
      <c r="Y486" s="188" t="s">
        <v>7880</v>
      </c>
      <c r="Z486" s="188" t="s">
        <v>7939</v>
      </c>
    </row>
    <row r="487" spans="1:26" ht="24.75" hidden="1" customHeight="1" x14ac:dyDescent="0.25">
      <c r="A487" s="183" t="s">
        <v>8343</v>
      </c>
      <c r="B487" s="188">
        <v>728857005</v>
      </c>
      <c r="C487" s="183" t="s">
        <v>53</v>
      </c>
      <c r="D487" s="183" t="s">
        <v>5605</v>
      </c>
      <c r="E487" s="183" t="s">
        <v>7426</v>
      </c>
      <c r="F487" s="183" t="s">
        <v>5481</v>
      </c>
      <c r="G487" s="183" t="s">
        <v>7429</v>
      </c>
      <c r="H487" s="183" t="s">
        <v>5606</v>
      </c>
      <c r="I487" s="183" t="s">
        <v>7430</v>
      </c>
      <c r="J487" s="183" t="s">
        <v>5607</v>
      </c>
      <c r="K487" s="183" t="s">
        <v>7427</v>
      </c>
      <c r="L487" s="183" t="s">
        <v>630</v>
      </c>
      <c r="M487" s="183" t="s">
        <v>3716</v>
      </c>
      <c r="N487" s="183" t="s">
        <v>7428</v>
      </c>
      <c r="O487" s="183" t="s">
        <v>6634</v>
      </c>
      <c r="P487" s="183">
        <v>0</v>
      </c>
      <c r="Q487" s="183" t="s">
        <v>48</v>
      </c>
      <c r="R487" s="183" t="s">
        <v>7431</v>
      </c>
      <c r="S487" s="184">
        <v>37970</v>
      </c>
      <c r="T487" s="185">
        <v>6950</v>
      </c>
      <c r="U487" s="186">
        <v>6413280</v>
      </c>
      <c r="V487" s="186">
        <v>6413280</v>
      </c>
      <c r="W487" s="187">
        <v>44227</v>
      </c>
      <c r="X487" s="188" t="s">
        <v>8664</v>
      </c>
      <c r="Y487" s="188" t="s">
        <v>7880</v>
      </c>
      <c r="Z487" s="188" t="s">
        <v>7889</v>
      </c>
    </row>
    <row r="488" spans="1:26" ht="24.75" hidden="1" customHeight="1" x14ac:dyDescent="0.25">
      <c r="A488" s="183" t="s">
        <v>8344</v>
      </c>
      <c r="B488" s="188">
        <v>727783008</v>
      </c>
      <c r="C488" s="183" t="s">
        <v>2663</v>
      </c>
      <c r="D488" s="183" t="s">
        <v>2664</v>
      </c>
      <c r="E488" s="183" t="s">
        <v>6487</v>
      </c>
      <c r="F488" s="183" t="s">
        <v>2665</v>
      </c>
      <c r="G488" s="183" t="s">
        <v>6488</v>
      </c>
      <c r="H488" s="183" t="s">
        <v>2666</v>
      </c>
      <c r="I488" s="183" t="s">
        <v>6490</v>
      </c>
      <c r="J488" s="183" t="s">
        <v>6533</v>
      </c>
      <c r="K488" s="183" t="s">
        <v>2667</v>
      </c>
      <c r="L488" s="183" t="s">
        <v>50</v>
      </c>
      <c r="M488" s="183" t="s">
        <v>2668</v>
      </c>
      <c r="N488" s="183">
        <v>0</v>
      </c>
      <c r="O488" s="183" t="s">
        <v>6489</v>
      </c>
      <c r="P488" s="183">
        <v>0</v>
      </c>
      <c r="Q488" s="183">
        <v>93401</v>
      </c>
      <c r="R488" s="183" t="s">
        <v>6926</v>
      </c>
      <c r="S488" s="184">
        <v>37970</v>
      </c>
      <c r="T488" s="185">
        <v>6959</v>
      </c>
      <c r="U488" s="186">
        <v>1923984</v>
      </c>
      <c r="V488" s="186">
        <v>1923984</v>
      </c>
      <c r="W488" s="187">
        <v>44227</v>
      </c>
      <c r="X488" s="188" t="s">
        <v>8664</v>
      </c>
      <c r="Y488" s="188" t="s">
        <v>7880</v>
      </c>
      <c r="Z488" s="188" t="s">
        <v>70</v>
      </c>
    </row>
    <row r="489" spans="1:26" ht="24.75" hidden="1" customHeight="1" x14ac:dyDescent="0.25">
      <c r="A489" s="183" t="s">
        <v>8344</v>
      </c>
      <c r="B489" s="188">
        <v>727783008</v>
      </c>
      <c r="C489" s="183" t="s">
        <v>2663</v>
      </c>
      <c r="D489" s="183" t="s">
        <v>2664</v>
      </c>
      <c r="E489" s="183" t="s">
        <v>6487</v>
      </c>
      <c r="F489" s="183" t="s">
        <v>2665</v>
      </c>
      <c r="G489" s="183" t="s">
        <v>6488</v>
      </c>
      <c r="H489" s="183" t="s">
        <v>2666</v>
      </c>
      <c r="I489" s="183" t="s">
        <v>6490</v>
      </c>
      <c r="J489" s="183" t="s">
        <v>6533</v>
      </c>
      <c r="K489" s="183" t="s">
        <v>2667</v>
      </c>
      <c r="L489" s="183" t="s">
        <v>50</v>
      </c>
      <c r="M489" s="183" t="s">
        <v>2668</v>
      </c>
      <c r="N489" s="183">
        <v>0</v>
      </c>
      <c r="O489" s="183" t="s">
        <v>6489</v>
      </c>
      <c r="P489" s="183">
        <v>0</v>
      </c>
      <c r="Q489" s="183">
        <v>93401</v>
      </c>
      <c r="R489" s="183" t="s">
        <v>6926</v>
      </c>
      <c r="S489" s="184">
        <v>37970</v>
      </c>
      <c r="T489" s="185">
        <v>6959</v>
      </c>
      <c r="U489" s="186">
        <v>12388538</v>
      </c>
      <c r="V489" s="186">
        <v>12388538</v>
      </c>
      <c r="W489" s="187">
        <v>44227</v>
      </c>
      <c r="X489" s="188" t="s">
        <v>8664</v>
      </c>
      <c r="Y489" s="188" t="s">
        <v>7880</v>
      </c>
      <c r="Z489" s="188" t="s">
        <v>6479</v>
      </c>
    </row>
    <row r="490" spans="1:26" ht="24.75" hidden="1" customHeight="1" x14ac:dyDescent="0.25">
      <c r="A490" s="183" t="s">
        <v>8630</v>
      </c>
      <c r="B490" s="188">
        <v>731414009</v>
      </c>
      <c r="C490" s="183" t="s">
        <v>81</v>
      </c>
      <c r="D490" s="183" t="s">
        <v>5488</v>
      </c>
      <c r="E490" s="183" t="s">
        <v>6631</v>
      </c>
      <c r="F490" s="183" t="s">
        <v>5489</v>
      </c>
      <c r="G490" s="183" t="s">
        <v>5490</v>
      </c>
      <c r="H490" s="183" t="s">
        <v>5491</v>
      </c>
      <c r="I490" s="183" t="s">
        <v>6633</v>
      </c>
      <c r="J490" s="183" t="s">
        <v>5492</v>
      </c>
      <c r="K490" s="183" t="s">
        <v>5494</v>
      </c>
      <c r="L490" s="183" t="s">
        <v>630</v>
      </c>
      <c r="M490" s="183" t="s">
        <v>1347</v>
      </c>
      <c r="N490" s="183" t="s">
        <v>5495</v>
      </c>
      <c r="O490" s="183" t="s">
        <v>5493</v>
      </c>
      <c r="P490" s="183">
        <v>0</v>
      </c>
      <c r="Q490" s="183" t="s">
        <v>419</v>
      </c>
      <c r="R490" s="183" t="s">
        <v>6632</v>
      </c>
      <c r="S490" s="184">
        <v>37970</v>
      </c>
      <c r="T490" s="185">
        <v>6962</v>
      </c>
      <c r="U490" s="186">
        <v>0</v>
      </c>
      <c r="V490" s="186">
        <v>0</v>
      </c>
      <c r="W490" s="187">
        <v>44227</v>
      </c>
      <c r="X490" s="188" t="s">
        <v>8664</v>
      </c>
      <c r="Y490" s="188" t="s">
        <v>7880</v>
      </c>
      <c r="Z490" s="188" t="s">
        <v>7885</v>
      </c>
    </row>
    <row r="491" spans="1:26" ht="24.75" hidden="1" customHeight="1" x14ac:dyDescent="0.25">
      <c r="A491" s="183" t="s">
        <v>8345</v>
      </c>
      <c r="B491" s="188">
        <v>720434008</v>
      </c>
      <c r="C491" s="183" t="s">
        <v>81</v>
      </c>
      <c r="D491" s="183" t="s">
        <v>1110</v>
      </c>
      <c r="E491" s="183" t="s">
        <v>7119</v>
      </c>
      <c r="F491" s="183" t="s">
        <v>1111</v>
      </c>
      <c r="G491" s="183" t="s">
        <v>7120</v>
      </c>
      <c r="H491" s="183" t="s">
        <v>1112</v>
      </c>
      <c r="I491" s="183" t="s">
        <v>6928</v>
      </c>
      <c r="J491" s="183" t="s">
        <v>7121</v>
      </c>
      <c r="K491" s="183" t="s">
        <v>6927</v>
      </c>
      <c r="L491" s="183" t="s">
        <v>6172</v>
      </c>
      <c r="M491" s="183" t="s">
        <v>1113</v>
      </c>
      <c r="N491" s="183" t="s">
        <v>7123</v>
      </c>
      <c r="O491" s="183" t="s">
        <v>7122</v>
      </c>
      <c r="P491" s="183">
        <v>0</v>
      </c>
      <c r="Q491" s="183">
        <v>93401</v>
      </c>
      <c r="R491" s="183" t="s">
        <v>7167</v>
      </c>
      <c r="S491" s="184">
        <v>37970</v>
      </c>
      <c r="T491" s="185">
        <v>6968</v>
      </c>
      <c r="U491" s="186">
        <v>10247517</v>
      </c>
      <c r="V491" s="186">
        <v>10247517</v>
      </c>
      <c r="W491" s="187">
        <v>44227</v>
      </c>
      <c r="X491" s="188" t="s">
        <v>8664</v>
      </c>
      <c r="Y491" s="188" t="s">
        <v>7880</v>
      </c>
      <c r="Z491" s="188" t="s">
        <v>8047</v>
      </c>
    </row>
    <row r="492" spans="1:26" ht="24.75" hidden="1" customHeight="1" x14ac:dyDescent="0.25">
      <c r="A492" s="183" t="s">
        <v>8346</v>
      </c>
      <c r="B492" s="188">
        <v>722703006</v>
      </c>
      <c r="C492" s="183" t="s">
        <v>81</v>
      </c>
      <c r="D492" s="183" t="s">
        <v>5950</v>
      </c>
      <c r="E492" s="183" t="s">
        <v>7722</v>
      </c>
      <c r="F492" s="183" t="s">
        <v>5951</v>
      </c>
      <c r="G492" s="183" t="s">
        <v>6606</v>
      </c>
      <c r="H492" s="183" t="s">
        <v>5491</v>
      </c>
      <c r="I492" s="183" t="s">
        <v>6607</v>
      </c>
      <c r="J492" s="183" t="s">
        <v>5952</v>
      </c>
      <c r="K492" s="183" t="s">
        <v>5953</v>
      </c>
      <c r="L492" s="183" t="s">
        <v>630</v>
      </c>
      <c r="M492" s="183" t="s">
        <v>1347</v>
      </c>
      <c r="N492" s="183" t="s">
        <v>5954</v>
      </c>
      <c r="O492" s="183" t="s">
        <v>5955</v>
      </c>
      <c r="P492" s="183">
        <v>0</v>
      </c>
      <c r="Q492" s="183" t="s">
        <v>5956</v>
      </c>
      <c r="R492" s="183" t="s">
        <v>7735</v>
      </c>
      <c r="S492" s="184">
        <v>37970</v>
      </c>
      <c r="T492" s="185">
        <v>6969</v>
      </c>
      <c r="U492" s="186">
        <v>8604409</v>
      </c>
      <c r="V492" s="186">
        <v>8604409</v>
      </c>
      <c r="W492" s="187">
        <v>44227</v>
      </c>
      <c r="X492" s="188" t="s">
        <v>8664</v>
      </c>
      <c r="Y492" s="188" t="s">
        <v>7880</v>
      </c>
      <c r="Z492" s="188" t="s">
        <v>7885</v>
      </c>
    </row>
    <row r="493" spans="1:26" ht="24.75" hidden="1" customHeight="1" x14ac:dyDescent="0.25">
      <c r="A493" s="183" t="s">
        <v>8347</v>
      </c>
      <c r="B493" s="188">
        <v>735534009</v>
      </c>
      <c r="C493" s="183" t="s">
        <v>81</v>
      </c>
      <c r="D493" s="183" t="s">
        <v>514</v>
      </c>
      <c r="E493" s="183" t="s">
        <v>6674</v>
      </c>
      <c r="F493" s="183" t="s">
        <v>515</v>
      </c>
      <c r="G493" s="183" t="s">
        <v>6146</v>
      </c>
      <c r="H493" s="183" t="s">
        <v>516</v>
      </c>
      <c r="I493" s="183" t="s">
        <v>7376</v>
      </c>
      <c r="J493" s="183" t="s">
        <v>6147</v>
      </c>
      <c r="K493" s="183" t="s">
        <v>517</v>
      </c>
      <c r="L493" s="183" t="s">
        <v>51</v>
      </c>
      <c r="M493" s="183" t="s">
        <v>6149</v>
      </c>
      <c r="N493" s="183" t="s">
        <v>6161</v>
      </c>
      <c r="O493" s="183" t="s">
        <v>6148</v>
      </c>
      <c r="P493" s="183">
        <v>0</v>
      </c>
      <c r="Q493" s="183" t="s">
        <v>419</v>
      </c>
      <c r="R493" s="183" t="s">
        <v>7377</v>
      </c>
      <c r="S493" s="184">
        <v>37970</v>
      </c>
      <c r="T493" s="185">
        <v>6971</v>
      </c>
      <c r="U493" s="186">
        <v>7959708</v>
      </c>
      <c r="V493" s="186">
        <v>7959708</v>
      </c>
      <c r="W493" s="187">
        <v>44227</v>
      </c>
      <c r="X493" s="188" t="s">
        <v>8664</v>
      </c>
      <c r="Y493" s="188" t="s">
        <v>7880</v>
      </c>
      <c r="Z493" s="188" t="s">
        <v>8008</v>
      </c>
    </row>
    <row r="494" spans="1:26" ht="24.75" hidden="1" customHeight="1" x14ac:dyDescent="0.25">
      <c r="A494" s="183" t="s">
        <v>8347</v>
      </c>
      <c r="B494" s="188">
        <v>735534009</v>
      </c>
      <c r="C494" s="183" t="s">
        <v>81</v>
      </c>
      <c r="D494" s="183" t="s">
        <v>514</v>
      </c>
      <c r="E494" s="183" t="s">
        <v>6674</v>
      </c>
      <c r="F494" s="183" t="s">
        <v>515</v>
      </c>
      <c r="G494" s="183" t="s">
        <v>6146</v>
      </c>
      <c r="H494" s="183" t="s">
        <v>516</v>
      </c>
      <c r="I494" s="183" t="s">
        <v>7376</v>
      </c>
      <c r="J494" s="183" t="s">
        <v>6147</v>
      </c>
      <c r="K494" s="183" t="s">
        <v>517</v>
      </c>
      <c r="L494" s="183" t="s">
        <v>51</v>
      </c>
      <c r="M494" s="183" t="s">
        <v>6149</v>
      </c>
      <c r="N494" s="183" t="s">
        <v>6161</v>
      </c>
      <c r="O494" s="183" t="s">
        <v>6148</v>
      </c>
      <c r="P494" s="183">
        <v>0</v>
      </c>
      <c r="Q494" s="183" t="s">
        <v>419</v>
      </c>
      <c r="R494" s="183" t="s">
        <v>7377</v>
      </c>
      <c r="S494" s="184">
        <v>37970</v>
      </c>
      <c r="T494" s="185">
        <v>6971</v>
      </c>
      <c r="U494" s="186">
        <v>9504480</v>
      </c>
      <c r="V494" s="186">
        <v>9504480</v>
      </c>
      <c r="W494" s="187">
        <v>44227</v>
      </c>
      <c r="X494" s="188" t="s">
        <v>8664</v>
      </c>
      <c r="Y494" s="188" t="s">
        <v>7880</v>
      </c>
      <c r="Z494" s="188" t="s">
        <v>8048</v>
      </c>
    </row>
    <row r="495" spans="1:26" ht="24.75" hidden="1" customHeight="1" x14ac:dyDescent="0.25">
      <c r="A495" s="183" t="s">
        <v>8347</v>
      </c>
      <c r="B495" s="188">
        <v>735534009</v>
      </c>
      <c r="C495" s="183" t="s">
        <v>81</v>
      </c>
      <c r="D495" s="183" t="s">
        <v>514</v>
      </c>
      <c r="E495" s="183" t="s">
        <v>6674</v>
      </c>
      <c r="F495" s="183" t="s">
        <v>515</v>
      </c>
      <c r="G495" s="183" t="s">
        <v>6146</v>
      </c>
      <c r="H495" s="183" t="s">
        <v>516</v>
      </c>
      <c r="I495" s="183" t="s">
        <v>7376</v>
      </c>
      <c r="J495" s="183" t="s">
        <v>6147</v>
      </c>
      <c r="K495" s="183" t="s">
        <v>517</v>
      </c>
      <c r="L495" s="183" t="s">
        <v>51</v>
      </c>
      <c r="M495" s="183" t="s">
        <v>6149</v>
      </c>
      <c r="N495" s="183" t="s">
        <v>6161</v>
      </c>
      <c r="O495" s="183" t="s">
        <v>6148</v>
      </c>
      <c r="P495" s="183">
        <v>0</v>
      </c>
      <c r="Q495" s="183" t="s">
        <v>419</v>
      </c>
      <c r="R495" s="183" t="s">
        <v>7377</v>
      </c>
      <c r="S495" s="184">
        <v>37970</v>
      </c>
      <c r="T495" s="185">
        <v>6971</v>
      </c>
      <c r="U495" s="186">
        <v>10612943</v>
      </c>
      <c r="V495" s="186">
        <v>10612943</v>
      </c>
      <c r="W495" s="187">
        <v>44227</v>
      </c>
      <c r="X495" s="188" t="s">
        <v>8664</v>
      </c>
      <c r="Y495" s="188" t="s">
        <v>7880</v>
      </c>
      <c r="Z495" s="188" t="s">
        <v>8049</v>
      </c>
    </row>
    <row r="496" spans="1:26" ht="24.75" hidden="1" customHeight="1" x14ac:dyDescent="0.25">
      <c r="A496" s="183" t="s">
        <v>8347</v>
      </c>
      <c r="B496" s="188">
        <v>735534009</v>
      </c>
      <c r="C496" s="183" t="s">
        <v>81</v>
      </c>
      <c r="D496" s="183" t="s">
        <v>514</v>
      </c>
      <c r="E496" s="183" t="s">
        <v>6674</v>
      </c>
      <c r="F496" s="183" t="s">
        <v>515</v>
      </c>
      <c r="G496" s="183" t="s">
        <v>6146</v>
      </c>
      <c r="H496" s="183" t="s">
        <v>516</v>
      </c>
      <c r="I496" s="183" t="s">
        <v>7376</v>
      </c>
      <c r="J496" s="183" t="s">
        <v>6147</v>
      </c>
      <c r="K496" s="183" t="s">
        <v>517</v>
      </c>
      <c r="L496" s="183" t="s">
        <v>51</v>
      </c>
      <c r="M496" s="183" t="s">
        <v>6149</v>
      </c>
      <c r="N496" s="183" t="s">
        <v>6161</v>
      </c>
      <c r="O496" s="183" t="s">
        <v>6148</v>
      </c>
      <c r="P496" s="183">
        <v>0</v>
      </c>
      <c r="Q496" s="183" t="s">
        <v>419</v>
      </c>
      <c r="R496" s="183" t="s">
        <v>7377</v>
      </c>
      <c r="S496" s="184">
        <v>37970</v>
      </c>
      <c r="T496" s="185">
        <v>6971</v>
      </c>
      <c r="U496" s="186">
        <v>21933417</v>
      </c>
      <c r="V496" s="186">
        <v>21933417</v>
      </c>
      <c r="W496" s="187">
        <v>44227</v>
      </c>
      <c r="X496" s="188" t="s">
        <v>8664</v>
      </c>
      <c r="Y496" s="188" t="s">
        <v>7880</v>
      </c>
      <c r="Z496" s="188" t="s">
        <v>8050</v>
      </c>
    </row>
    <row r="497" spans="1:26" ht="24.75" hidden="1" customHeight="1" x14ac:dyDescent="0.25">
      <c r="A497" s="183" t="s">
        <v>8347</v>
      </c>
      <c r="B497" s="188">
        <v>735534009</v>
      </c>
      <c r="C497" s="183" t="s">
        <v>81</v>
      </c>
      <c r="D497" s="183" t="s">
        <v>514</v>
      </c>
      <c r="E497" s="183" t="s">
        <v>6674</v>
      </c>
      <c r="F497" s="183" t="s">
        <v>515</v>
      </c>
      <c r="G497" s="183" t="s">
        <v>6146</v>
      </c>
      <c r="H497" s="183" t="s">
        <v>516</v>
      </c>
      <c r="I497" s="183" t="s">
        <v>7376</v>
      </c>
      <c r="J497" s="183" t="s">
        <v>6147</v>
      </c>
      <c r="K497" s="183" t="s">
        <v>517</v>
      </c>
      <c r="L497" s="183" t="s">
        <v>51</v>
      </c>
      <c r="M497" s="183" t="s">
        <v>6149</v>
      </c>
      <c r="N497" s="183" t="s">
        <v>6161</v>
      </c>
      <c r="O497" s="183" t="s">
        <v>6148</v>
      </c>
      <c r="P497" s="183">
        <v>0</v>
      </c>
      <c r="Q497" s="183" t="s">
        <v>419</v>
      </c>
      <c r="R497" s="183" t="s">
        <v>7377</v>
      </c>
      <c r="S497" s="184">
        <v>37970</v>
      </c>
      <c r="T497" s="185">
        <v>6971</v>
      </c>
      <c r="U497" s="186">
        <v>16884604</v>
      </c>
      <c r="V497" s="186">
        <v>16884604</v>
      </c>
      <c r="W497" s="187">
        <v>44227</v>
      </c>
      <c r="X497" s="188" t="s">
        <v>8664</v>
      </c>
      <c r="Y497" s="188" t="s">
        <v>7880</v>
      </c>
      <c r="Z497" s="188" t="s">
        <v>198</v>
      </c>
    </row>
    <row r="498" spans="1:26" ht="24.75" hidden="1" customHeight="1" x14ac:dyDescent="0.25">
      <c r="A498" s="183" t="s">
        <v>8347</v>
      </c>
      <c r="B498" s="188">
        <v>735534009</v>
      </c>
      <c r="C498" s="183" t="s">
        <v>81</v>
      </c>
      <c r="D498" s="183" t="s">
        <v>514</v>
      </c>
      <c r="E498" s="183" t="s">
        <v>6674</v>
      </c>
      <c r="F498" s="183" t="s">
        <v>515</v>
      </c>
      <c r="G498" s="183" t="s">
        <v>6146</v>
      </c>
      <c r="H498" s="183" t="s">
        <v>516</v>
      </c>
      <c r="I498" s="183" t="s">
        <v>7376</v>
      </c>
      <c r="J498" s="183" t="s">
        <v>6147</v>
      </c>
      <c r="K498" s="183" t="s">
        <v>517</v>
      </c>
      <c r="L498" s="183" t="s">
        <v>51</v>
      </c>
      <c r="M498" s="183" t="s">
        <v>6149</v>
      </c>
      <c r="N498" s="183" t="s">
        <v>6161</v>
      </c>
      <c r="O498" s="183" t="s">
        <v>6148</v>
      </c>
      <c r="P498" s="183">
        <v>0</v>
      </c>
      <c r="Q498" s="183" t="s">
        <v>419</v>
      </c>
      <c r="R498" s="183" t="s">
        <v>7377</v>
      </c>
      <c r="S498" s="184">
        <v>37970</v>
      </c>
      <c r="T498" s="185">
        <v>6971</v>
      </c>
      <c r="U498" s="186">
        <v>67546319</v>
      </c>
      <c r="V498" s="186">
        <v>67546319</v>
      </c>
      <c r="W498" s="187">
        <v>44227</v>
      </c>
      <c r="X498" s="188" t="s">
        <v>8664</v>
      </c>
      <c r="Y498" s="188" t="s">
        <v>7880</v>
      </c>
      <c r="Z498" s="188" t="s">
        <v>7988</v>
      </c>
    </row>
    <row r="499" spans="1:26" ht="24.75" hidden="1" customHeight="1" x14ac:dyDescent="0.25">
      <c r="A499" s="183" t="s">
        <v>8348</v>
      </c>
      <c r="B499" s="188">
        <v>732420002</v>
      </c>
      <c r="C499" s="183" t="s">
        <v>81</v>
      </c>
      <c r="D499" s="183" t="s">
        <v>1448</v>
      </c>
      <c r="E499" s="183" t="s">
        <v>6627</v>
      </c>
      <c r="F499" s="183" t="s">
        <v>1449</v>
      </c>
      <c r="G499" s="183" t="s">
        <v>1450</v>
      </c>
      <c r="H499" s="183" t="s">
        <v>1230</v>
      </c>
      <c r="I499" s="183" t="s">
        <v>6628</v>
      </c>
      <c r="J499" s="183" t="s">
        <v>8183</v>
      </c>
      <c r="K499" s="183" t="s">
        <v>7033</v>
      </c>
      <c r="L499" s="183" t="s">
        <v>50</v>
      </c>
      <c r="M499" s="183" t="s">
        <v>1453</v>
      </c>
      <c r="N499" s="183" t="s">
        <v>1452</v>
      </c>
      <c r="O499" s="183" t="s">
        <v>1451</v>
      </c>
      <c r="P499" s="183">
        <v>0</v>
      </c>
      <c r="Q499" s="183">
        <v>93401</v>
      </c>
      <c r="R499" s="183" t="s">
        <v>7034</v>
      </c>
      <c r="S499" s="184">
        <v>37970</v>
      </c>
      <c r="T499" s="185">
        <v>6972</v>
      </c>
      <c r="U499" s="186">
        <v>0</v>
      </c>
      <c r="V499" s="186">
        <v>0</v>
      </c>
      <c r="W499" s="187">
        <v>44227</v>
      </c>
      <c r="X499" s="188" t="s">
        <v>8664</v>
      </c>
      <c r="Y499" s="188" t="s">
        <v>7880</v>
      </c>
      <c r="Z499" s="188" t="s">
        <v>7972</v>
      </c>
    </row>
    <row r="500" spans="1:26" ht="24.75" hidden="1" customHeight="1" x14ac:dyDescent="0.25">
      <c r="A500" s="183" t="s">
        <v>8348</v>
      </c>
      <c r="B500" s="188">
        <v>732420002</v>
      </c>
      <c r="C500" s="183" t="s">
        <v>81</v>
      </c>
      <c r="D500" s="183" t="s">
        <v>1448</v>
      </c>
      <c r="E500" s="183" t="s">
        <v>6627</v>
      </c>
      <c r="F500" s="183" t="s">
        <v>1449</v>
      </c>
      <c r="G500" s="183" t="s">
        <v>1450</v>
      </c>
      <c r="H500" s="183" t="s">
        <v>1230</v>
      </c>
      <c r="I500" s="183" t="s">
        <v>6628</v>
      </c>
      <c r="J500" s="183" t="s">
        <v>8183</v>
      </c>
      <c r="K500" s="183" t="s">
        <v>7033</v>
      </c>
      <c r="L500" s="183" t="s">
        <v>50</v>
      </c>
      <c r="M500" s="183" t="s">
        <v>1453</v>
      </c>
      <c r="N500" s="183" t="s">
        <v>1452</v>
      </c>
      <c r="O500" s="183" t="s">
        <v>1451</v>
      </c>
      <c r="P500" s="183">
        <v>0</v>
      </c>
      <c r="Q500" s="183">
        <v>93401</v>
      </c>
      <c r="R500" s="183" t="s">
        <v>7034</v>
      </c>
      <c r="S500" s="184">
        <v>37970</v>
      </c>
      <c r="T500" s="185">
        <v>6972</v>
      </c>
      <c r="U500" s="186">
        <v>0</v>
      </c>
      <c r="V500" s="186">
        <v>0</v>
      </c>
      <c r="W500" s="187">
        <v>44227</v>
      </c>
      <c r="X500" s="188" t="s">
        <v>8664</v>
      </c>
      <c r="Y500" s="188" t="s">
        <v>7880</v>
      </c>
      <c r="Z500" s="188" t="s">
        <v>7925</v>
      </c>
    </row>
    <row r="501" spans="1:26" ht="24.75" hidden="1" customHeight="1" x14ac:dyDescent="0.25">
      <c r="A501" s="183" t="s">
        <v>8348</v>
      </c>
      <c r="B501" s="188">
        <v>732420002</v>
      </c>
      <c r="C501" s="183" t="s">
        <v>81</v>
      </c>
      <c r="D501" s="183" t="s">
        <v>1448</v>
      </c>
      <c r="E501" s="183" t="s">
        <v>6627</v>
      </c>
      <c r="F501" s="183" t="s">
        <v>1449</v>
      </c>
      <c r="G501" s="183" t="s">
        <v>1450</v>
      </c>
      <c r="H501" s="183" t="s">
        <v>1230</v>
      </c>
      <c r="I501" s="183" t="s">
        <v>6628</v>
      </c>
      <c r="J501" s="183" t="s">
        <v>8183</v>
      </c>
      <c r="K501" s="183" t="s">
        <v>7033</v>
      </c>
      <c r="L501" s="183" t="s">
        <v>50</v>
      </c>
      <c r="M501" s="183" t="s">
        <v>1453</v>
      </c>
      <c r="N501" s="183" t="s">
        <v>1452</v>
      </c>
      <c r="O501" s="183" t="s">
        <v>1451</v>
      </c>
      <c r="P501" s="183">
        <v>0</v>
      </c>
      <c r="Q501" s="183">
        <v>93401</v>
      </c>
      <c r="R501" s="183" t="s">
        <v>7034</v>
      </c>
      <c r="S501" s="184">
        <v>37970</v>
      </c>
      <c r="T501" s="185">
        <v>6972</v>
      </c>
      <c r="U501" s="186">
        <v>6206400</v>
      </c>
      <c r="V501" s="186">
        <v>6206400</v>
      </c>
      <c r="W501" s="187">
        <v>44227</v>
      </c>
      <c r="X501" s="188" t="s">
        <v>8664</v>
      </c>
      <c r="Y501" s="188" t="s">
        <v>7880</v>
      </c>
      <c r="Z501" s="188" t="s">
        <v>7969</v>
      </c>
    </row>
    <row r="502" spans="1:26" ht="24.75" hidden="1" customHeight="1" x14ac:dyDescent="0.25">
      <c r="A502" s="183" t="s">
        <v>8348</v>
      </c>
      <c r="B502" s="188">
        <v>732420002</v>
      </c>
      <c r="C502" s="183" t="s">
        <v>81</v>
      </c>
      <c r="D502" s="183" t="s">
        <v>1448</v>
      </c>
      <c r="E502" s="183" t="s">
        <v>6627</v>
      </c>
      <c r="F502" s="183" t="s">
        <v>1449</v>
      </c>
      <c r="G502" s="183" t="s">
        <v>1450</v>
      </c>
      <c r="H502" s="183" t="s">
        <v>1230</v>
      </c>
      <c r="I502" s="183" t="s">
        <v>6628</v>
      </c>
      <c r="J502" s="183" t="s">
        <v>8183</v>
      </c>
      <c r="K502" s="183" t="s">
        <v>7033</v>
      </c>
      <c r="L502" s="183" t="s">
        <v>50</v>
      </c>
      <c r="M502" s="183" t="s">
        <v>1453</v>
      </c>
      <c r="N502" s="183" t="s">
        <v>1452</v>
      </c>
      <c r="O502" s="183" t="s">
        <v>1451</v>
      </c>
      <c r="P502" s="183">
        <v>0</v>
      </c>
      <c r="Q502" s="183">
        <v>93401</v>
      </c>
      <c r="R502" s="183" t="s">
        <v>7034</v>
      </c>
      <c r="S502" s="184">
        <v>37970</v>
      </c>
      <c r="T502" s="185">
        <v>6972</v>
      </c>
      <c r="U502" s="186">
        <v>7075296</v>
      </c>
      <c r="V502" s="186">
        <v>7075296</v>
      </c>
      <c r="W502" s="187">
        <v>44227</v>
      </c>
      <c r="X502" s="188" t="s">
        <v>8664</v>
      </c>
      <c r="Y502" s="188" t="s">
        <v>7880</v>
      </c>
      <c r="Z502" s="188" t="s">
        <v>198</v>
      </c>
    </row>
    <row r="503" spans="1:26" ht="24.75" hidden="1" customHeight="1" x14ac:dyDescent="0.25">
      <c r="A503" s="183" t="s">
        <v>8349</v>
      </c>
      <c r="B503" s="188">
        <v>727581006</v>
      </c>
      <c r="C503" s="183" t="s">
        <v>81</v>
      </c>
      <c r="D503" s="183" t="s">
        <v>1008</v>
      </c>
      <c r="E503" s="183" t="s">
        <v>7152</v>
      </c>
      <c r="F503" s="183" t="s">
        <v>1009</v>
      </c>
      <c r="G503" s="183" t="s">
        <v>7153</v>
      </c>
      <c r="H503" s="183" t="s">
        <v>1010</v>
      </c>
      <c r="I503" s="183" t="s">
        <v>6613</v>
      </c>
      <c r="J503" s="183" t="s">
        <v>6614</v>
      </c>
      <c r="K503" s="183" t="s">
        <v>6915</v>
      </c>
      <c r="L503" s="183" t="s">
        <v>6171</v>
      </c>
      <c r="M503" s="183" t="s">
        <v>1013</v>
      </c>
      <c r="N503" s="183" t="s">
        <v>1012</v>
      </c>
      <c r="O503" s="183" t="s">
        <v>1011</v>
      </c>
      <c r="P503" s="183">
        <v>0</v>
      </c>
      <c r="Q503" s="183" t="s">
        <v>419</v>
      </c>
      <c r="R503" s="183" t="s">
        <v>7155</v>
      </c>
      <c r="S503" s="184">
        <v>37970</v>
      </c>
      <c r="T503" s="185">
        <v>6973</v>
      </c>
      <c r="U503" s="186">
        <v>7120210</v>
      </c>
      <c r="V503" s="186">
        <v>7120210</v>
      </c>
      <c r="W503" s="187">
        <v>44227</v>
      </c>
      <c r="X503" s="188" t="s">
        <v>8664</v>
      </c>
      <c r="Y503" s="188" t="s">
        <v>7880</v>
      </c>
      <c r="Z503" s="188" t="s">
        <v>7899</v>
      </c>
    </row>
    <row r="504" spans="1:26" ht="24.75" hidden="1" customHeight="1" x14ac:dyDescent="0.25">
      <c r="A504" s="183" t="s">
        <v>8350</v>
      </c>
      <c r="B504" s="188">
        <v>605060005</v>
      </c>
      <c r="C504" s="183" t="s">
        <v>139</v>
      </c>
      <c r="D504" s="183" t="s">
        <v>5794</v>
      </c>
      <c r="E504" s="183" t="s">
        <v>5756</v>
      </c>
      <c r="F504" s="183" t="s">
        <v>5795</v>
      </c>
      <c r="G504" s="183" t="s">
        <v>29</v>
      </c>
      <c r="H504" s="183">
        <v>0</v>
      </c>
      <c r="I504" s="183">
        <v>0</v>
      </c>
      <c r="J504" s="183" t="s">
        <v>5796</v>
      </c>
      <c r="K504" s="183" t="s">
        <v>5797</v>
      </c>
      <c r="L504" s="183" t="s">
        <v>50</v>
      </c>
      <c r="M504" s="183" t="s">
        <v>730</v>
      </c>
      <c r="N504" s="183" t="s">
        <v>6315</v>
      </c>
      <c r="O504" s="183" t="s">
        <v>6316</v>
      </c>
      <c r="P504" s="183">
        <v>0</v>
      </c>
      <c r="Q504" s="183" t="s">
        <v>5798</v>
      </c>
      <c r="R504" s="183" t="s">
        <v>607</v>
      </c>
      <c r="S504" s="184">
        <v>37970</v>
      </c>
      <c r="T504" s="185">
        <v>6974</v>
      </c>
      <c r="U504" s="186">
        <v>7695936</v>
      </c>
      <c r="V504" s="186">
        <v>7695936</v>
      </c>
      <c r="W504" s="187">
        <v>44227</v>
      </c>
      <c r="X504" s="188" t="s">
        <v>8664</v>
      </c>
      <c r="Y504" s="188" t="s">
        <v>7880</v>
      </c>
      <c r="Z504" s="188" t="s">
        <v>6479</v>
      </c>
    </row>
    <row r="505" spans="1:26" ht="24.75" hidden="1" customHeight="1" x14ac:dyDescent="0.25">
      <c r="A505" s="183" t="s">
        <v>8350</v>
      </c>
      <c r="B505" s="188">
        <v>605060005</v>
      </c>
      <c r="C505" s="183" t="s">
        <v>139</v>
      </c>
      <c r="D505" s="183" t="s">
        <v>5794</v>
      </c>
      <c r="E505" s="183" t="s">
        <v>5756</v>
      </c>
      <c r="F505" s="183" t="s">
        <v>5795</v>
      </c>
      <c r="G505" s="183" t="s">
        <v>29</v>
      </c>
      <c r="H505" s="183">
        <v>0</v>
      </c>
      <c r="I505" s="183">
        <v>0</v>
      </c>
      <c r="J505" s="183" t="s">
        <v>5796</v>
      </c>
      <c r="K505" s="183" t="s">
        <v>5797</v>
      </c>
      <c r="L505" s="183" t="s">
        <v>50</v>
      </c>
      <c r="M505" s="183" t="s">
        <v>730</v>
      </c>
      <c r="N505" s="183" t="s">
        <v>6315</v>
      </c>
      <c r="O505" s="183" t="s">
        <v>6316</v>
      </c>
      <c r="P505" s="183">
        <v>0</v>
      </c>
      <c r="Q505" s="183" t="s">
        <v>5798</v>
      </c>
      <c r="R505" s="183" t="s">
        <v>607</v>
      </c>
      <c r="S505" s="184">
        <v>37970</v>
      </c>
      <c r="T505" s="185">
        <v>6974</v>
      </c>
      <c r="U505" s="186">
        <v>14429880</v>
      </c>
      <c r="V505" s="186">
        <v>14429880</v>
      </c>
      <c r="W505" s="187">
        <v>44227</v>
      </c>
      <c r="X505" s="188" t="s">
        <v>8664</v>
      </c>
      <c r="Y505" s="188" t="s">
        <v>7880</v>
      </c>
      <c r="Z505" s="188" t="s">
        <v>7889</v>
      </c>
    </row>
    <row r="506" spans="1:26" ht="24.75" hidden="1" customHeight="1" x14ac:dyDescent="0.25">
      <c r="A506" s="183" t="s">
        <v>8351</v>
      </c>
      <c r="B506" s="188">
        <v>729097004</v>
      </c>
      <c r="C506" s="183" t="s">
        <v>5310</v>
      </c>
      <c r="D506" s="183" t="s">
        <v>5311</v>
      </c>
      <c r="E506" s="183" t="s">
        <v>7227</v>
      </c>
      <c r="F506" s="183" t="s">
        <v>4779</v>
      </c>
      <c r="G506" s="183" t="s">
        <v>5312</v>
      </c>
      <c r="H506" s="183" t="s">
        <v>5313</v>
      </c>
      <c r="I506" s="183" t="s">
        <v>5314</v>
      </c>
      <c r="J506" s="183" t="s">
        <v>5315</v>
      </c>
      <c r="K506" s="183" t="s">
        <v>5316</v>
      </c>
      <c r="L506" s="183" t="s">
        <v>630</v>
      </c>
      <c r="M506" s="183" t="s">
        <v>3468</v>
      </c>
      <c r="N506" s="183" t="s">
        <v>5317</v>
      </c>
      <c r="O506" s="183" t="s">
        <v>7228</v>
      </c>
      <c r="P506" s="183">
        <v>0</v>
      </c>
      <c r="Q506" s="183" t="s">
        <v>419</v>
      </c>
      <c r="R506" s="183" t="s">
        <v>7281</v>
      </c>
      <c r="S506" s="184">
        <v>37970</v>
      </c>
      <c r="T506" s="185">
        <v>6975</v>
      </c>
      <c r="U506" s="186">
        <v>12412800</v>
      </c>
      <c r="V506" s="186">
        <v>12412800</v>
      </c>
      <c r="W506" s="187">
        <v>44227</v>
      </c>
      <c r="X506" s="188" t="s">
        <v>8664</v>
      </c>
      <c r="Y506" s="188" t="s">
        <v>7880</v>
      </c>
      <c r="Z506" s="188" t="s">
        <v>8010</v>
      </c>
    </row>
    <row r="507" spans="1:26" ht="24.75" hidden="1" customHeight="1" x14ac:dyDescent="0.25">
      <c r="A507" s="183" t="s">
        <v>8351</v>
      </c>
      <c r="B507" s="188">
        <v>729097004</v>
      </c>
      <c r="C507" s="183" t="s">
        <v>5310</v>
      </c>
      <c r="D507" s="183" t="s">
        <v>5311</v>
      </c>
      <c r="E507" s="183" t="s">
        <v>7227</v>
      </c>
      <c r="F507" s="183" t="s">
        <v>4779</v>
      </c>
      <c r="G507" s="183" t="s">
        <v>5312</v>
      </c>
      <c r="H507" s="183" t="s">
        <v>5313</v>
      </c>
      <c r="I507" s="183" t="s">
        <v>5314</v>
      </c>
      <c r="J507" s="183" t="s">
        <v>5315</v>
      </c>
      <c r="K507" s="183" t="s">
        <v>5316</v>
      </c>
      <c r="L507" s="183" t="s">
        <v>630</v>
      </c>
      <c r="M507" s="183" t="s">
        <v>3468</v>
      </c>
      <c r="N507" s="183" t="s">
        <v>5317</v>
      </c>
      <c r="O507" s="183" t="s">
        <v>7228</v>
      </c>
      <c r="P507" s="183">
        <v>0</v>
      </c>
      <c r="Q507" s="183" t="s">
        <v>419</v>
      </c>
      <c r="R507" s="183" t="s">
        <v>7281</v>
      </c>
      <c r="S507" s="184">
        <v>37970</v>
      </c>
      <c r="T507" s="185">
        <v>6975</v>
      </c>
      <c r="U507" s="186">
        <v>8921700</v>
      </c>
      <c r="V507" s="186">
        <v>8921700</v>
      </c>
      <c r="W507" s="187">
        <v>44227</v>
      </c>
      <c r="X507" s="188" t="s">
        <v>8664</v>
      </c>
      <c r="Y507" s="188" t="s">
        <v>7880</v>
      </c>
      <c r="Z507" s="188" t="s">
        <v>7887</v>
      </c>
    </row>
    <row r="508" spans="1:26" ht="24.75" hidden="1" customHeight="1" x14ac:dyDescent="0.25">
      <c r="A508" s="183" t="s">
        <v>8352</v>
      </c>
      <c r="B508" s="188">
        <v>738689003</v>
      </c>
      <c r="C508" s="183" t="s">
        <v>1566</v>
      </c>
      <c r="D508" s="183" t="s">
        <v>2721</v>
      </c>
      <c r="E508" s="183" t="s">
        <v>7029</v>
      </c>
      <c r="F508" s="183" t="s">
        <v>2722</v>
      </c>
      <c r="G508" s="183" t="s">
        <v>7030</v>
      </c>
      <c r="H508" s="183" t="s">
        <v>2723</v>
      </c>
      <c r="I508" s="183" t="s">
        <v>2724</v>
      </c>
      <c r="J508" s="183" t="s">
        <v>7003</v>
      </c>
      <c r="K508" s="183" t="s">
        <v>2725</v>
      </c>
      <c r="L508" s="183" t="s">
        <v>344</v>
      </c>
      <c r="M508" s="183" t="s">
        <v>2726</v>
      </c>
      <c r="N508" s="183" t="s">
        <v>7325</v>
      </c>
      <c r="O508" s="183" t="s">
        <v>6588</v>
      </c>
      <c r="P508" s="183">
        <v>0</v>
      </c>
      <c r="Q508" s="183" t="s">
        <v>2727</v>
      </c>
      <c r="R508" s="183" t="s">
        <v>7324</v>
      </c>
      <c r="S508" s="184">
        <v>37970</v>
      </c>
      <c r="T508" s="185">
        <v>6979</v>
      </c>
      <c r="U508" s="186">
        <v>10261248</v>
      </c>
      <c r="V508" s="186">
        <v>10261248</v>
      </c>
      <c r="W508" s="187">
        <v>44227</v>
      </c>
      <c r="X508" s="188" t="s">
        <v>8664</v>
      </c>
      <c r="Y508" s="188" t="s">
        <v>7880</v>
      </c>
      <c r="Z508" s="188" t="s">
        <v>8012</v>
      </c>
    </row>
    <row r="509" spans="1:26" ht="24.75" hidden="1" customHeight="1" x14ac:dyDescent="0.25">
      <c r="A509" s="183" t="s">
        <v>8352</v>
      </c>
      <c r="B509" s="188">
        <v>738689003</v>
      </c>
      <c r="C509" s="183" t="s">
        <v>1566</v>
      </c>
      <c r="D509" s="183" t="s">
        <v>2721</v>
      </c>
      <c r="E509" s="183" t="s">
        <v>7029</v>
      </c>
      <c r="F509" s="183" t="s">
        <v>2722</v>
      </c>
      <c r="G509" s="183" t="s">
        <v>7030</v>
      </c>
      <c r="H509" s="183" t="s">
        <v>2723</v>
      </c>
      <c r="I509" s="183" t="s">
        <v>2724</v>
      </c>
      <c r="J509" s="183" t="s">
        <v>7003</v>
      </c>
      <c r="K509" s="183" t="s">
        <v>2725</v>
      </c>
      <c r="L509" s="183" t="s">
        <v>344</v>
      </c>
      <c r="M509" s="183" t="s">
        <v>2726</v>
      </c>
      <c r="N509" s="183" t="s">
        <v>7325</v>
      </c>
      <c r="O509" s="183" t="s">
        <v>6588</v>
      </c>
      <c r="P509" s="183">
        <v>0</v>
      </c>
      <c r="Q509" s="183" t="s">
        <v>2727</v>
      </c>
      <c r="R509" s="183" t="s">
        <v>7324</v>
      </c>
      <c r="S509" s="184">
        <v>37970</v>
      </c>
      <c r="T509" s="185">
        <v>6979</v>
      </c>
      <c r="U509" s="186">
        <v>6760838</v>
      </c>
      <c r="V509" s="186">
        <v>6760838</v>
      </c>
      <c r="W509" s="187">
        <v>44227</v>
      </c>
      <c r="X509" s="188" t="s">
        <v>8664</v>
      </c>
      <c r="Y509" s="188" t="s">
        <v>7880</v>
      </c>
      <c r="Z509" s="188" t="s">
        <v>230</v>
      </c>
    </row>
    <row r="510" spans="1:26" ht="24.75" hidden="1" customHeight="1" x14ac:dyDescent="0.25">
      <c r="A510" s="183" t="s">
        <v>8352</v>
      </c>
      <c r="B510" s="188">
        <v>738689003</v>
      </c>
      <c r="C510" s="183" t="s">
        <v>1566</v>
      </c>
      <c r="D510" s="183" t="s">
        <v>2721</v>
      </c>
      <c r="E510" s="183" t="s">
        <v>7029</v>
      </c>
      <c r="F510" s="183" t="s">
        <v>2722</v>
      </c>
      <c r="G510" s="183" t="s">
        <v>7030</v>
      </c>
      <c r="H510" s="183" t="s">
        <v>2723</v>
      </c>
      <c r="I510" s="183" t="s">
        <v>2724</v>
      </c>
      <c r="J510" s="183" t="s">
        <v>7003</v>
      </c>
      <c r="K510" s="183" t="s">
        <v>2725</v>
      </c>
      <c r="L510" s="183" t="s">
        <v>344</v>
      </c>
      <c r="M510" s="183" t="s">
        <v>2726</v>
      </c>
      <c r="N510" s="183" t="s">
        <v>7325</v>
      </c>
      <c r="O510" s="183" t="s">
        <v>6588</v>
      </c>
      <c r="P510" s="183">
        <v>0</v>
      </c>
      <c r="Q510" s="183" t="s">
        <v>2727</v>
      </c>
      <c r="R510" s="183" t="s">
        <v>7324</v>
      </c>
      <c r="S510" s="184">
        <v>37970</v>
      </c>
      <c r="T510" s="185">
        <v>6979</v>
      </c>
      <c r="U510" s="186">
        <v>189129806</v>
      </c>
      <c r="V510" s="186">
        <v>189129806</v>
      </c>
      <c r="W510" s="187">
        <v>44227</v>
      </c>
      <c r="X510" s="188" t="s">
        <v>8664</v>
      </c>
      <c r="Y510" s="188" t="s">
        <v>7880</v>
      </c>
      <c r="Z510" s="188" t="s">
        <v>7882</v>
      </c>
    </row>
    <row r="511" spans="1:26" ht="24.75" hidden="1" customHeight="1" x14ac:dyDescent="0.25">
      <c r="A511" s="183" t="s">
        <v>8352</v>
      </c>
      <c r="B511" s="188">
        <v>738689003</v>
      </c>
      <c r="C511" s="183" t="s">
        <v>1566</v>
      </c>
      <c r="D511" s="183" t="s">
        <v>2721</v>
      </c>
      <c r="E511" s="183" t="s">
        <v>7029</v>
      </c>
      <c r="F511" s="183" t="s">
        <v>2722</v>
      </c>
      <c r="G511" s="183" t="s">
        <v>7030</v>
      </c>
      <c r="H511" s="183" t="s">
        <v>2723</v>
      </c>
      <c r="I511" s="183" t="s">
        <v>2724</v>
      </c>
      <c r="J511" s="183" t="s">
        <v>7003</v>
      </c>
      <c r="K511" s="183" t="s">
        <v>2725</v>
      </c>
      <c r="L511" s="183" t="s">
        <v>344</v>
      </c>
      <c r="M511" s="183" t="s">
        <v>2726</v>
      </c>
      <c r="N511" s="183" t="s">
        <v>7325</v>
      </c>
      <c r="O511" s="183" t="s">
        <v>6588</v>
      </c>
      <c r="P511" s="183">
        <v>0</v>
      </c>
      <c r="Q511" s="183" t="s">
        <v>2727</v>
      </c>
      <c r="R511" s="183" t="s">
        <v>7324</v>
      </c>
      <c r="S511" s="184">
        <v>37970</v>
      </c>
      <c r="T511" s="185">
        <v>6979</v>
      </c>
      <c r="U511" s="186">
        <v>62079344</v>
      </c>
      <c r="V511" s="186">
        <v>62079344</v>
      </c>
      <c r="W511" s="187">
        <v>44227</v>
      </c>
      <c r="X511" s="188" t="s">
        <v>8664</v>
      </c>
      <c r="Y511" s="188" t="s">
        <v>7880</v>
      </c>
      <c r="Z511" s="188" t="s">
        <v>7883</v>
      </c>
    </row>
    <row r="512" spans="1:26" ht="24.75" hidden="1" customHeight="1" x14ac:dyDescent="0.25">
      <c r="A512" s="183" t="s">
        <v>8352</v>
      </c>
      <c r="B512" s="188">
        <v>738689003</v>
      </c>
      <c r="C512" s="183" t="s">
        <v>1566</v>
      </c>
      <c r="D512" s="183" t="s">
        <v>2721</v>
      </c>
      <c r="E512" s="183" t="s">
        <v>7029</v>
      </c>
      <c r="F512" s="183" t="s">
        <v>2722</v>
      </c>
      <c r="G512" s="183" t="s">
        <v>7030</v>
      </c>
      <c r="H512" s="183" t="s">
        <v>2723</v>
      </c>
      <c r="I512" s="183" t="s">
        <v>2724</v>
      </c>
      <c r="J512" s="183" t="s">
        <v>7003</v>
      </c>
      <c r="K512" s="183" t="s">
        <v>2725</v>
      </c>
      <c r="L512" s="183" t="s">
        <v>344</v>
      </c>
      <c r="M512" s="183" t="s">
        <v>2726</v>
      </c>
      <c r="N512" s="183" t="s">
        <v>7325</v>
      </c>
      <c r="O512" s="183" t="s">
        <v>6588</v>
      </c>
      <c r="P512" s="183">
        <v>0</v>
      </c>
      <c r="Q512" s="183" t="s">
        <v>2727</v>
      </c>
      <c r="R512" s="183" t="s">
        <v>7324</v>
      </c>
      <c r="S512" s="184">
        <v>37970</v>
      </c>
      <c r="T512" s="185">
        <v>6979</v>
      </c>
      <c r="U512" s="186">
        <v>12735533</v>
      </c>
      <c r="V512" s="186">
        <v>12735533</v>
      </c>
      <c r="W512" s="187">
        <v>44227</v>
      </c>
      <c r="X512" s="188" t="s">
        <v>8664</v>
      </c>
      <c r="Y512" s="188" t="s">
        <v>7880</v>
      </c>
      <c r="Z512" s="188" t="s">
        <v>7910</v>
      </c>
    </row>
    <row r="513" spans="1:26" ht="24.75" hidden="1" customHeight="1" x14ac:dyDescent="0.25">
      <c r="A513" s="183" t="s">
        <v>8352</v>
      </c>
      <c r="B513" s="188">
        <v>738689003</v>
      </c>
      <c r="C513" s="183" t="s">
        <v>1566</v>
      </c>
      <c r="D513" s="183" t="s">
        <v>2721</v>
      </c>
      <c r="E513" s="183" t="s">
        <v>7029</v>
      </c>
      <c r="F513" s="183" t="s">
        <v>2722</v>
      </c>
      <c r="G513" s="183" t="s">
        <v>7030</v>
      </c>
      <c r="H513" s="183" t="s">
        <v>2723</v>
      </c>
      <c r="I513" s="183" t="s">
        <v>2724</v>
      </c>
      <c r="J513" s="183" t="s">
        <v>7003</v>
      </c>
      <c r="K513" s="183" t="s">
        <v>2725</v>
      </c>
      <c r="L513" s="183" t="s">
        <v>344</v>
      </c>
      <c r="M513" s="183" t="s">
        <v>2726</v>
      </c>
      <c r="N513" s="183" t="s">
        <v>7325</v>
      </c>
      <c r="O513" s="183" t="s">
        <v>6588</v>
      </c>
      <c r="P513" s="183">
        <v>0</v>
      </c>
      <c r="Q513" s="183" t="s">
        <v>2727</v>
      </c>
      <c r="R513" s="183" t="s">
        <v>7324</v>
      </c>
      <c r="S513" s="184">
        <v>37970</v>
      </c>
      <c r="T513" s="185">
        <v>6979</v>
      </c>
      <c r="U513" s="186">
        <v>39158619</v>
      </c>
      <c r="V513" s="186">
        <v>39158619</v>
      </c>
      <c r="W513" s="187">
        <v>44227</v>
      </c>
      <c r="X513" s="188" t="s">
        <v>8664</v>
      </c>
      <c r="Y513" s="188" t="s">
        <v>7880</v>
      </c>
      <c r="Z513" s="188" t="s">
        <v>162</v>
      </c>
    </row>
    <row r="514" spans="1:26" ht="24.75" hidden="1" customHeight="1" x14ac:dyDescent="0.25">
      <c r="A514" s="183" t="s">
        <v>8352</v>
      </c>
      <c r="B514" s="188">
        <v>738689003</v>
      </c>
      <c r="C514" s="183" t="s">
        <v>1566</v>
      </c>
      <c r="D514" s="183" t="s">
        <v>2721</v>
      </c>
      <c r="E514" s="183" t="s">
        <v>7029</v>
      </c>
      <c r="F514" s="183" t="s">
        <v>2722</v>
      </c>
      <c r="G514" s="183" t="s">
        <v>7030</v>
      </c>
      <c r="H514" s="183" t="s">
        <v>2723</v>
      </c>
      <c r="I514" s="183" t="s">
        <v>2724</v>
      </c>
      <c r="J514" s="183" t="s">
        <v>7003</v>
      </c>
      <c r="K514" s="183" t="s">
        <v>2725</v>
      </c>
      <c r="L514" s="183" t="s">
        <v>344</v>
      </c>
      <c r="M514" s="183" t="s">
        <v>2726</v>
      </c>
      <c r="N514" s="183" t="s">
        <v>7325</v>
      </c>
      <c r="O514" s="183" t="s">
        <v>6588</v>
      </c>
      <c r="P514" s="183">
        <v>0</v>
      </c>
      <c r="Q514" s="183" t="s">
        <v>2727</v>
      </c>
      <c r="R514" s="183" t="s">
        <v>7324</v>
      </c>
      <c r="S514" s="184">
        <v>37970</v>
      </c>
      <c r="T514" s="185">
        <v>6979</v>
      </c>
      <c r="U514" s="186">
        <v>3768774</v>
      </c>
      <c r="V514" s="186">
        <v>3768774</v>
      </c>
      <c r="W514" s="187">
        <v>44227</v>
      </c>
      <c r="X514" s="188" t="s">
        <v>8664</v>
      </c>
      <c r="Y514" s="188" t="s">
        <v>7880</v>
      </c>
      <c r="Z514" s="188" t="s">
        <v>7913</v>
      </c>
    </row>
    <row r="515" spans="1:26" ht="24.75" hidden="1" customHeight="1" x14ac:dyDescent="0.25">
      <c r="A515" s="183" t="s">
        <v>8352</v>
      </c>
      <c r="B515" s="188">
        <v>738689003</v>
      </c>
      <c r="C515" s="183" t="s">
        <v>1566</v>
      </c>
      <c r="D515" s="183" t="s">
        <v>2721</v>
      </c>
      <c r="E515" s="183" t="s">
        <v>7029</v>
      </c>
      <c r="F515" s="183" t="s">
        <v>2722</v>
      </c>
      <c r="G515" s="183" t="s">
        <v>7030</v>
      </c>
      <c r="H515" s="183" t="s">
        <v>2723</v>
      </c>
      <c r="I515" s="183" t="s">
        <v>2724</v>
      </c>
      <c r="J515" s="183" t="s">
        <v>7003</v>
      </c>
      <c r="K515" s="183" t="s">
        <v>2725</v>
      </c>
      <c r="L515" s="183" t="s">
        <v>344</v>
      </c>
      <c r="M515" s="183" t="s">
        <v>2726</v>
      </c>
      <c r="N515" s="183" t="s">
        <v>7325</v>
      </c>
      <c r="O515" s="183" t="s">
        <v>6588</v>
      </c>
      <c r="P515" s="183">
        <v>0</v>
      </c>
      <c r="Q515" s="183" t="s">
        <v>2727</v>
      </c>
      <c r="R515" s="183" t="s">
        <v>7324</v>
      </c>
      <c r="S515" s="184">
        <v>37970</v>
      </c>
      <c r="T515" s="185">
        <v>6979</v>
      </c>
      <c r="U515" s="186">
        <v>55151208</v>
      </c>
      <c r="V515" s="186">
        <v>55151208</v>
      </c>
      <c r="W515" s="187">
        <v>44227</v>
      </c>
      <c r="X515" s="188" t="s">
        <v>8664</v>
      </c>
      <c r="Y515" s="188" t="s">
        <v>7880</v>
      </c>
      <c r="Z515" s="188" t="s">
        <v>187</v>
      </c>
    </row>
    <row r="516" spans="1:26" ht="24.75" hidden="1" customHeight="1" x14ac:dyDescent="0.25">
      <c r="A516" s="183" t="s">
        <v>8352</v>
      </c>
      <c r="B516" s="188">
        <v>738689003</v>
      </c>
      <c r="C516" s="183" t="s">
        <v>1566</v>
      </c>
      <c r="D516" s="183" t="s">
        <v>2721</v>
      </c>
      <c r="E516" s="183" t="s">
        <v>7029</v>
      </c>
      <c r="F516" s="183" t="s">
        <v>2722</v>
      </c>
      <c r="G516" s="183" t="s">
        <v>7030</v>
      </c>
      <c r="H516" s="183" t="s">
        <v>2723</v>
      </c>
      <c r="I516" s="183" t="s">
        <v>2724</v>
      </c>
      <c r="J516" s="183" t="s">
        <v>7003</v>
      </c>
      <c r="K516" s="183" t="s">
        <v>2725</v>
      </c>
      <c r="L516" s="183" t="s">
        <v>344</v>
      </c>
      <c r="M516" s="183" t="s">
        <v>2726</v>
      </c>
      <c r="N516" s="183" t="s">
        <v>7325</v>
      </c>
      <c r="O516" s="183" t="s">
        <v>6588</v>
      </c>
      <c r="P516" s="183">
        <v>0</v>
      </c>
      <c r="Q516" s="183" t="s">
        <v>2727</v>
      </c>
      <c r="R516" s="183" t="s">
        <v>7324</v>
      </c>
      <c r="S516" s="184">
        <v>37970</v>
      </c>
      <c r="T516" s="185">
        <v>6979</v>
      </c>
      <c r="U516" s="186">
        <v>7397284</v>
      </c>
      <c r="V516" s="186">
        <v>7397284</v>
      </c>
      <c r="W516" s="187">
        <v>44227</v>
      </c>
      <c r="X516" s="188" t="s">
        <v>8664</v>
      </c>
      <c r="Y516" s="188" t="s">
        <v>7880</v>
      </c>
      <c r="Z516" s="188" t="s">
        <v>7944</v>
      </c>
    </row>
    <row r="517" spans="1:26" ht="24.75" hidden="1" customHeight="1" x14ac:dyDescent="0.25">
      <c r="A517" s="183" t="s">
        <v>8352</v>
      </c>
      <c r="B517" s="188">
        <v>738689003</v>
      </c>
      <c r="C517" s="183" t="s">
        <v>1566</v>
      </c>
      <c r="D517" s="183" t="s">
        <v>2721</v>
      </c>
      <c r="E517" s="183" t="s">
        <v>7029</v>
      </c>
      <c r="F517" s="183" t="s">
        <v>2722</v>
      </c>
      <c r="G517" s="183" t="s">
        <v>7030</v>
      </c>
      <c r="H517" s="183" t="s">
        <v>2723</v>
      </c>
      <c r="I517" s="183" t="s">
        <v>2724</v>
      </c>
      <c r="J517" s="183" t="s">
        <v>7003</v>
      </c>
      <c r="K517" s="183" t="s">
        <v>2725</v>
      </c>
      <c r="L517" s="183" t="s">
        <v>344</v>
      </c>
      <c r="M517" s="183" t="s">
        <v>2726</v>
      </c>
      <c r="N517" s="183" t="s">
        <v>7325</v>
      </c>
      <c r="O517" s="183" t="s">
        <v>6588</v>
      </c>
      <c r="P517" s="183">
        <v>0</v>
      </c>
      <c r="Q517" s="183" t="s">
        <v>2727</v>
      </c>
      <c r="R517" s="183" t="s">
        <v>7324</v>
      </c>
      <c r="S517" s="184">
        <v>37970</v>
      </c>
      <c r="T517" s="185">
        <v>6979</v>
      </c>
      <c r="U517" s="186">
        <v>8016600</v>
      </c>
      <c r="V517" s="186">
        <v>8016600</v>
      </c>
      <c r="W517" s="187">
        <v>44227</v>
      </c>
      <c r="X517" s="188" t="s">
        <v>8664</v>
      </c>
      <c r="Y517" s="188" t="s">
        <v>7880</v>
      </c>
      <c r="Z517" s="188" t="s">
        <v>7960</v>
      </c>
    </row>
    <row r="518" spans="1:26" ht="24.75" hidden="1" customHeight="1" x14ac:dyDescent="0.25">
      <c r="A518" s="183" t="s">
        <v>8352</v>
      </c>
      <c r="B518" s="188">
        <v>738689003</v>
      </c>
      <c r="C518" s="183" t="s">
        <v>1566</v>
      </c>
      <c r="D518" s="183" t="s">
        <v>2721</v>
      </c>
      <c r="E518" s="183" t="s">
        <v>7029</v>
      </c>
      <c r="F518" s="183" t="s">
        <v>2722</v>
      </c>
      <c r="G518" s="183" t="s">
        <v>7030</v>
      </c>
      <c r="H518" s="183" t="s">
        <v>2723</v>
      </c>
      <c r="I518" s="183" t="s">
        <v>2724</v>
      </c>
      <c r="J518" s="183" t="s">
        <v>7003</v>
      </c>
      <c r="K518" s="183" t="s">
        <v>2725</v>
      </c>
      <c r="L518" s="183" t="s">
        <v>344</v>
      </c>
      <c r="M518" s="183" t="s">
        <v>2726</v>
      </c>
      <c r="N518" s="183" t="s">
        <v>7325</v>
      </c>
      <c r="O518" s="183" t="s">
        <v>6588</v>
      </c>
      <c r="P518" s="183">
        <v>0</v>
      </c>
      <c r="Q518" s="183" t="s">
        <v>2727</v>
      </c>
      <c r="R518" s="183" t="s">
        <v>7324</v>
      </c>
      <c r="S518" s="184">
        <v>37970</v>
      </c>
      <c r="T518" s="185">
        <v>6979</v>
      </c>
      <c r="U518" s="186">
        <v>8016600</v>
      </c>
      <c r="V518" s="186">
        <v>8016600</v>
      </c>
      <c r="W518" s="187">
        <v>44227</v>
      </c>
      <c r="X518" s="188" t="s">
        <v>8664</v>
      </c>
      <c r="Y518" s="188" t="s">
        <v>7880</v>
      </c>
      <c r="Z518" s="188" t="s">
        <v>7994</v>
      </c>
    </row>
    <row r="519" spans="1:26" ht="24.75" hidden="1" customHeight="1" x14ac:dyDescent="0.25">
      <c r="A519" s="183" t="s">
        <v>8352</v>
      </c>
      <c r="B519" s="188">
        <v>738689003</v>
      </c>
      <c r="C519" s="183" t="s">
        <v>1566</v>
      </c>
      <c r="D519" s="183" t="s">
        <v>2721</v>
      </c>
      <c r="E519" s="183" t="s">
        <v>7029</v>
      </c>
      <c r="F519" s="183" t="s">
        <v>2722</v>
      </c>
      <c r="G519" s="183" t="s">
        <v>7030</v>
      </c>
      <c r="H519" s="183" t="s">
        <v>2723</v>
      </c>
      <c r="I519" s="183" t="s">
        <v>2724</v>
      </c>
      <c r="J519" s="183" t="s">
        <v>7003</v>
      </c>
      <c r="K519" s="183" t="s">
        <v>2725</v>
      </c>
      <c r="L519" s="183" t="s">
        <v>344</v>
      </c>
      <c r="M519" s="183" t="s">
        <v>2726</v>
      </c>
      <c r="N519" s="183" t="s">
        <v>7325</v>
      </c>
      <c r="O519" s="183" t="s">
        <v>6588</v>
      </c>
      <c r="P519" s="183">
        <v>0</v>
      </c>
      <c r="Q519" s="183" t="s">
        <v>2727</v>
      </c>
      <c r="R519" s="183" t="s">
        <v>7324</v>
      </c>
      <c r="S519" s="184">
        <v>37970</v>
      </c>
      <c r="T519" s="185">
        <v>6979</v>
      </c>
      <c r="U519" s="186">
        <v>9138924</v>
      </c>
      <c r="V519" s="186">
        <v>9138924</v>
      </c>
      <c r="W519" s="187">
        <v>44227</v>
      </c>
      <c r="X519" s="188" t="s">
        <v>8664</v>
      </c>
      <c r="Y519" s="188" t="s">
        <v>7880</v>
      </c>
      <c r="Z519" s="188" t="s">
        <v>7893</v>
      </c>
    </row>
    <row r="520" spans="1:26" ht="24.75" hidden="1" customHeight="1" x14ac:dyDescent="0.25">
      <c r="A520" s="183" t="s">
        <v>8352</v>
      </c>
      <c r="B520" s="188">
        <v>738689003</v>
      </c>
      <c r="C520" s="183" t="s">
        <v>1566</v>
      </c>
      <c r="D520" s="183" t="s">
        <v>2721</v>
      </c>
      <c r="E520" s="183" t="s">
        <v>7029</v>
      </c>
      <c r="F520" s="183" t="s">
        <v>2722</v>
      </c>
      <c r="G520" s="183" t="s">
        <v>7030</v>
      </c>
      <c r="H520" s="183" t="s">
        <v>2723</v>
      </c>
      <c r="I520" s="183" t="s">
        <v>2724</v>
      </c>
      <c r="J520" s="183" t="s">
        <v>7003</v>
      </c>
      <c r="K520" s="183" t="s">
        <v>2725</v>
      </c>
      <c r="L520" s="183" t="s">
        <v>344</v>
      </c>
      <c r="M520" s="183" t="s">
        <v>2726</v>
      </c>
      <c r="N520" s="183" t="s">
        <v>7325</v>
      </c>
      <c r="O520" s="183" t="s">
        <v>6588</v>
      </c>
      <c r="P520" s="183">
        <v>0</v>
      </c>
      <c r="Q520" s="183" t="s">
        <v>2727</v>
      </c>
      <c r="R520" s="183" t="s">
        <v>7324</v>
      </c>
      <c r="S520" s="184">
        <v>37970</v>
      </c>
      <c r="T520" s="185">
        <v>6979</v>
      </c>
      <c r="U520" s="186">
        <v>0</v>
      </c>
      <c r="V520" s="186">
        <v>0</v>
      </c>
      <c r="W520" s="187">
        <v>44227</v>
      </c>
      <c r="X520" s="188" t="s">
        <v>8664</v>
      </c>
      <c r="Y520" s="188" t="s">
        <v>7880</v>
      </c>
      <c r="Z520" s="188" t="s">
        <v>7921</v>
      </c>
    </row>
    <row r="521" spans="1:26" ht="24.75" hidden="1" customHeight="1" x14ac:dyDescent="0.25">
      <c r="A521" s="183" t="s">
        <v>8352</v>
      </c>
      <c r="B521" s="188">
        <v>738689003</v>
      </c>
      <c r="C521" s="183" t="s">
        <v>1566</v>
      </c>
      <c r="D521" s="183" t="s">
        <v>2721</v>
      </c>
      <c r="E521" s="183" t="s">
        <v>7029</v>
      </c>
      <c r="F521" s="183" t="s">
        <v>2722</v>
      </c>
      <c r="G521" s="183" t="s">
        <v>7030</v>
      </c>
      <c r="H521" s="183" t="s">
        <v>2723</v>
      </c>
      <c r="I521" s="183" t="s">
        <v>2724</v>
      </c>
      <c r="J521" s="183" t="s">
        <v>7003</v>
      </c>
      <c r="K521" s="183" t="s">
        <v>2725</v>
      </c>
      <c r="L521" s="183" t="s">
        <v>344</v>
      </c>
      <c r="M521" s="183" t="s">
        <v>2726</v>
      </c>
      <c r="N521" s="183" t="s">
        <v>7325</v>
      </c>
      <c r="O521" s="183" t="s">
        <v>6588</v>
      </c>
      <c r="P521" s="183">
        <v>0</v>
      </c>
      <c r="Q521" s="183" t="s">
        <v>2727</v>
      </c>
      <c r="R521" s="183" t="s">
        <v>7324</v>
      </c>
      <c r="S521" s="184">
        <v>37970</v>
      </c>
      <c r="T521" s="185">
        <v>6979</v>
      </c>
      <c r="U521" s="186">
        <v>20522496</v>
      </c>
      <c r="V521" s="186">
        <v>20522496</v>
      </c>
      <c r="W521" s="187">
        <v>44227</v>
      </c>
      <c r="X521" s="188" t="s">
        <v>8664</v>
      </c>
      <c r="Y521" s="188" t="s">
        <v>7880</v>
      </c>
      <c r="Z521" s="188" t="s">
        <v>7980</v>
      </c>
    </row>
    <row r="522" spans="1:26" ht="24.75" hidden="1" customHeight="1" x14ac:dyDescent="0.25">
      <c r="A522" s="183" t="s">
        <v>8352</v>
      </c>
      <c r="B522" s="188">
        <v>738689003</v>
      </c>
      <c r="C522" s="183" t="s">
        <v>1566</v>
      </c>
      <c r="D522" s="183" t="s">
        <v>2721</v>
      </c>
      <c r="E522" s="183" t="s">
        <v>7029</v>
      </c>
      <c r="F522" s="183" t="s">
        <v>2722</v>
      </c>
      <c r="G522" s="183" t="s">
        <v>7030</v>
      </c>
      <c r="H522" s="183" t="s">
        <v>2723</v>
      </c>
      <c r="I522" s="183" t="s">
        <v>2724</v>
      </c>
      <c r="J522" s="183" t="s">
        <v>7003</v>
      </c>
      <c r="K522" s="183" t="s">
        <v>2725</v>
      </c>
      <c r="L522" s="183" t="s">
        <v>344</v>
      </c>
      <c r="M522" s="183" t="s">
        <v>2726</v>
      </c>
      <c r="N522" s="183" t="s">
        <v>7325</v>
      </c>
      <c r="O522" s="183" t="s">
        <v>6588</v>
      </c>
      <c r="P522" s="183">
        <v>0</v>
      </c>
      <c r="Q522" s="183" t="s">
        <v>2727</v>
      </c>
      <c r="R522" s="183" t="s">
        <v>7324</v>
      </c>
      <c r="S522" s="184">
        <v>37970</v>
      </c>
      <c r="T522" s="185">
        <v>6979</v>
      </c>
      <c r="U522" s="186">
        <v>12116444</v>
      </c>
      <c r="V522" s="186">
        <v>12116444</v>
      </c>
      <c r="W522" s="187">
        <v>44227</v>
      </c>
      <c r="X522" s="188" t="s">
        <v>8664</v>
      </c>
      <c r="Y522" s="188" t="s">
        <v>7880</v>
      </c>
      <c r="Z522" s="188" t="s">
        <v>8036</v>
      </c>
    </row>
    <row r="523" spans="1:26" ht="24.75" hidden="1" customHeight="1" x14ac:dyDescent="0.25">
      <c r="A523" s="183" t="s">
        <v>8352</v>
      </c>
      <c r="B523" s="188">
        <v>738689003</v>
      </c>
      <c r="C523" s="183" t="s">
        <v>1566</v>
      </c>
      <c r="D523" s="183" t="s">
        <v>2721</v>
      </c>
      <c r="E523" s="183" t="s">
        <v>7029</v>
      </c>
      <c r="F523" s="183" t="s">
        <v>2722</v>
      </c>
      <c r="G523" s="183" t="s">
        <v>7030</v>
      </c>
      <c r="H523" s="183" t="s">
        <v>2723</v>
      </c>
      <c r="I523" s="183" t="s">
        <v>2724</v>
      </c>
      <c r="J523" s="183" t="s">
        <v>7003</v>
      </c>
      <c r="K523" s="183" t="s">
        <v>2725</v>
      </c>
      <c r="L523" s="183" t="s">
        <v>344</v>
      </c>
      <c r="M523" s="183" t="s">
        <v>2726</v>
      </c>
      <c r="N523" s="183" t="s">
        <v>7325</v>
      </c>
      <c r="O523" s="183" t="s">
        <v>6588</v>
      </c>
      <c r="P523" s="183">
        <v>0</v>
      </c>
      <c r="Q523" s="183" t="s">
        <v>2727</v>
      </c>
      <c r="R523" s="183" t="s">
        <v>7324</v>
      </c>
      <c r="S523" s="184">
        <v>37970</v>
      </c>
      <c r="T523" s="185">
        <v>6979</v>
      </c>
      <c r="U523" s="186">
        <v>0</v>
      </c>
      <c r="V523" s="186">
        <v>0</v>
      </c>
      <c r="W523" s="187">
        <v>44227</v>
      </c>
      <c r="X523" s="188" t="s">
        <v>8664</v>
      </c>
      <c r="Y523" s="188" t="s">
        <v>7880</v>
      </c>
      <c r="Z523" s="188" t="s">
        <v>8051</v>
      </c>
    </row>
    <row r="524" spans="1:26" ht="24.75" hidden="1" customHeight="1" x14ac:dyDescent="0.25">
      <c r="A524" s="183" t="s">
        <v>8352</v>
      </c>
      <c r="B524" s="188">
        <v>738689003</v>
      </c>
      <c r="C524" s="183" t="s">
        <v>1566</v>
      </c>
      <c r="D524" s="183" t="s">
        <v>2721</v>
      </c>
      <c r="E524" s="183" t="s">
        <v>7029</v>
      </c>
      <c r="F524" s="183" t="s">
        <v>2722</v>
      </c>
      <c r="G524" s="183" t="s">
        <v>7030</v>
      </c>
      <c r="H524" s="183" t="s">
        <v>2723</v>
      </c>
      <c r="I524" s="183" t="s">
        <v>2724</v>
      </c>
      <c r="J524" s="183" t="s">
        <v>7003</v>
      </c>
      <c r="K524" s="183" t="s">
        <v>2725</v>
      </c>
      <c r="L524" s="183" t="s">
        <v>344</v>
      </c>
      <c r="M524" s="183" t="s">
        <v>2726</v>
      </c>
      <c r="N524" s="183" t="s">
        <v>7325</v>
      </c>
      <c r="O524" s="183" t="s">
        <v>6588</v>
      </c>
      <c r="P524" s="183">
        <v>0</v>
      </c>
      <c r="Q524" s="183" t="s">
        <v>2727</v>
      </c>
      <c r="R524" s="183" t="s">
        <v>7324</v>
      </c>
      <c r="S524" s="184">
        <v>37970</v>
      </c>
      <c r="T524" s="185">
        <v>6979</v>
      </c>
      <c r="U524" s="186">
        <v>12024900</v>
      </c>
      <c r="V524" s="186">
        <v>12024900</v>
      </c>
      <c r="W524" s="187">
        <v>44227</v>
      </c>
      <c r="X524" s="188" t="s">
        <v>8664</v>
      </c>
      <c r="Y524" s="188" t="s">
        <v>7880</v>
      </c>
      <c r="Z524" s="188" t="s">
        <v>78</v>
      </c>
    </row>
    <row r="525" spans="1:26" ht="24.75" hidden="1" customHeight="1" x14ac:dyDescent="0.25">
      <c r="A525" s="183" t="s">
        <v>8352</v>
      </c>
      <c r="B525" s="188">
        <v>738689003</v>
      </c>
      <c r="C525" s="183" t="s">
        <v>1566</v>
      </c>
      <c r="D525" s="183" t="s">
        <v>2721</v>
      </c>
      <c r="E525" s="183" t="s">
        <v>7029</v>
      </c>
      <c r="F525" s="183" t="s">
        <v>2722</v>
      </c>
      <c r="G525" s="183" t="s">
        <v>7030</v>
      </c>
      <c r="H525" s="183" t="s">
        <v>2723</v>
      </c>
      <c r="I525" s="183" t="s">
        <v>2724</v>
      </c>
      <c r="J525" s="183" t="s">
        <v>7003</v>
      </c>
      <c r="K525" s="183" t="s">
        <v>2725</v>
      </c>
      <c r="L525" s="183" t="s">
        <v>344</v>
      </c>
      <c r="M525" s="183" t="s">
        <v>2726</v>
      </c>
      <c r="N525" s="183" t="s">
        <v>7325</v>
      </c>
      <c r="O525" s="183" t="s">
        <v>6588</v>
      </c>
      <c r="P525" s="183">
        <v>0</v>
      </c>
      <c r="Q525" s="183" t="s">
        <v>2727</v>
      </c>
      <c r="R525" s="183" t="s">
        <v>7324</v>
      </c>
      <c r="S525" s="184">
        <v>37970</v>
      </c>
      <c r="T525" s="185">
        <v>6979</v>
      </c>
      <c r="U525" s="186">
        <v>8016600</v>
      </c>
      <c r="V525" s="186">
        <v>8016600</v>
      </c>
      <c r="W525" s="187">
        <v>44227</v>
      </c>
      <c r="X525" s="188" t="s">
        <v>8664</v>
      </c>
      <c r="Y525" s="188" t="s">
        <v>7880</v>
      </c>
      <c r="Z525" s="188" t="s">
        <v>7926</v>
      </c>
    </row>
    <row r="526" spans="1:26" ht="24.75" hidden="1" customHeight="1" x14ac:dyDescent="0.25">
      <c r="A526" s="183" t="s">
        <v>8352</v>
      </c>
      <c r="B526" s="188">
        <v>738689003</v>
      </c>
      <c r="C526" s="183" t="s">
        <v>1566</v>
      </c>
      <c r="D526" s="183" t="s">
        <v>2721</v>
      </c>
      <c r="E526" s="183" t="s">
        <v>7029</v>
      </c>
      <c r="F526" s="183" t="s">
        <v>2722</v>
      </c>
      <c r="G526" s="183" t="s">
        <v>7030</v>
      </c>
      <c r="H526" s="183" t="s">
        <v>2723</v>
      </c>
      <c r="I526" s="183" t="s">
        <v>2724</v>
      </c>
      <c r="J526" s="183" t="s">
        <v>7003</v>
      </c>
      <c r="K526" s="183" t="s">
        <v>2725</v>
      </c>
      <c r="L526" s="183" t="s">
        <v>344</v>
      </c>
      <c r="M526" s="183" t="s">
        <v>2726</v>
      </c>
      <c r="N526" s="183" t="s">
        <v>7325</v>
      </c>
      <c r="O526" s="183" t="s">
        <v>6588</v>
      </c>
      <c r="P526" s="183">
        <v>0</v>
      </c>
      <c r="Q526" s="183" t="s">
        <v>2727</v>
      </c>
      <c r="R526" s="183" t="s">
        <v>7324</v>
      </c>
      <c r="S526" s="184">
        <v>37970</v>
      </c>
      <c r="T526" s="185">
        <v>6979</v>
      </c>
      <c r="U526" s="186">
        <v>4396903</v>
      </c>
      <c r="V526" s="186">
        <v>4396903</v>
      </c>
      <c r="W526" s="187">
        <v>44227</v>
      </c>
      <c r="X526" s="188" t="s">
        <v>8664</v>
      </c>
      <c r="Y526" s="188" t="s">
        <v>7880</v>
      </c>
      <c r="Z526" s="188" t="s">
        <v>7928</v>
      </c>
    </row>
    <row r="527" spans="1:26" ht="24.75" hidden="1" customHeight="1" x14ac:dyDescent="0.25">
      <c r="A527" s="183" t="s">
        <v>8352</v>
      </c>
      <c r="B527" s="188">
        <v>738689003</v>
      </c>
      <c r="C527" s="183" t="s">
        <v>1566</v>
      </c>
      <c r="D527" s="183" t="s">
        <v>2721</v>
      </c>
      <c r="E527" s="183" t="s">
        <v>7029</v>
      </c>
      <c r="F527" s="183" t="s">
        <v>2722</v>
      </c>
      <c r="G527" s="183" t="s">
        <v>7030</v>
      </c>
      <c r="H527" s="183" t="s">
        <v>2723</v>
      </c>
      <c r="I527" s="183" t="s">
        <v>2724</v>
      </c>
      <c r="J527" s="183" t="s">
        <v>7003</v>
      </c>
      <c r="K527" s="183" t="s">
        <v>2725</v>
      </c>
      <c r="L527" s="183" t="s">
        <v>344</v>
      </c>
      <c r="M527" s="183" t="s">
        <v>2726</v>
      </c>
      <c r="N527" s="183" t="s">
        <v>7325</v>
      </c>
      <c r="O527" s="183" t="s">
        <v>6588</v>
      </c>
      <c r="P527" s="183">
        <v>0</v>
      </c>
      <c r="Q527" s="183" t="s">
        <v>2727</v>
      </c>
      <c r="R527" s="183" t="s">
        <v>7324</v>
      </c>
      <c r="S527" s="184">
        <v>37970</v>
      </c>
      <c r="T527" s="185">
        <v>6979</v>
      </c>
      <c r="U527" s="186">
        <v>1006219</v>
      </c>
      <c r="V527" s="186">
        <v>1006219</v>
      </c>
      <c r="W527" s="187">
        <v>44227</v>
      </c>
      <c r="X527" s="188" t="s">
        <v>8664</v>
      </c>
      <c r="Y527" s="188" t="s">
        <v>7880</v>
      </c>
      <c r="Z527" s="188" t="s">
        <v>7967</v>
      </c>
    </row>
    <row r="528" spans="1:26" ht="24.75" hidden="1" customHeight="1" x14ac:dyDescent="0.25">
      <c r="A528" s="183" t="s">
        <v>8352</v>
      </c>
      <c r="B528" s="188">
        <v>738689003</v>
      </c>
      <c r="C528" s="183" t="s">
        <v>1566</v>
      </c>
      <c r="D528" s="183" t="s">
        <v>2721</v>
      </c>
      <c r="E528" s="183" t="s">
        <v>7029</v>
      </c>
      <c r="F528" s="183" t="s">
        <v>2722</v>
      </c>
      <c r="G528" s="183" t="s">
        <v>7030</v>
      </c>
      <c r="H528" s="183" t="s">
        <v>2723</v>
      </c>
      <c r="I528" s="183" t="s">
        <v>2724</v>
      </c>
      <c r="J528" s="183" t="s">
        <v>7003</v>
      </c>
      <c r="K528" s="183" t="s">
        <v>2725</v>
      </c>
      <c r="L528" s="183" t="s">
        <v>344</v>
      </c>
      <c r="M528" s="183" t="s">
        <v>2726</v>
      </c>
      <c r="N528" s="183" t="s">
        <v>7325</v>
      </c>
      <c r="O528" s="183" t="s">
        <v>6588</v>
      </c>
      <c r="P528" s="183">
        <v>0</v>
      </c>
      <c r="Q528" s="183" t="s">
        <v>2727</v>
      </c>
      <c r="R528" s="183" t="s">
        <v>7324</v>
      </c>
      <c r="S528" s="184">
        <v>37970</v>
      </c>
      <c r="T528" s="185">
        <v>6979</v>
      </c>
      <c r="U528" s="186">
        <v>19560159</v>
      </c>
      <c r="V528" s="186">
        <v>19560159</v>
      </c>
      <c r="W528" s="187">
        <v>44227</v>
      </c>
      <c r="X528" s="188" t="s">
        <v>8664</v>
      </c>
      <c r="Y528" s="188" t="s">
        <v>7880</v>
      </c>
      <c r="Z528" s="188" t="s">
        <v>7948</v>
      </c>
    </row>
    <row r="529" spans="1:26" ht="24.75" hidden="1" customHeight="1" x14ac:dyDescent="0.25">
      <c r="A529" s="183" t="s">
        <v>8352</v>
      </c>
      <c r="B529" s="188">
        <v>738689003</v>
      </c>
      <c r="C529" s="183" t="s">
        <v>1566</v>
      </c>
      <c r="D529" s="183" t="s">
        <v>2721</v>
      </c>
      <c r="E529" s="183" t="s">
        <v>7029</v>
      </c>
      <c r="F529" s="183" t="s">
        <v>2722</v>
      </c>
      <c r="G529" s="183" t="s">
        <v>7030</v>
      </c>
      <c r="H529" s="183" t="s">
        <v>2723</v>
      </c>
      <c r="I529" s="183" t="s">
        <v>2724</v>
      </c>
      <c r="J529" s="183" t="s">
        <v>7003</v>
      </c>
      <c r="K529" s="183" t="s">
        <v>2725</v>
      </c>
      <c r="L529" s="183" t="s">
        <v>344</v>
      </c>
      <c r="M529" s="183" t="s">
        <v>2726</v>
      </c>
      <c r="N529" s="183" t="s">
        <v>7325</v>
      </c>
      <c r="O529" s="183" t="s">
        <v>6588</v>
      </c>
      <c r="P529" s="183">
        <v>0</v>
      </c>
      <c r="Q529" s="183" t="s">
        <v>2727</v>
      </c>
      <c r="R529" s="183" t="s">
        <v>7324</v>
      </c>
      <c r="S529" s="184">
        <v>37970</v>
      </c>
      <c r="T529" s="185">
        <v>6979</v>
      </c>
      <c r="U529" s="186">
        <v>0</v>
      </c>
      <c r="V529" s="186">
        <v>0</v>
      </c>
      <c r="W529" s="187">
        <v>44227</v>
      </c>
      <c r="X529" s="188" t="s">
        <v>8664</v>
      </c>
      <c r="Y529" s="188" t="s">
        <v>7880</v>
      </c>
      <c r="Z529" s="188" t="s">
        <v>8000</v>
      </c>
    </row>
    <row r="530" spans="1:26" ht="24.75" hidden="1" customHeight="1" x14ac:dyDescent="0.25">
      <c r="A530" s="183" t="s">
        <v>8352</v>
      </c>
      <c r="B530" s="188">
        <v>738689003</v>
      </c>
      <c r="C530" s="183" t="s">
        <v>1566</v>
      </c>
      <c r="D530" s="183" t="s">
        <v>2721</v>
      </c>
      <c r="E530" s="183" t="s">
        <v>7029</v>
      </c>
      <c r="F530" s="183" t="s">
        <v>2722</v>
      </c>
      <c r="G530" s="183" t="s">
        <v>7030</v>
      </c>
      <c r="H530" s="183" t="s">
        <v>2723</v>
      </c>
      <c r="I530" s="183" t="s">
        <v>2724</v>
      </c>
      <c r="J530" s="183" t="s">
        <v>7003</v>
      </c>
      <c r="K530" s="183" t="s">
        <v>2725</v>
      </c>
      <c r="L530" s="183" t="s">
        <v>344</v>
      </c>
      <c r="M530" s="183" t="s">
        <v>2726</v>
      </c>
      <c r="N530" s="183" t="s">
        <v>7325</v>
      </c>
      <c r="O530" s="183" t="s">
        <v>6588</v>
      </c>
      <c r="P530" s="183">
        <v>0</v>
      </c>
      <c r="Q530" s="183" t="s">
        <v>2727</v>
      </c>
      <c r="R530" s="183" t="s">
        <v>7324</v>
      </c>
      <c r="S530" s="184">
        <v>37970</v>
      </c>
      <c r="T530" s="185">
        <v>6979</v>
      </c>
      <c r="U530" s="186">
        <v>0</v>
      </c>
      <c r="V530" s="186">
        <v>0</v>
      </c>
      <c r="W530" s="187">
        <v>44227</v>
      </c>
      <c r="X530" s="188" t="s">
        <v>8664</v>
      </c>
      <c r="Y530" s="188" t="s">
        <v>7880</v>
      </c>
      <c r="Z530" s="188" t="s">
        <v>6479</v>
      </c>
    </row>
    <row r="531" spans="1:26" ht="24.75" hidden="1" customHeight="1" x14ac:dyDescent="0.25">
      <c r="A531" s="183" t="s">
        <v>8352</v>
      </c>
      <c r="B531" s="188">
        <v>738689003</v>
      </c>
      <c r="C531" s="183" t="s">
        <v>1566</v>
      </c>
      <c r="D531" s="183" t="s">
        <v>2721</v>
      </c>
      <c r="E531" s="183" t="s">
        <v>7029</v>
      </c>
      <c r="F531" s="183" t="s">
        <v>2722</v>
      </c>
      <c r="G531" s="183" t="s">
        <v>7030</v>
      </c>
      <c r="H531" s="183" t="s">
        <v>2723</v>
      </c>
      <c r="I531" s="183" t="s">
        <v>2724</v>
      </c>
      <c r="J531" s="183" t="s">
        <v>7003</v>
      </c>
      <c r="K531" s="183" t="s">
        <v>2725</v>
      </c>
      <c r="L531" s="183" t="s">
        <v>344</v>
      </c>
      <c r="M531" s="183" t="s">
        <v>2726</v>
      </c>
      <c r="N531" s="183" t="s">
        <v>7325</v>
      </c>
      <c r="O531" s="183" t="s">
        <v>6588</v>
      </c>
      <c r="P531" s="183">
        <v>0</v>
      </c>
      <c r="Q531" s="183" t="s">
        <v>2727</v>
      </c>
      <c r="R531" s="183" t="s">
        <v>7324</v>
      </c>
      <c r="S531" s="184">
        <v>37970</v>
      </c>
      <c r="T531" s="185">
        <v>6979</v>
      </c>
      <c r="U531" s="186">
        <v>63192149</v>
      </c>
      <c r="V531" s="186">
        <v>63192149</v>
      </c>
      <c r="W531" s="187">
        <v>44227</v>
      </c>
      <c r="X531" s="188" t="s">
        <v>8664</v>
      </c>
      <c r="Y531" s="188" t="s">
        <v>7880</v>
      </c>
      <c r="Z531" s="188" t="s">
        <v>198</v>
      </c>
    </row>
    <row r="532" spans="1:26" ht="24.75" hidden="1" customHeight="1" x14ac:dyDescent="0.25">
      <c r="A532" s="183" t="s">
        <v>8352</v>
      </c>
      <c r="B532" s="188">
        <v>738689003</v>
      </c>
      <c r="C532" s="183" t="s">
        <v>1566</v>
      </c>
      <c r="D532" s="183" t="s">
        <v>2721</v>
      </c>
      <c r="E532" s="183" t="s">
        <v>7029</v>
      </c>
      <c r="F532" s="183" t="s">
        <v>2722</v>
      </c>
      <c r="G532" s="183" t="s">
        <v>7030</v>
      </c>
      <c r="H532" s="183" t="s">
        <v>2723</v>
      </c>
      <c r="I532" s="183" t="s">
        <v>2724</v>
      </c>
      <c r="J532" s="183" t="s">
        <v>7003</v>
      </c>
      <c r="K532" s="183" t="s">
        <v>2725</v>
      </c>
      <c r="L532" s="183" t="s">
        <v>344</v>
      </c>
      <c r="M532" s="183" t="s">
        <v>2726</v>
      </c>
      <c r="N532" s="183" t="s">
        <v>7325</v>
      </c>
      <c r="O532" s="183" t="s">
        <v>6588</v>
      </c>
      <c r="P532" s="183">
        <v>0</v>
      </c>
      <c r="Q532" s="183" t="s">
        <v>2727</v>
      </c>
      <c r="R532" s="183" t="s">
        <v>7324</v>
      </c>
      <c r="S532" s="184">
        <v>37970</v>
      </c>
      <c r="T532" s="185">
        <v>6979</v>
      </c>
      <c r="U532" s="186">
        <v>49293784</v>
      </c>
      <c r="V532" s="186">
        <v>49293784</v>
      </c>
      <c r="W532" s="187">
        <v>44227</v>
      </c>
      <c r="X532" s="188" t="s">
        <v>8664</v>
      </c>
      <c r="Y532" s="188" t="s">
        <v>7880</v>
      </c>
      <c r="Z532" s="188" t="s">
        <v>7938</v>
      </c>
    </row>
    <row r="533" spans="1:26" ht="24.75" hidden="1" customHeight="1" x14ac:dyDescent="0.25">
      <c r="A533" s="183" t="s">
        <v>8352</v>
      </c>
      <c r="B533" s="188">
        <v>738689003</v>
      </c>
      <c r="C533" s="183" t="s">
        <v>1566</v>
      </c>
      <c r="D533" s="183" t="s">
        <v>2721</v>
      </c>
      <c r="E533" s="183" t="s">
        <v>7029</v>
      </c>
      <c r="F533" s="183" t="s">
        <v>2722</v>
      </c>
      <c r="G533" s="183" t="s">
        <v>7030</v>
      </c>
      <c r="H533" s="183" t="s">
        <v>2723</v>
      </c>
      <c r="I533" s="183" t="s">
        <v>2724</v>
      </c>
      <c r="J533" s="183" t="s">
        <v>7003</v>
      </c>
      <c r="K533" s="183" t="s">
        <v>2725</v>
      </c>
      <c r="L533" s="183" t="s">
        <v>344</v>
      </c>
      <c r="M533" s="183" t="s">
        <v>2726</v>
      </c>
      <c r="N533" s="183" t="s">
        <v>7325</v>
      </c>
      <c r="O533" s="183" t="s">
        <v>6588</v>
      </c>
      <c r="P533" s="183">
        <v>0</v>
      </c>
      <c r="Q533" s="183" t="s">
        <v>2727</v>
      </c>
      <c r="R533" s="183" t="s">
        <v>7324</v>
      </c>
      <c r="S533" s="184">
        <v>37970</v>
      </c>
      <c r="T533" s="185">
        <v>6979</v>
      </c>
      <c r="U533" s="186">
        <v>4382408</v>
      </c>
      <c r="V533" s="186">
        <v>4382408</v>
      </c>
      <c r="W533" s="187">
        <v>44227</v>
      </c>
      <c r="X533" s="188" t="s">
        <v>8664</v>
      </c>
      <c r="Y533" s="188" t="s">
        <v>7880</v>
      </c>
      <c r="Z533" s="188" t="s">
        <v>7888</v>
      </c>
    </row>
    <row r="534" spans="1:26" ht="24.75" hidden="1" customHeight="1" x14ac:dyDescent="0.25">
      <c r="A534" s="183" t="s">
        <v>8352</v>
      </c>
      <c r="B534" s="188">
        <v>738689003</v>
      </c>
      <c r="C534" s="183" t="s">
        <v>1566</v>
      </c>
      <c r="D534" s="183" t="s">
        <v>2721</v>
      </c>
      <c r="E534" s="183" t="s">
        <v>7029</v>
      </c>
      <c r="F534" s="183" t="s">
        <v>2722</v>
      </c>
      <c r="G534" s="183" t="s">
        <v>7030</v>
      </c>
      <c r="H534" s="183" t="s">
        <v>2723</v>
      </c>
      <c r="I534" s="183" t="s">
        <v>2724</v>
      </c>
      <c r="J534" s="183" t="s">
        <v>7003</v>
      </c>
      <c r="K534" s="183" t="s">
        <v>2725</v>
      </c>
      <c r="L534" s="183" t="s">
        <v>344</v>
      </c>
      <c r="M534" s="183" t="s">
        <v>2726</v>
      </c>
      <c r="N534" s="183" t="s">
        <v>7325</v>
      </c>
      <c r="O534" s="183" t="s">
        <v>6588</v>
      </c>
      <c r="P534" s="183">
        <v>0</v>
      </c>
      <c r="Q534" s="183" t="s">
        <v>2727</v>
      </c>
      <c r="R534" s="183" t="s">
        <v>7324</v>
      </c>
      <c r="S534" s="184">
        <v>37970</v>
      </c>
      <c r="T534" s="185">
        <v>6979</v>
      </c>
      <c r="U534" s="186">
        <v>5827293</v>
      </c>
      <c r="V534" s="186">
        <v>5827293</v>
      </c>
      <c r="W534" s="187">
        <v>44227</v>
      </c>
      <c r="X534" s="188" t="s">
        <v>8664</v>
      </c>
      <c r="Y534" s="188" t="s">
        <v>7880</v>
      </c>
      <c r="Z534" s="188" t="s">
        <v>7939</v>
      </c>
    </row>
    <row r="535" spans="1:26" ht="24.75" hidden="1" customHeight="1" x14ac:dyDescent="0.25">
      <c r="A535" s="183" t="s">
        <v>8352</v>
      </c>
      <c r="B535" s="188">
        <v>738689003</v>
      </c>
      <c r="C535" s="183" t="s">
        <v>1566</v>
      </c>
      <c r="D535" s="183" t="s">
        <v>2721</v>
      </c>
      <c r="E535" s="183" t="s">
        <v>7029</v>
      </c>
      <c r="F535" s="183" t="s">
        <v>2722</v>
      </c>
      <c r="G535" s="183" t="s">
        <v>7030</v>
      </c>
      <c r="H535" s="183" t="s">
        <v>2723</v>
      </c>
      <c r="I535" s="183" t="s">
        <v>2724</v>
      </c>
      <c r="J535" s="183" t="s">
        <v>7003</v>
      </c>
      <c r="K535" s="183" t="s">
        <v>2725</v>
      </c>
      <c r="L535" s="183" t="s">
        <v>344</v>
      </c>
      <c r="M535" s="183" t="s">
        <v>2726</v>
      </c>
      <c r="N535" s="183" t="s">
        <v>7325</v>
      </c>
      <c r="O535" s="183" t="s">
        <v>6588</v>
      </c>
      <c r="P535" s="183">
        <v>0</v>
      </c>
      <c r="Q535" s="183" t="s">
        <v>2727</v>
      </c>
      <c r="R535" s="183" t="s">
        <v>7324</v>
      </c>
      <c r="S535" s="184">
        <v>37970</v>
      </c>
      <c r="T535" s="185">
        <v>6979</v>
      </c>
      <c r="U535" s="186">
        <v>15914934</v>
      </c>
      <c r="V535" s="186">
        <v>15914934</v>
      </c>
      <c r="W535" s="187">
        <v>44227</v>
      </c>
      <c r="X535" s="188" t="s">
        <v>8664</v>
      </c>
      <c r="Y535" s="188" t="s">
        <v>7880</v>
      </c>
      <c r="Z535" s="188" t="s">
        <v>7889</v>
      </c>
    </row>
    <row r="536" spans="1:26" ht="24.75" hidden="1" customHeight="1" x14ac:dyDescent="0.25">
      <c r="A536" s="183" t="s">
        <v>8353</v>
      </c>
      <c r="B536" s="188">
        <v>692307003</v>
      </c>
      <c r="C536" s="183" t="s">
        <v>2854</v>
      </c>
      <c r="D536" s="183" t="s">
        <v>2871</v>
      </c>
      <c r="E536" s="183" t="s">
        <v>27</v>
      </c>
      <c r="F536" s="183" t="s">
        <v>2872</v>
      </c>
      <c r="G536" s="183" t="s">
        <v>29</v>
      </c>
      <c r="H536" s="183">
        <v>0</v>
      </c>
      <c r="I536" s="183">
        <v>0</v>
      </c>
      <c r="J536" s="183" t="s">
        <v>3781</v>
      </c>
      <c r="K536" s="183" t="s">
        <v>3782</v>
      </c>
      <c r="L536" s="183" t="s">
        <v>6166</v>
      </c>
      <c r="M536" s="183" t="s">
        <v>1237</v>
      </c>
      <c r="N536" s="183" t="s">
        <v>8225</v>
      </c>
      <c r="O536" s="183" t="s">
        <v>8226</v>
      </c>
      <c r="P536" s="183">
        <v>0</v>
      </c>
      <c r="Q536" s="183">
        <v>91001</v>
      </c>
      <c r="R536" s="183" t="s">
        <v>2875</v>
      </c>
      <c r="S536" s="184">
        <v>37970</v>
      </c>
      <c r="T536" s="185">
        <v>6982</v>
      </c>
      <c r="U536" s="186">
        <v>159360</v>
      </c>
      <c r="V536" s="186">
        <v>159360</v>
      </c>
      <c r="W536" s="187">
        <v>44227</v>
      </c>
      <c r="X536" s="188" t="s">
        <v>8664</v>
      </c>
      <c r="Y536" s="188" t="s">
        <v>7880</v>
      </c>
      <c r="Z536" s="188" t="s">
        <v>7929</v>
      </c>
    </row>
    <row r="537" spans="1:26" ht="24.75" hidden="1" customHeight="1" x14ac:dyDescent="0.25">
      <c r="A537" s="183" t="s">
        <v>8354</v>
      </c>
      <c r="B537" s="188">
        <v>759917405</v>
      </c>
      <c r="C537" s="183" t="s">
        <v>2223</v>
      </c>
      <c r="D537" s="183" t="s">
        <v>2224</v>
      </c>
      <c r="E537" s="183" t="s">
        <v>7232</v>
      </c>
      <c r="F537" s="183" t="s">
        <v>2225</v>
      </c>
      <c r="G537" s="183" t="s">
        <v>6275</v>
      </c>
      <c r="H537" s="183" t="s">
        <v>139</v>
      </c>
      <c r="I537" s="183" t="s">
        <v>6626</v>
      </c>
      <c r="J537" s="183" t="s">
        <v>6276</v>
      </c>
      <c r="K537" s="183" t="s">
        <v>6273</v>
      </c>
      <c r="L537" s="183" t="s">
        <v>6167</v>
      </c>
      <c r="M537" s="183" t="s">
        <v>182</v>
      </c>
      <c r="N537" s="183" t="s">
        <v>8674</v>
      </c>
      <c r="O537" s="183" t="s">
        <v>6274</v>
      </c>
      <c r="P537" s="183">
        <v>0</v>
      </c>
      <c r="Q537" s="183">
        <v>93401</v>
      </c>
      <c r="R537" s="183" t="s">
        <v>7146</v>
      </c>
      <c r="S537" s="184">
        <v>37970</v>
      </c>
      <c r="T537" s="185">
        <v>6983</v>
      </c>
      <c r="U537" s="186">
        <v>26544152</v>
      </c>
      <c r="V537" s="186">
        <v>26544152</v>
      </c>
      <c r="W537" s="187">
        <v>44227</v>
      </c>
      <c r="X537" s="188" t="s">
        <v>8664</v>
      </c>
      <c r="Y537" s="188" t="s">
        <v>7880</v>
      </c>
      <c r="Z537" s="188" t="s">
        <v>8038</v>
      </c>
    </row>
    <row r="538" spans="1:26" ht="24.75" hidden="1" customHeight="1" x14ac:dyDescent="0.25">
      <c r="A538" s="183" t="s">
        <v>8354</v>
      </c>
      <c r="B538" s="188">
        <v>759917405</v>
      </c>
      <c r="C538" s="183" t="s">
        <v>2223</v>
      </c>
      <c r="D538" s="183" t="s">
        <v>2224</v>
      </c>
      <c r="E538" s="183" t="s">
        <v>7232</v>
      </c>
      <c r="F538" s="183" t="s">
        <v>2225</v>
      </c>
      <c r="G538" s="183" t="s">
        <v>6275</v>
      </c>
      <c r="H538" s="183" t="s">
        <v>139</v>
      </c>
      <c r="I538" s="183" t="s">
        <v>6626</v>
      </c>
      <c r="J538" s="183" t="s">
        <v>6276</v>
      </c>
      <c r="K538" s="183" t="s">
        <v>6273</v>
      </c>
      <c r="L538" s="183" t="s">
        <v>6167</v>
      </c>
      <c r="M538" s="183" t="s">
        <v>182</v>
      </c>
      <c r="N538" s="183" t="s">
        <v>8674</v>
      </c>
      <c r="O538" s="183" t="s">
        <v>6274</v>
      </c>
      <c r="P538" s="183">
        <v>0</v>
      </c>
      <c r="Q538" s="183">
        <v>93401</v>
      </c>
      <c r="R538" s="183" t="s">
        <v>7146</v>
      </c>
      <c r="S538" s="184">
        <v>37970</v>
      </c>
      <c r="T538" s="185">
        <v>6983</v>
      </c>
      <c r="U538" s="186">
        <v>131704567</v>
      </c>
      <c r="V538" s="186">
        <v>131704567</v>
      </c>
      <c r="W538" s="187">
        <v>44227</v>
      </c>
      <c r="X538" s="188" t="s">
        <v>8664</v>
      </c>
      <c r="Y538" s="188" t="s">
        <v>7880</v>
      </c>
      <c r="Z538" s="188" t="s">
        <v>7954</v>
      </c>
    </row>
    <row r="539" spans="1:26" ht="24.75" hidden="1" customHeight="1" x14ac:dyDescent="0.25">
      <c r="A539" s="183" t="s">
        <v>8354</v>
      </c>
      <c r="B539" s="188">
        <v>759917405</v>
      </c>
      <c r="C539" s="183" t="s">
        <v>2223</v>
      </c>
      <c r="D539" s="183" t="s">
        <v>2224</v>
      </c>
      <c r="E539" s="183" t="s">
        <v>7232</v>
      </c>
      <c r="F539" s="183" t="s">
        <v>2225</v>
      </c>
      <c r="G539" s="183" t="s">
        <v>6275</v>
      </c>
      <c r="H539" s="183" t="s">
        <v>139</v>
      </c>
      <c r="I539" s="183" t="s">
        <v>6626</v>
      </c>
      <c r="J539" s="183" t="s">
        <v>6276</v>
      </c>
      <c r="K539" s="183" t="s">
        <v>6273</v>
      </c>
      <c r="L539" s="183" t="s">
        <v>6167</v>
      </c>
      <c r="M539" s="183" t="s">
        <v>182</v>
      </c>
      <c r="N539" s="183" t="s">
        <v>8674</v>
      </c>
      <c r="O539" s="183" t="s">
        <v>6274</v>
      </c>
      <c r="P539" s="183">
        <v>0</v>
      </c>
      <c r="Q539" s="183">
        <v>93401</v>
      </c>
      <c r="R539" s="183" t="s">
        <v>7146</v>
      </c>
      <c r="S539" s="184">
        <v>37970</v>
      </c>
      <c r="T539" s="185">
        <v>6983</v>
      </c>
      <c r="U539" s="186">
        <v>7517502</v>
      </c>
      <c r="V539" s="186">
        <v>7517502</v>
      </c>
      <c r="W539" s="187">
        <v>44227</v>
      </c>
      <c r="X539" s="188" t="s">
        <v>8664</v>
      </c>
      <c r="Y539" s="188" t="s">
        <v>7880</v>
      </c>
      <c r="Z539" s="188" t="s">
        <v>8052</v>
      </c>
    </row>
    <row r="540" spans="1:26" ht="24.75" hidden="1" customHeight="1" x14ac:dyDescent="0.25">
      <c r="A540" s="183" t="s">
        <v>8355</v>
      </c>
      <c r="B540" s="188">
        <v>692202007</v>
      </c>
      <c r="C540" s="183" t="s">
        <v>2854</v>
      </c>
      <c r="D540" s="183" t="s">
        <v>2882</v>
      </c>
      <c r="E540" s="183" t="s">
        <v>1700</v>
      </c>
      <c r="F540" s="183" t="s">
        <v>3644</v>
      </c>
      <c r="G540" s="183" t="s">
        <v>29</v>
      </c>
      <c r="H540" s="183">
        <v>0</v>
      </c>
      <c r="I540" s="183">
        <v>0</v>
      </c>
      <c r="J540" s="183" t="s">
        <v>3747</v>
      </c>
      <c r="K540" s="183" t="s">
        <v>3749</v>
      </c>
      <c r="L540" s="183" t="s">
        <v>6166</v>
      </c>
      <c r="M540" s="183" t="s">
        <v>2185</v>
      </c>
      <c r="N540" s="183" t="s">
        <v>3750</v>
      </c>
      <c r="O540" s="183" t="s">
        <v>3748</v>
      </c>
      <c r="P540" s="183">
        <v>0</v>
      </c>
      <c r="Q540" s="183">
        <v>91001</v>
      </c>
      <c r="R540" s="183" t="s">
        <v>2906</v>
      </c>
      <c r="S540" s="184">
        <v>37970</v>
      </c>
      <c r="T540" s="185">
        <v>6984</v>
      </c>
      <c r="U540" s="186">
        <v>5709371</v>
      </c>
      <c r="V540" s="186">
        <v>5709371</v>
      </c>
      <c r="W540" s="187">
        <v>44227</v>
      </c>
      <c r="X540" s="188" t="s">
        <v>8664</v>
      </c>
      <c r="Y540" s="188" t="s">
        <v>7880</v>
      </c>
      <c r="Z540" s="188" t="s">
        <v>8053</v>
      </c>
    </row>
    <row r="541" spans="1:26" ht="24.75" hidden="1" customHeight="1" x14ac:dyDescent="0.25">
      <c r="A541" s="183" t="s">
        <v>8356</v>
      </c>
      <c r="B541" s="188">
        <v>690724006</v>
      </c>
      <c r="C541" s="183" t="s">
        <v>2854</v>
      </c>
      <c r="D541" s="183" t="s">
        <v>2871</v>
      </c>
      <c r="E541" s="183" t="s">
        <v>27</v>
      </c>
      <c r="F541" s="183" t="s">
        <v>2872</v>
      </c>
      <c r="G541" s="183" t="s">
        <v>29</v>
      </c>
      <c r="H541" s="183">
        <v>0</v>
      </c>
      <c r="I541" s="183">
        <v>0</v>
      </c>
      <c r="J541" s="183" t="s">
        <v>6295</v>
      </c>
      <c r="K541" s="183" t="s">
        <v>3353</v>
      </c>
      <c r="L541" s="183" t="s">
        <v>50</v>
      </c>
      <c r="M541" s="183" t="s">
        <v>3355</v>
      </c>
      <c r="N541" s="183" t="s">
        <v>3354</v>
      </c>
      <c r="O541" s="183">
        <v>0</v>
      </c>
      <c r="P541" s="183">
        <v>0</v>
      </c>
      <c r="Q541" s="183">
        <v>91001</v>
      </c>
      <c r="R541" s="183" t="s">
        <v>2875</v>
      </c>
      <c r="S541" s="184">
        <v>37970</v>
      </c>
      <c r="T541" s="185">
        <v>6997</v>
      </c>
      <c r="U541" s="186">
        <v>22378179</v>
      </c>
      <c r="V541" s="186">
        <v>22378179</v>
      </c>
      <c r="W541" s="187">
        <v>44227</v>
      </c>
      <c r="X541" s="188" t="s">
        <v>8664</v>
      </c>
      <c r="Y541" s="188" t="s">
        <v>7880</v>
      </c>
      <c r="Z541" s="188" t="s">
        <v>7977</v>
      </c>
    </row>
    <row r="542" spans="1:26" ht="24.75" hidden="1" customHeight="1" x14ac:dyDescent="0.25">
      <c r="A542" s="183" t="s">
        <v>8357</v>
      </c>
      <c r="B542" s="188">
        <v>692543009</v>
      </c>
      <c r="C542" s="183" t="s">
        <v>2854</v>
      </c>
      <c r="D542" s="183" t="s">
        <v>2871</v>
      </c>
      <c r="E542" s="183" t="s">
        <v>27</v>
      </c>
      <c r="F542" s="183" t="s">
        <v>2872</v>
      </c>
      <c r="G542" s="183" t="s">
        <v>29</v>
      </c>
      <c r="H542" s="183">
        <v>0</v>
      </c>
      <c r="I542" s="183">
        <v>0</v>
      </c>
      <c r="J542" s="183" t="s">
        <v>3217</v>
      </c>
      <c r="K542" s="183" t="s">
        <v>3218</v>
      </c>
      <c r="L542" s="183" t="s">
        <v>50</v>
      </c>
      <c r="M542" s="183" t="s">
        <v>1893</v>
      </c>
      <c r="N542" s="183">
        <v>0</v>
      </c>
      <c r="O542" s="183">
        <v>0</v>
      </c>
      <c r="P542" s="183">
        <v>0</v>
      </c>
      <c r="Q542" s="183">
        <v>91001</v>
      </c>
      <c r="R542" s="183" t="s">
        <v>2875</v>
      </c>
      <c r="S542" s="184">
        <v>37970</v>
      </c>
      <c r="T542" s="185">
        <v>6998</v>
      </c>
      <c r="U542" s="186">
        <v>261450</v>
      </c>
      <c r="V542" s="186">
        <v>261450</v>
      </c>
      <c r="W542" s="187">
        <v>44227</v>
      </c>
      <c r="X542" s="188" t="s">
        <v>8664</v>
      </c>
      <c r="Y542" s="188" t="s">
        <v>7880</v>
      </c>
      <c r="Z542" s="188" t="s">
        <v>7966</v>
      </c>
    </row>
    <row r="543" spans="1:26" ht="24.75" hidden="1" customHeight="1" x14ac:dyDescent="0.25">
      <c r="A543" s="183" t="s">
        <v>8358</v>
      </c>
      <c r="B543" s="188">
        <v>741504006</v>
      </c>
      <c r="C543" s="183" t="s">
        <v>81</v>
      </c>
      <c r="D543" s="183" t="s">
        <v>5411</v>
      </c>
      <c r="E543" s="183" t="s">
        <v>7019</v>
      </c>
      <c r="F543" s="183" t="s">
        <v>419</v>
      </c>
      <c r="G543" s="183" t="s">
        <v>5412</v>
      </c>
      <c r="H543" s="183" t="s">
        <v>193</v>
      </c>
      <c r="I543" s="183" t="s">
        <v>7021</v>
      </c>
      <c r="J543" s="183" t="s">
        <v>7020</v>
      </c>
      <c r="K543" s="183" t="s">
        <v>6498</v>
      </c>
      <c r="L543" s="183" t="s">
        <v>51</v>
      </c>
      <c r="M543" s="183" t="s">
        <v>5414</v>
      </c>
      <c r="N543" s="183">
        <v>0</v>
      </c>
      <c r="O543" s="183" t="s">
        <v>5413</v>
      </c>
      <c r="P543" s="183">
        <v>0</v>
      </c>
      <c r="Q543" s="183" t="s">
        <v>419</v>
      </c>
      <c r="R543" s="183" t="s">
        <v>7400</v>
      </c>
      <c r="S543" s="184">
        <v>37970</v>
      </c>
      <c r="T543" s="185">
        <v>6999</v>
      </c>
      <c r="U543" s="186">
        <v>14498150</v>
      </c>
      <c r="V543" s="186">
        <v>14498150</v>
      </c>
      <c r="W543" s="187">
        <v>44227</v>
      </c>
      <c r="X543" s="188" t="s">
        <v>8664</v>
      </c>
      <c r="Y543" s="188" t="s">
        <v>7880</v>
      </c>
      <c r="Z543" s="188" t="s">
        <v>7907</v>
      </c>
    </row>
    <row r="544" spans="1:26" ht="24.75" hidden="1" customHeight="1" x14ac:dyDescent="0.25">
      <c r="A544" s="183" t="s">
        <v>8358</v>
      </c>
      <c r="B544" s="188">
        <v>741504006</v>
      </c>
      <c r="C544" s="183" t="s">
        <v>81</v>
      </c>
      <c r="D544" s="183" t="s">
        <v>5411</v>
      </c>
      <c r="E544" s="183" t="s">
        <v>7019</v>
      </c>
      <c r="F544" s="183" t="s">
        <v>419</v>
      </c>
      <c r="G544" s="183" t="s">
        <v>5412</v>
      </c>
      <c r="H544" s="183" t="s">
        <v>193</v>
      </c>
      <c r="I544" s="183" t="s">
        <v>7021</v>
      </c>
      <c r="J544" s="183" t="s">
        <v>7020</v>
      </c>
      <c r="K544" s="183" t="s">
        <v>6498</v>
      </c>
      <c r="L544" s="183" t="s">
        <v>51</v>
      </c>
      <c r="M544" s="183" t="s">
        <v>5414</v>
      </c>
      <c r="N544" s="183">
        <v>0</v>
      </c>
      <c r="O544" s="183" t="s">
        <v>5413</v>
      </c>
      <c r="P544" s="183">
        <v>0</v>
      </c>
      <c r="Q544" s="183" t="s">
        <v>419</v>
      </c>
      <c r="R544" s="183" t="s">
        <v>7400</v>
      </c>
      <c r="S544" s="184">
        <v>37970</v>
      </c>
      <c r="T544" s="185">
        <v>6999</v>
      </c>
      <c r="U544" s="186">
        <v>4434184</v>
      </c>
      <c r="V544" s="186">
        <v>4434184</v>
      </c>
      <c r="W544" s="187">
        <v>44227</v>
      </c>
      <c r="X544" s="188" t="s">
        <v>8664</v>
      </c>
      <c r="Y544" s="188" t="s">
        <v>7880</v>
      </c>
      <c r="Z544" s="188" t="s">
        <v>7908</v>
      </c>
    </row>
    <row r="545" spans="1:26" ht="24.75" hidden="1" customHeight="1" x14ac:dyDescent="0.25">
      <c r="A545" s="183" t="s">
        <v>8358</v>
      </c>
      <c r="B545" s="188">
        <v>741504006</v>
      </c>
      <c r="C545" s="183" t="s">
        <v>81</v>
      </c>
      <c r="D545" s="183" t="s">
        <v>5411</v>
      </c>
      <c r="E545" s="183" t="s">
        <v>7019</v>
      </c>
      <c r="F545" s="183" t="s">
        <v>419</v>
      </c>
      <c r="G545" s="183" t="s">
        <v>5412</v>
      </c>
      <c r="H545" s="183" t="s">
        <v>193</v>
      </c>
      <c r="I545" s="183" t="s">
        <v>7021</v>
      </c>
      <c r="J545" s="183" t="s">
        <v>7020</v>
      </c>
      <c r="K545" s="183" t="s">
        <v>6498</v>
      </c>
      <c r="L545" s="183" t="s">
        <v>51</v>
      </c>
      <c r="M545" s="183" t="s">
        <v>5414</v>
      </c>
      <c r="N545" s="183">
        <v>0</v>
      </c>
      <c r="O545" s="183" t="s">
        <v>5413</v>
      </c>
      <c r="P545" s="183">
        <v>0</v>
      </c>
      <c r="Q545" s="183" t="s">
        <v>419</v>
      </c>
      <c r="R545" s="183" t="s">
        <v>7400</v>
      </c>
      <c r="S545" s="184">
        <v>37970</v>
      </c>
      <c r="T545" s="185">
        <v>6999</v>
      </c>
      <c r="U545" s="186">
        <v>9132034</v>
      </c>
      <c r="V545" s="186">
        <v>9132034</v>
      </c>
      <c r="W545" s="187">
        <v>44227</v>
      </c>
      <c r="X545" s="188" t="s">
        <v>8664</v>
      </c>
      <c r="Y545" s="188" t="s">
        <v>7880</v>
      </c>
      <c r="Z545" s="188" t="s">
        <v>7923</v>
      </c>
    </row>
    <row r="546" spans="1:26" ht="24.75" hidden="1" customHeight="1" x14ac:dyDescent="0.25">
      <c r="A546" s="183" t="s">
        <v>8358</v>
      </c>
      <c r="B546" s="188">
        <v>741504006</v>
      </c>
      <c r="C546" s="183" t="s">
        <v>81</v>
      </c>
      <c r="D546" s="183" t="s">
        <v>5411</v>
      </c>
      <c r="E546" s="183" t="s">
        <v>7019</v>
      </c>
      <c r="F546" s="183" t="s">
        <v>419</v>
      </c>
      <c r="G546" s="183" t="s">
        <v>5412</v>
      </c>
      <c r="H546" s="183" t="s">
        <v>193</v>
      </c>
      <c r="I546" s="183" t="s">
        <v>7021</v>
      </c>
      <c r="J546" s="183" t="s">
        <v>7020</v>
      </c>
      <c r="K546" s="183" t="s">
        <v>6498</v>
      </c>
      <c r="L546" s="183" t="s">
        <v>51</v>
      </c>
      <c r="M546" s="183" t="s">
        <v>5414</v>
      </c>
      <c r="N546" s="183">
        <v>0</v>
      </c>
      <c r="O546" s="183" t="s">
        <v>5413</v>
      </c>
      <c r="P546" s="183">
        <v>0</v>
      </c>
      <c r="Q546" s="183" t="s">
        <v>419</v>
      </c>
      <c r="R546" s="183" t="s">
        <v>7400</v>
      </c>
      <c r="S546" s="184">
        <v>37970</v>
      </c>
      <c r="T546" s="185">
        <v>6999</v>
      </c>
      <c r="U546" s="186">
        <v>0</v>
      </c>
      <c r="V546" s="186">
        <v>0</v>
      </c>
      <c r="W546" s="187">
        <v>44227</v>
      </c>
      <c r="X546" s="188" t="s">
        <v>8664</v>
      </c>
      <c r="Y546" s="188" t="s">
        <v>7880</v>
      </c>
      <c r="Z546" s="188" t="s">
        <v>7928</v>
      </c>
    </row>
    <row r="547" spans="1:26" ht="24.75" hidden="1" customHeight="1" x14ac:dyDescent="0.25">
      <c r="A547" s="183" t="s">
        <v>8358</v>
      </c>
      <c r="B547" s="188">
        <v>741504006</v>
      </c>
      <c r="C547" s="183" t="s">
        <v>81</v>
      </c>
      <c r="D547" s="183" t="s">
        <v>5411</v>
      </c>
      <c r="E547" s="183" t="s">
        <v>7019</v>
      </c>
      <c r="F547" s="183" t="s">
        <v>419</v>
      </c>
      <c r="G547" s="183" t="s">
        <v>5412</v>
      </c>
      <c r="H547" s="183" t="s">
        <v>193</v>
      </c>
      <c r="I547" s="183" t="s">
        <v>7021</v>
      </c>
      <c r="J547" s="183" t="s">
        <v>7020</v>
      </c>
      <c r="K547" s="183" t="s">
        <v>6498</v>
      </c>
      <c r="L547" s="183" t="s">
        <v>51</v>
      </c>
      <c r="M547" s="183" t="s">
        <v>5414</v>
      </c>
      <c r="N547" s="183">
        <v>0</v>
      </c>
      <c r="O547" s="183" t="s">
        <v>5413</v>
      </c>
      <c r="P547" s="183">
        <v>0</v>
      </c>
      <c r="Q547" s="183" t="s">
        <v>419</v>
      </c>
      <c r="R547" s="183" t="s">
        <v>7400</v>
      </c>
      <c r="S547" s="184">
        <v>37970</v>
      </c>
      <c r="T547" s="185">
        <v>6999</v>
      </c>
      <c r="U547" s="186">
        <v>4578944</v>
      </c>
      <c r="V547" s="186">
        <v>4578944</v>
      </c>
      <c r="W547" s="187">
        <v>44227</v>
      </c>
      <c r="X547" s="188" t="s">
        <v>8664</v>
      </c>
      <c r="Y547" s="188" t="s">
        <v>7880</v>
      </c>
      <c r="Z547" s="188" t="s">
        <v>7899</v>
      </c>
    </row>
    <row r="548" spans="1:26" ht="24.75" hidden="1" customHeight="1" x14ac:dyDescent="0.25">
      <c r="A548" s="183" t="s">
        <v>8358</v>
      </c>
      <c r="B548" s="188">
        <v>741504006</v>
      </c>
      <c r="C548" s="183" t="s">
        <v>81</v>
      </c>
      <c r="D548" s="183" t="s">
        <v>5411</v>
      </c>
      <c r="E548" s="183" t="s">
        <v>7019</v>
      </c>
      <c r="F548" s="183" t="s">
        <v>419</v>
      </c>
      <c r="G548" s="183" t="s">
        <v>5412</v>
      </c>
      <c r="H548" s="183" t="s">
        <v>193</v>
      </c>
      <c r="I548" s="183" t="s">
        <v>7021</v>
      </c>
      <c r="J548" s="183" t="s">
        <v>7020</v>
      </c>
      <c r="K548" s="183" t="s">
        <v>6498</v>
      </c>
      <c r="L548" s="183" t="s">
        <v>51</v>
      </c>
      <c r="M548" s="183" t="s">
        <v>5414</v>
      </c>
      <c r="N548" s="183">
        <v>0</v>
      </c>
      <c r="O548" s="183" t="s">
        <v>5413</v>
      </c>
      <c r="P548" s="183">
        <v>0</v>
      </c>
      <c r="Q548" s="183" t="s">
        <v>419</v>
      </c>
      <c r="R548" s="183" t="s">
        <v>7400</v>
      </c>
      <c r="S548" s="184">
        <v>37970</v>
      </c>
      <c r="T548" s="185">
        <v>6999</v>
      </c>
      <c r="U548" s="186">
        <v>11107737</v>
      </c>
      <c r="V548" s="186">
        <v>11107737</v>
      </c>
      <c r="W548" s="187">
        <v>44227</v>
      </c>
      <c r="X548" s="188" t="s">
        <v>8664</v>
      </c>
      <c r="Y548" s="188" t="s">
        <v>7880</v>
      </c>
      <c r="Z548" s="188" t="s">
        <v>7938</v>
      </c>
    </row>
    <row r="549" spans="1:26" ht="24.75" hidden="1" customHeight="1" x14ac:dyDescent="0.25">
      <c r="A549" s="183" t="s">
        <v>8359</v>
      </c>
      <c r="B549" s="188">
        <v>731013004</v>
      </c>
      <c r="C549" s="183" t="s">
        <v>81</v>
      </c>
      <c r="D549" s="183" t="s">
        <v>471</v>
      </c>
      <c r="E549" s="183" t="s">
        <v>7622</v>
      </c>
      <c r="F549" s="183" t="s">
        <v>472</v>
      </c>
      <c r="G549" s="183" t="s">
        <v>473</v>
      </c>
      <c r="H549" s="183" t="s">
        <v>474</v>
      </c>
      <c r="I549" s="183" t="s">
        <v>475</v>
      </c>
      <c r="J549" s="183" t="s">
        <v>7639</v>
      </c>
      <c r="K549" s="183" t="s">
        <v>6808</v>
      </c>
      <c r="L549" s="183" t="s">
        <v>50</v>
      </c>
      <c r="M549" s="183" t="s">
        <v>852</v>
      </c>
      <c r="N549" s="183">
        <v>223414941</v>
      </c>
      <c r="O549" s="183" t="s">
        <v>6809</v>
      </c>
      <c r="P549" s="183">
        <v>0</v>
      </c>
      <c r="Q549" s="183" t="s">
        <v>476</v>
      </c>
      <c r="R549" s="183" t="s">
        <v>7594</v>
      </c>
      <c r="S549" s="184">
        <v>37970</v>
      </c>
      <c r="T549" s="185">
        <v>7003</v>
      </c>
      <c r="U549" s="186">
        <v>17232276</v>
      </c>
      <c r="V549" s="186">
        <v>17232276</v>
      </c>
      <c r="W549" s="187">
        <v>44227</v>
      </c>
      <c r="X549" s="188" t="s">
        <v>8664</v>
      </c>
      <c r="Y549" s="188" t="s">
        <v>7880</v>
      </c>
      <c r="Z549" s="188" t="s">
        <v>162</v>
      </c>
    </row>
    <row r="550" spans="1:26" ht="24.75" hidden="1" customHeight="1" x14ac:dyDescent="0.25">
      <c r="A550" s="183" t="s">
        <v>8359</v>
      </c>
      <c r="B550" s="188">
        <v>731013004</v>
      </c>
      <c r="C550" s="183" t="s">
        <v>81</v>
      </c>
      <c r="D550" s="183" t="s">
        <v>471</v>
      </c>
      <c r="E550" s="183" t="s">
        <v>7622</v>
      </c>
      <c r="F550" s="183" t="s">
        <v>472</v>
      </c>
      <c r="G550" s="183" t="s">
        <v>473</v>
      </c>
      <c r="H550" s="183" t="s">
        <v>474</v>
      </c>
      <c r="I550" s="183" t="s">
        <v>475</v>
      </c>
      <c r="J550" s="183" t="s">
        <v>7639</v>
      </c>
      <c r="K550" s="183" t="s">
        <v>6808</v>
      </c>
      <c r="L550" s="183" t="s">
        <v>50</v>
      </c>
      <c r="M550" s="183" t="s">
        <v>852</v>
      </c>
      <c r="N550" s="183">
        <v>223414941</v>
      </c>
      <c r="O550" s="183" t="s">
        <v>6809</v>
      </c>
      <c r="P550" s="183">
        <v>0</v>
      </c>
      <c r="Q550" s="183" t="s">
        <v>476</v>
      </c>
      <c r="R550" s="183" t="s">
        <v>7594</v>
      </c>
      <c r="S550" s="184">
        <v>37970</v>
      </c>
      <c r="T550" s="185">
        <v>7003</v>
      </c>
      <c r="U550" s="186">
        <v>11861120</v>
      </c>
      <c r="V550" s="186">
        <v>11861120</v>
      </c>
      <c r="W550" s="187">
        <v>44227</v>
      </c>
      <c r="X550" s="188" t="s">
        <v>8664</v>
      </c>
      <c r="Y550" s="188" t="s">
        <v>7880</v>
      </c>
      <c r="Z550" s="188" t="s">
        <v>7949</v>
      </c>
    </row>
    <row r="551" spans="1:26" ht="24.75" hidden="1" customHeight="1" x14ac:dyDescent="0.25">
      <c r="A551" s="183" t="s">
        <v>8359</v>
      </c>
      <c r="B551" s="188">
        <v>731013004</v>
      </c>
      <c r="C551" s="183" t="s">
        <v>81</v>
      </c>
      <c r="D551" s="183" t="s">
        <v>471</v>
      </c>
      <c r="E551" s="183" t="s">
        <v>7622</v>
      </c>
      <c r="F551" s="183" t="s">
        <v>472</v>
      </c>
      <c r="G551" s="183" t="s">
        <v>473</v>
      </c>
      <c r="H551" s="183" t="s">
        <v>474</v>
      </c>
      <c r="I551" s="183" t="s">
        <v>475</v>
      </c>
      <c r="J551" s="183" t="s">
        <v>7639</v>
      </c>
      <c r="K551" s="183" t="s">
        <v>6808</v>
      </c>
      <c r="L551" s="183" t="s">
        <v>50</v>
      </c>
      <c r="M551" s="183" t="s">
        <v>852</v>
      </c>
      <c r="N551" s="183">
        <v>223414941</v>
      </c>
      <c r="O551" s="183" t="s">
        <v>6809</v>
      </c>
      <c r="P551" s="183">
        <v>0</v>
      </c>
      <c r="Q551" s="183" t="s">
        <v>476</v>
      </c>
      <c r="R551" s="183" t="s">
        <v>7594</v>
      </c>
      <c r="S551" s="184">
        <v>37970</v>
      </c>
      <c r="T551" s="185">
        <v>7003</v>
      </c>
      <c r="U551" s="186">
        <v>8016600</v>
      </c>
      <c r="V551" s="186">
        <v>8016600</v>
      </c>
      <c r="W551" s="187">
        <v>44227</v>
      </c>
      <c r="X551" s="188" t="s">
        <v>8664</v>
      </c>
      <c r="Y551" s="188" t="s">
        <v>7880</v>
      </c>
      <c r="Z551" s="188" t="s">
        <v>7960</v>
      </c>
    </row>
    <row r="552" spans="1:26" ht="24.75" hidden="1" customHeight="1" x14ac:dyDescent="0.25">
      <c r="A552" s="183" t="s">
        <v>8359</v>
      </c>
      <c r="B552" s="188">
        <v>731013004</v>
      </c>
      <c r="C552" s="183" t="s">
        <v>81</v>
      </c>
      <c r="D552" s="183" t="s">
        <v>471</v>
      </c>
      <c r="E552" s="183" t="s">
        <v>7622</v>
      </c>
      <c r="F552" s="183" t="s">
        <v>472</v>
      </c>
      <c r="G552" s="183" t="s">
        <v>473</v>
      </c>
      <c r="H552" s="183" t="s">
        <v>474</v>
      </c>
      <c r="I552" s="183" t="s">
        <v>475</v>
      </c>
      <c r="J552" s="183" t="s">
        <v>7639</v>
      </c>
      <c r="K552" s="183" t="s">
        <v>6808</v>
      </c>
      <c r="L552" s="183" t="s">
        <v>50</v>
      </c>
      <c r="M552" s="183" t="s">
        <v>852</v>
      </c>
      <c r="N552" s="183">
        <v>223414941</v>
      </c>
      <c r="O552" s="183" t="s">
        <v>6809</v>
      </c>
      <c r="P552" s="183">
        <v>0</v>
      </c>
      <c r="Q552" s="183" t="s">
        <v>476</v>
      </c>
      <c r="R552" s="183" t="s">
        <v>7594</v>
      </c>
      <c r="S552" s="184">
        <v>37970</v>
      </c>
      <c r="T552" s="185">
        <v>7003</v>
      </c>
      <c r="U552" s="186">
        <v>0</v>
      </c>
      <c r="V552" s="186">
        <v>0</v>
      </c>
      <c r="W552" s="187">
        <v>44227</v>
      </c>
      <c r="X552" s="188" t="s">
        <v>8664</v>
      </c>
      <c r="Y552" s="188" t="s">
        <v>7880</v>
      </c>
      <c r="Z552" s="188" t="s">
        <v>7946</v>
      </c>
    </row>
    <row r="553" spans="1:26" ht="24.75" hidden="1" customHeight="1" x14ac:dyDescent="0.25">
      <c r="A553" s="183" t="s">
        <v>8359</v>
      </c>
      <c r="B553" s="188">
        <v>731013004</v>
      </c>
      <c r="C553" s="183" t="s">
        <v>81</v>
      </c>
      <c r="D553" s="183" t="s">
        <v>471</v>
      </c>
      <c r="E553" s="183" t="s">
        <v>7622</v>
      </c>
      <c r="F553" s="183" t="s">
        <v>472</v>
      </c>
      <c r="G553" s="183" t="s">
        <v>473</v>
      </c>
      <c r="H553" s="183" t="s">
        <v>474</v>
      </c>
      <c r="I553" s="183" t="s">
        <v>475</v>
      </c>
      <c r="J553" s="183" t="s">
        <v>7639</v>
      </c>
      <c r="K553" s="183" t="s">
        <v>6808</v>
      </c>
      <c r="L553" s="183" t="s">
        <v>50</v>
      </c>
      <c r="M553" s="183" t="s">
        <v>852</v>
      </c>
      <c r="N553" s="183">
        <v>223414941</v>
      </c>
      <c r="O553" s="183" t="s">
        <v>6809</v>
      </c>
      <c r="P553" s="183">
        <v>0</v>
      </c>
      <c r="Q553" s="183" t="s">
        <v>476</v>
      </c>
      <c r="R553" s="183" t="s">
        <v>7594</v>
      </c>
      <c r="S553" s="184">
        <v>37970</v>
      </c>
      <c r="T553" s="185">
        <v>7003</v>
      </c>
      <c r="U553" s="186">
        <v>7413200</v>
      </c>
      <c r="V553" s="186">
        <v>7413200</v>
      </c>
      <c r="W553" s="187">
        <v>44227</v>
      </c>
      <c r="X553" s="188" t="s">
        <v>8664</v>
      </c>
      <c r="Y553" s="188" t="s">
        <v>7880</v>
      </c>
      <c r="Z553" s="188" t="s">
        <v>7967</v>
      </c>
    </row>
    <row r="554" spans="1:26" ht="24.75" hidden="1" customHeight="1" x14ac:dyDescent="0.25">
      <c r="A554" s="183" t="s">
        <v>8359</v>
      </c>
      <c r="B554" s="188">
        <v>731013004</v>
      </c>
      <c r="C554" s="183" t="s">
        <v>81</v>
      </c>
      <c r="D554" s="183" t="s">
        <v>471</v>
      </c>
      <c r="E554" s="183" t="s">
        <v>7622</v>
      </c>
      <c r="F554" s="183" t="s">
        <v>472</v>
      </c>
      <c r="G554" s="183" t="s">
        <v>473</v>
      </c>
      <c r="H554" s="183" t="s">
        <v>474</v>
      </c>
      <c r="I554" s="183" t="s">
        <v>475</v>
      </c>
      <c r="J554" s="183" t="s">
        <v>7639</v>
      </c>
      <c r="K554" s="183" t="s">
        <v>6808</v>
      </c>
      <c r="L554" s="183" t="s">
        <v>50</v>
      </c>
      <c r="M554" s="183" t="s">
        <v>852</v>
      </c>
      <c r="N554" s="183">
        <v>223414941</v>
      </c>
      <c r="O554" s="183" t="s">
        <v>6809</v>
      </c>
      <c r="P554" s="183">
        <v>0</v>
      </c>
      <c r="Q554" s="183" t="s">
        <v>476</v>
      </c>
      <c r="R554" s="183" t="s">
        <v>7594</v>
      </c>
      <c r="S554" s="184">
        <v>37970</v>
      </c>
      <c r="T554" s="185">
        <v>7003</v>
      </c>
      <c r="U554" s="186">
        <v>9642332</v>
      </c>
      <c r="V554" s="186">
        <v>9642332</v>
      </c>
      <c r="W554" s="187">
        <v>44227</v>
      </c>
      <c r="X554" s="188" t="s">
        <v>8664</v>
      </c>
      <c r="Y554" s="188" t="s">
        <v>7880</v>
      </c>
      <c r="Z554" s="188" t="s">
        <v>7969</v>
      </c>
    </row>
    <row r="555" spans="1:26" ht="24.75" hidden="1" customHeight="1" x14ac:dyDescent="0.25">
      <c r="A555" s="183" t="s">
        <v>8360</v>
      </c>
      <c r="B555" s="188">
        <v>716904008</v>
      </c>
      <c r="C555" s="183" t="s">
        <v>1579</v>
      </c>
      <c r="D555" s="183" t="s">
        <v>2468</v>
      </c>
      <c r="E555" s="183" t="s">
        <v>7736</v>
      </c>
      <c r="F555" s="183" t="s">
        <v>2469</v>
      </c>
      <c r="G555" s="183" t="s">
        <v>7784</v>
      </c>
      <c r="H555" s="183" t="s">
        <v>2470</v>
      </c>
      <c r="I555" s="183" t="s">
        <v>7740</v>
      </c>
      <c r="J555" s="183" t="s">
        <v>2471</v>
      </c>
      <c r="K555" s="183" t="s">
        <v>7737</v>
      </c>
      <c r="L555" s="183" t="s">
        <v>50</v>
      </c>
      <c r="M555" s="183" t="s">
        <v>2472</v>
      </c>
      <c r="N555" s="183" t="s">
        <v>7738</v>
      </c>
      <c r="O555" s="183" t="s">
        <v>7739</v>
      </c>
      <c r="P555" s="183">
        <v>0</v>
      </c>
      <c r="Q555" s="183">
        <v>93401</v>
      </c>
      <c r="R555" s="183" t="s">
        <v>7741</v>
      </c>
      <c r="S555" s="184">
        <v>37970</v>
      </c>
      <c r="T555" s="185">
        <v>7004</v>
      </c>
      <c r="U555" s="186">
        <v>17393750</v>
      </c>
      <c r="V555" s="186">
        <v>17393750</v>
      </c>
      <c r="W555" s="187">
        <v>44227</v>
      </c>
      <c r="X555" s="188" t="s">
        <v>8664</v>
      </c>
      <c r="Y555" s="188" t="s">
        <v>7880</v>
      </c>
      <c r="Z555" s="188" t="s">
        <v>7895</v>
      </c>
    </row>
    <row r="556" spans="1:26" ht="24.75" hidden="1" customHeight="1" x14ac:dyDescent="0.25">
      <c r="A556" s="183" t="s">
        <v>8361</v>
      </c>
      <c r="B556" s="188">
        <v>747168008</v>
      </c>
      <c r="C556" s="183" t="s">
        <v>4669</v>
      </c>
      <c r="D556" s="183" t="s">
        <v>4670</v>
      </c>
      <c r="E556" s="183" t="s">
        <v>7551</v>
      </c>
      <c r="F556" s="183" t="s">
        <v>4671</v>
      </c>
      <c r="G556" s="183" t="s">
        <v>8232</v>
      </c>
      <c r="H556" s="183" t="s">
        <v>1770</v>
      </c>
      <c r="I556" s="183" t="s">
        <v>8233</v>
      </c>
      <c r="J556" s="183" t="s">
        <v>4672</v>
      </c>
      <c r="K556" s="183" t="s">
        <v>4674</v>
      </c>
      <c r="L556" s="183" t="s">
        <v>630</v>
      </c>
      <c r="M556" s="183" t="s">
        <v>4675</v>
      </c>
      <c r="N556" s="183">
        <v>0</v>
      </c>
      <c r="O556" s="183" t="s">
        <v>4673</v>
      </c>
      <c r="P556" s="183">
        <v>0</v>
      </c>
      <c r="Q556" s="183" t="s">
        <v>1217</v>
      </c>
      <c r="R556" s="183" t="s">
        <v>7028</v>
      </c>
      <c r="S556" s="184">
        <v>37970</v>
      </c>
      <c r="T556" s="185">
        <v>7010</v>
      </c>
      <c r="U556" s="186">
        <v>5958271</v>
      </c>
      <c r="V556" s="186">
        <v>5958271</v>
      </c>
      <c r="W556" s="187">
        <v>44227</v>
      </c>
      <c r="X556" s="188" t="s">
        <v>8664</v>
      </c>
      <c r="Y556" s="188" t="s">
        <v>7880</v>
      </c>
      <c r="Z556" s="188" t="s">
        <v>7987</v>
      </c>
    </row>
    <row r="557" spans="1:26" ht="24.75" hidden="1" customHeight="1" x14ac:dyDescent="0.25">
      <c r="A557" s="183" t="s">
        <v>8362</v>
      </c>
      <c r="B557" s="188">
        <v>745046002</v>
      </c>
      <c r="C557" s="183" t="s">
        <v>25</v>
      </c>
      <c r="D557" s="183" t="s">
        <v>270</v>
      </c>
      <c r="E557" s="183" t="s">
        <v>27</v>
      </c>
      <c r="F557" s="183" t="s">
        <v>271</v>
      </c>
      <c r="G557" s="183" t="s">
        <v>139</v>
      </c>
      <c r="H557" s="183">
        <v>0</v>
      </c>
      <c r="I557" s="183">
        <v>0</v>
      </c>
      <c r="J557" s="183" t="s">
        <v>272</v>
      </c>
      <c r="K557" s="183" t="s">
        <v>33</v>
      </c>
      <c r="L557" s="183" t="s">
        <v>50</v>
      </c>
      <c r="M557" s="183" t="s">
        <v>730</v>
      </c>
      <c r="N557" s="183" t="s">
        <v>273</v>
      </c>
      <c r="O557" s="183" t="s">
        <v>274</v>
      </c>
      <c r="P557" s="183">
        <v>0</v>
      </c>
      <c r="Q557" s="183">
        <v>93401</v>
      </c>
      <c r="R557" s="183" t="s">
        <v>6992</v>
      </c>
      <c r="S557" s="184">
        <v>37970</v>
      </c>
      <c r="T557" s="185">
        <v>7015</v>
      </c>
      <c r="U557" s="186">
        <v>6206400</v>
      </c>
      <c r="V557" s="186">
        <v>6206400</v>
      </c>
      <c r="W557" s="187">
        <v>44227</v>
      </c>
      <c r="X557" s="188" t="s">
        <v>8664</v>
      </c>
      <c r="Y557" s="188" t="s">
        <v>7880</v>
      </c>
      <c r="Z557" s="188" t="s">
        <v>7941</v>
      </c>
    </row>
    <row r="558" spans="1:26" ht="24.75" hidden="1" customHeight="1" x14ac:dyDescent="0.25">
      <c r="A558" s="183" t="s">
        <v>8363</v>
      </c>
      <c r="B558" s="188">
        <v>692206002</v>
      </c>
      <c r="C558" s="183" t="s">
        <v>2854</v>
      </c>
      <c r="D558" s="183" t="s">
        <v>2871</v>
      </c>
      <c r="E558" s="183" t="s">
        <v>27</v>
      </c>
      <c r="F558" s="183" t="s">
        <v>2872</v>
      </c>
      <c r="G558" s="183" t="s">
        <v>29</v>
      </c>
      <c r="H558" s="183">
        <v>0</v>
      </c>
      <c r="I558" s="183">
        <v>0</v>
      </c>
      <c r="J558" s="183" t="s">
        <v>2951</v>
      </c>
      <c r="K558" s="183" t="s">
        <v>2953</v>
      </c>
      <c r="L558" s="183" t="s">
        <v>6166</v>
      </c>
      <c r="M558" s="183" t="s">
        <v>2955</v>
      </c>
      <c r="N558" s="183" t="s">
        <v>2954</v>
      </c>
      <c r="O558" s="183" t="s">
        <v>2952</v>
      </c>
      <c r="P558" s="183">
        <v>0</v>
      </c>
      <c r="Q558" s="183">
        <v>91001</v>
      </c>
      <c r="R558" s="183" t="s">
        <v>2875</v>
      </c>
      <c r="S558" s="184">
        <v>37970</v>
      </c>
      <c r="T558" s="185">
        <v>7018</v>
      </c>
      <c r="U558" s="186">
        <v>141930</v>
      </c>
      <c r="V558" s="186">
        <v>141930</v>
      </c>
      <c r="W558" s="187">
        <v>44227</v>
      </c>
      <c r="X558" s="188" t="s">
        <v>8664</v>
      </c>
      <c r="Y558" s="188" t="s">
        <v>7880</v>
      </c>
      <c r="Z558" s="188" t="s">
        <v>7971</v>
      </c>
    </row>
    <row r="559" spans="1:26" ht="24.75" hidden="1" customHeight="1" x14ac:dyDescent="0.25">
      <c r="A559" s="183" t="s">
        <v>8364</v>
      </c>
      <c r="B559" s="188" t="s">
        <v>7825</v>
      </c>
      <c r="C559" s="183" t="s">
        <v>2854</v>
      </c>
      <c r="D559" s="183" t="s">
        <v>2871</v>
      </c>
      <c r="E559" s="183" t="s">
        <v>27</v>
      </c>
      <c r="F559" s="183" t="s">
        <v>2872</v>
      </c>
      <c r="G559" s="183" t="s">
        <v>29</v>
      </c>
      <c r="H559" s="183">
        <v>0</v>
      </c>
      <c r="I559" s="183">
        <v>0</v>
      </c>
      <c r="J559" s="183" t="s">
        <v>2916</v>
      </c>
      <c r="K559" s="183" t="s">
        <v>2917</v>
      </c>
      <c r="L559" s="183" t="s">
        <v>890</v>
      </c>
      <c r="M559" s="183" t="s">
        <v>2768</v>
      </c>
      <c r="N559" s="183" t="s">
        <v>2918</v>
      </c>
      <c r="O559" s="183">
        <v>0</v>
      </c>
      <c r="P559" s="183">
        <v>0</v>
      </c>
      <c r="Q559" s="183">
        <v>91001</v>
      </c>
      <c r="R559" s="183" t="s">
        <v>2875</v>
      </c>
      <c r="S559" s="184">
        <v>37970</v>
      </c>
      <c r="T559" s="185">
        <v>7021</v>
      </c>
      <c r="U559" s="186">
        <v>152720</v>
      </c>
      <c r="V559" s="186">
        <v>152720</v>
      </c>
      <c r="W559" s="187">
        <v>44227</v>
      </c>
      <c r="X559" s="188" t="s">
        <v>8664</v>
      </c>
      <c r="Y559" s="188" t="s">
        <v>7880</v>
      </c>
      <c r="Z559" s="188" t="s">
        <v>8013</v>
      </c>
    </row>
    <row r="560" spans="1:26" ht="24.75" hidden="1" customHeight="1" x14ac:dyDescent="0.25">
      <c r="A560" s="183" t="s">
        <v>8365</v>
      </c>
      <c r="B560" s="188">
        <v>650364007</v>
      </c>
      <c r="C560" s="183" t="s">
        <v>81</v>
      </c>
      <c r="D560" s="183" t="s">
        <v>5609</v>
      </c>
      <c r="E560" s="183" t="s">
        <v>7288</v>
      </c>
      <c r="F560" s="183" t="s">
        <v>4779</v>
      </c>
      <c r="G560" s="183" t="s">
        <v>7291</v>
      </c>
      <c r="H560" s="183" t="s">
        <v>5610</v>
      </c>
      <c r="I560" s="183" t="s">
        <v>7337</v>
      </c>
      <c r="J560" s="183" t="s">
        <v>5611</v>
      </c>
      <c r="K560" s="183" t="s">
        <v>7289</v>
      </c>
      <c r="L560" s="183" t="s">
        <v>630</v>
      </c>
      <c r="M560" s="183" t="s">
        <v>5613</v>
      </c>
      <c r="N560" s="183" t="s">
        <v>7290</v>
      </c>
      <c r="O560" s="183" t="s">
        <v>5612</v>
      </c>
      <c r="P560" s="183">
        <v>0</v>
      </c>
      <c r="Q560" s="183" t="s">
        <v>419</v>
      </c>
      <c r="R560" s="183" t="s">
        <v>7344</v>
      </c>
      <c r="S560" s="184">
        <v>37970</v>
      </c>
      <c r="T560" s="185">
        <v>7027</v>
      </c>
      <c r="U560" s="186">
        <v>16033200</v>
      </c>
      <c r="V560" s="186">
        <v>16033200</v>
      </c>
      <c r="W560" s="187">
        <v>44227</v>
      </c>
      <c r="X560" s="188" t="s">
        <v>8664</v>
      </c>
      <c r="Y560" s="188" t="s">
        <v>7880</v>
      </c>
      <c r="Z560" s="188" t="s">
        <v>7884</v>
      </c>
    </row>
    <row r="561" spans="1:26" ht="24.75" hidden="1" customHeight="1" x14ac:dyDescent="0.25">
      <c r="A561" s="183" t="s">
        <v>8365</v>
      </c>
      <c r="B561" s="188">
        <v>650364007</v>
      </c>
      <c r="C561" s="183" t="s">
        <v>81</v>
      </c>
      <c r="D561" s="183" t="s">
        <v>5609</v>
      </c>
      <c r="E561" s="183" t="s">
        <v>7288</v>
      </c>
      <c r="F561" s="183" t="s">
        <v>4779</v>
      </c>
      <c r="G561" s="183" t="s">
        <v>7291</v>
      </c>
      <c r="H561" s="183" t="s">
        <v>5610</v>
      </c>
      <c r="I561" s="183" t="s">
        <v>7337</v>
      </c>
      <c r="J561" s="183" t="s">
        <v>5611</v>
      </c>
      <c r="K561" s="183" t="s">
        <v>7289</v>
      </c>
      <c r="L561" s="183" t="s">
        <v>630</v>
      </c>
      <c r="M561" s="183" t="s">
        <v>5613</v>
      </c>
      <c r="N561" s="183" t="s">
        <v>7290</v>
      </c>
      <c r="O561" s="183" t="s">
        <v>5612</v>
      </c>
      <c r="P561" s="183">
        <v>0</v>
      </c>
      <c r="Q561" s="183" t="s">
        <v>419</v>
      </c>
      <c r="R561" s="183" t="s">
        <v>7344</v>
      </c>
      <c r="S561" s="184">
        <v>37970</v>
      </c>
      <c r="T561" s="185">
        <v>7027</v>
      </c>
      <c r="U561" s="186">
        <v>61596348</v>
      </c>
      <c r="V561" s="186">
        <v>61596348</v>
      </c>
      <c r="W561" s="187">
        <v>44227</v>
      </c>
      <c r="X561" s="188" t="s">
        <v>8664</v>
      </c>
      <c r="Y561" s="188" t="s">
        <v>7880</v>
      </c>
      <c r="Z561" s="188" t="s">
        <v>7892</v>
      </c>
    </row>
    <row r="562" spans="1:26" ht="24.75" hidden="1" customHeight="1" x14ac:dyDescent="0.25">
      <c r="A562" s="183" t="s">
        <v>8365</v>
      </c>
      <c r="B562" s="188">
        <v>650364007</v>
      </c>
      <c r="C562" s="183" t="s">
        <v>81</v>
      </c>
      <c r="D562" s="183" t="s">
        <v>5609</v>
      </c>
      <c r="E562" s="183" t="s">
        <v>7288</v>
      </c>
      <c r="F562" s="183" t="s">
        <v>4779</v>
      </c>
      <c r="G562" s="183" t="s">
        <v>7291</v>
      </c>
      <c r="H562" s="183" t="s">
        <v>5610</v>
      </c>
      <c r="I562" s="183" t="s">
        <v>7337</v>
      </c>
      <c r="J562" s="183" t="s">
        <v>5611</v>
      </c>
      <c r="K562" s="183" t="s">
        <v>7289</v>
      </c>
      <c r="L562" s="183" t="s">
        <v>630</v>
      </c>
      <c r="M562" s="183" t="s">
        <v>5613</v>
      </c>
      <c r="N562" s="183" t="s">
        <v>7290</v>
      </c>
      <c r="O562" s="183" t="s">
        <v>5612</v>
      </c>
      <c r="P562" s="183">
        <v>0</v>
      </c>
      <c r="Q562" s="183" t="s">
        <v>419</v>
      </c>
      <c r="R562" s="183" t="s">
        <v>7344</v>
      </c>
      <c r="S562" s="184">
        <v>37970</v>
      </c>
      <c r="T562" s="185">
        <v>7027</v>
      </c>
      <c r="U562" s="186">
        <v>8016600</v>
      </c>
      <c r="V562" s="186">
        <v>8016600</v>
      </c>
      <c r="W562" s="187">
        <v>44227</v>
      </c>
      <c r="X562" s="188" t="s">
        <v>8664</v>
      </c>
      <c r="Y562" s="188" t="s">
        <v>7880</v>
      </c>
      <c r="Z562" s="188" t="s">
        <v>7964</v>
      </c>
    </row>
    <row r="563" spans="1:26" ht="24.75" hidden="1" customHeight="1" x14ac:dyDescent="0.25">
      <c r="A563" s="183" t="s">
        <v>8365</v>
      </c>
      <c r="B563" s="188">
        <v>650364007</v>
      </c>
      <c r="C563" s="183" t="s">
        <v>81</v>
      </c>
      <c r="D563" s="183" t="s">
        <v>5609</v>
      </c>
      <c r="E563" s="183" t="s">
        <v>7288</v>
      </c>
      <c r="F563" s="183" t="s">
        <v>4779</v>
      </c>
      <c r="G563" s="183" t="s">
        <v>7291</v>
      </c>
      <c r="H563" s="183" t="s">
        <v>5610</v>
      </c>
      <c r="I563" s="183" t="s">
        <v>7337</v>
      </c>
      <c r="J563" s="183" t="s">
        <v>5611</v>
      </c>
      <c r="K563" s="183" t="s">
        <v>7289</v>
      </c>
      <c r="L563" s="183" t="s">
        <v>630</v>
      </c>
      <c r="M563" s="183" t="s">
        <v>5613</v>
      </c>
      <c r="N563" s="183" t="s">
        <v>7290</v>
      </c>
      <c r="O563" s="183" t="s">
        <v>5612</v>
      </c>
      <c r="P563" s="183">
        <v>0</v>
      </c>
      <c r="Q563" s="183" t="s">
        <v>419</v>
      </c>
      <c r="R563" s="183" t="s">
        <v>7344</v>
      </c>
      <c r="S563" s="184">
        <v>37970</v>
      </c>
      <c r="T563" s="185">
        <v>7027</v>
      </c>
      <c r="U563" s="186">
        <v>23043726</v>
      </c>
      <c r="V563" s="186">
        <v>23043726</v>
      </c>
      <c r="W563" s="187">
        <v>44227</v>
      </c>
      <c r="X563" s="188" t="s">
        <v>8664</v>
      </c>
      <c r="Y563" s="188" t="s">
        <v>7880</v>
      </c>
      <c r="Z563" s="188" t="s">
        <v>7904</v>
      </c>
    </row>
    <row r="564" spans="1:26" ht="24.75" hidden="1" customHeight="1" x14ac:dyDescent="0.25">
      <c r="A564" s="183" t="s">
        <v>8365</v>
      </c>
      <c r="B564" s="188">
        <v>650364007</v>
      </c>
      <c r="C564" s="183" t="s">
        <v>81</v>
      </c>
      <c r="D564" s="183" t="s">
        <v>5609</v>
      </c>
      <c r="E564" s="183" t="s">
        <v>7288</v>
      </c>
      <c r="F564" s="183" t="s">
        <v>4779</v>
      </c>
      <c r="G564" s="183" t="s">
        <v>7291</v>
      </c>
      <c r="H564" s="183" t="s">
        <v>5610</v>
      </c>
      <c r="I564" s="183" t="s">
        <v>7337</v>
      </c>
      <c r="J564" s="183" t="s">
        <v>5611</v>
      </c>
      <c r="K564" s="183" t="s">
        <v>7289</v>
      </c>
      <c r="L564" s="183" t="s">
        <v>630</v>
      </c>
      <c r="M564" s="183" t="s">
        <v>5613</v>
      </c>
      <c r="N564" s="183" t="s">
        <v>7290</v>
      </c>
      <c r="O564" s="183" t="s">
        <v>5612</v>
      </c>
      <c r="P564" s="183">
        <v>0</v>
      </c>
      <c r="Q564" s="183" t="s">
        <v>419</v>
      </c>
      <c r="R564" s="183" t="s">
        <v>7344</v>
      </c>
      <c r="S564" s="184">
        <v>37970</v>
      </c>
      <c r="T564" s="185">
        <v>7027</v>
      </c>
      <c r="U564" s="186">
        <v>52640204</v>
      </c>
      <c r="V564" s="186">
        <v>52640204</v>
      </c>
      <c r="W564" s="187">
        <v>44227</v>
      </c>
      <c r="X564" s="188" t="s">
        <v>8664</v>
      </c>
      <c r="Y564" s="188" t="s">
        <v>7880</v>
      </c>
      <c r="Z564" s="188" t="s">
        <v>7917</v>
      </c>
    </row>
    <row r="565" spans="1:26" ht="24.75" hidden="1" customHeight="1" x14ac:dyDescent="0.25">
      <c r="A565" s="183" t="s">
        <v>8365</v>
      </c>
      <c r="B565" s="188">
        <v>650364007</v>
      </c>
      <c r="C565" s="183" t="s">
        <v>81</v>
      </c>
      <c r="D565" s="183" t="s">
        <v>5609</v>
      </c>
      <c r="E565" s="183" t="s">
        <v>7288</v>
      </c>
      <c r="F565" s="183" t="s">
        <v>4779</v>
      </c>
      <c r="G565" s="183" t="s">
        <v>7291</v>
      </c>
      <c r="H565" s="183" t="s">
        <v>5610</v>
      </c>
      <c r="I565" s="183" t="s">
        <v>7337</v>
      </c>
      <c r="J565" s="183" t="s">
        <v>5611</v>
      </c>
      <c r="K565" s="183" t="s">
        <v>7289</v>
      </c>
      <c r="L565" s="183" t="s">
        <v>630</v>
      </c>
      <c r="M565" s="183" t="s">
        <v>5613</v>
      </c>
      <c r="N565" s="183" t="s">
        <v>7290</v>
      </c>
      <c r="O565" s="183" t="s">
        <v>5612</v>
      </c>
      <c r="P565" s="183">
        <v>0</v>
      </c>
      <c r="Q565" s="183" t="s">
        <v>419</v>
      </c>
      <c r="R565" s="183" t="s">
        <v>7344</v>
      </c>
      <c r="S565" s="184">
        <v>37970</v>
      </c>
      <c r="T565" s="185">
        <v>7027</v>
      </c>
      <c r="U565" s="186">
        <v>32066400</v>
      </c>
      <c r="V565" s="186">
        <v>32066400</v>
      </c>
      <c r="W565" s="187">
        <v>44227</v>
      </c>
      <c r="X565" s="188" t="s">
        <v>8664</v>
      </c>
      <c r="Y565" s="188" t="s">
        <v>7880</v>
      </c>
      <c r="Z565" s="188" t="s">
        <v>8003</v>
      </c>
    </row>
    <row r="566" spans="1:26" ht="24.75" hidden="1" customHeight="1" x14ac:dyDescent="0.25">
      <c r="A566" s="183" t="s">
        <v>8365</v>
      </c>
      <c r="B566" s="188">
        <v>650364007</v>
      </c>
      <c r="C566" s="183" t="s">
        <v>81</v>
      </c>
      <c r="D566" s="183" t="s">
        <v>5609</v>
      </c>
      <c r="E566" s="183" t="s">
        <v>7288</v>
      </c>
      <c r="F566" s="183" t="s">
        <v>4779</v>
      </c>
      <c r="G566" s="183" t="s">
        <v>7291</v>
      </c>
      <c r="H566" s="183" t="s">
        <v>5610</v>
      </c>
      <c r="I566" s="183" t="s">
        <v>7337</v>
      </c>
      <c r="J566" s="183" t="s">
        <v>5611</v>
      </c>
      <c r="K566" s="183" t="s">
        <v>7289</v>
      </c>
      <c r="L566" s="183" t="s">
        <v>630</v>
      </c>
      <c r="M566" s="183" t="s">
        <v>5613</v>
      </c>
      <c r="N566" s="183" t="s">
        <v>7290</v>
      </c>
      <c r="O566" s="183" t="s">
        <v>5612</v>
      </c>
      <c r="P566" s="183">
        <v>0</v>
      </c>
      <c r="Q566" s="183" t="s">
        <v>419</v>
      </c>
      <c r="R566" s="183" t="s">
        <v>7344</v>
      </c>
      <c r="S566" s="184">
        <v>37970</v>
      </c>
      <c r="T566" s="185">
        <v>7027</v>
      </c>
      <c r="U566" s="186">
        <v>0</v>
      </c>
      <c r="V566" s="186">
        <v>0</v>
      </c>
      <c r="W566" s="187">
        <v>44227</v>
      </c>
      <c r="X566" s="188" t="s">
        <v>8664</v>
      </c>
      <c r="Y566" s="188" t="s">
        <v>7880</v>
      </c>
      <c r="Z566" s="188" t="s">
        <v>8041</v>
      </c>
    </row>
    <row r="567" spans="1:26" ht="24.75" hidden="1" customHeight="1" x14ac:dyDescent="0.25">
      <c r="A567" s="183" t="s">
        <v>8365</v>
      </c>
      <c r="B567" s="188">
        <v>650364007</v>
      </c>
      <c r="C567" s="183" t="s">
        <v>81</v>
      </c>
      <c r="D567" s="183" t="s">
        <v>5609</v>
      </c>
      <c r="E567" s="183" t="s">
        <v>7288</v>
      </c>
      <c r="F567" s="183" t="s">
        <v>4779</v>
      </c>
      <c r="G567" s="183" t="s">
        <v>7291</v>
      </c>
      <c r="H567" s="183" t="s">
        <v>5610</v>
      </c>
      <c r="I567" s="183" t="s">
        <v>7337</v>
      </c>
      <c r="J567" s="183" t="s">
        <v>5611</v>
      </c>
      <c r="K567" s="183" t="s">
        <v>7289</v>
      </c>
      <c r="L567" s="183" t="s">
        <v>630</v>
      </c>
      <c r="M567" s="183" t="s">
        <v>5613</v>
      </c>
      <c r="N567" s="183" t="s">
        <v>7290</v>
      </c>
      <c r="O567" s="183" t="s">
        <v>5612</v>
      </c>
      <c r="P567" s="183">
        <v>0</v>
      </c>
      <c r="Q567" s="183" t="s">
        <v>419</v>
      </c>
      <c r="R567" s="183" t="s">
        <v>7344</v>
      </c>
      <c r="S567" s="184">
        <v>37970</v>
      </c>
      <c r="T567" s="185">
        <v>7027</v>
      </c>
      <c r="U567" s="186">
        <v>22481753</v>
      </c>
      <c r="V567" s="186">
        <v>22481753</v>
      </c>
      <c r="W567" s="187">
        <v>44227</v>
      </c>
      <c r="X567" s="188" t="s">
        <v>8664</v>
      </c>
      <c r="Y567" s="188" t="s">
        <v>7880</v>
      </c>
      <c r="Z567" s="188" t="s">
        <v>7956</v>
      </c>
    </row>
    <row r="568" spans="1:26" ht="24.75" hidden="1" customHeight="1" x14ac:dyDescent="0.25">
      <c r="A568" s="183" t="s">
        <v>8365</v>
      </c>
      <c r="B568" s="188">
        <v>650364007</v>
      </c>
      <c r="C568" s="183" t="s">
        <v>81</v>
      </c>
      <c r="D568" s="183" t="s">
        <v>5609</v>
      </c>
      <c r="E568" s="183" t="s">
        <v>7288</v>
      </c>
      <c r="F568" s="183" t="s">
        <v>4779</v>
      </c>
      <c r="G568" s="183" t="s">
        <v>7291</v>
      </c>
      <c r="H568" s="183" t="s">
        <v>5610</v>
      </c>
      <c r="I568" s="183" t="s">
        <v>7337</v>
      </c>
      <c r="J568" s="183" t="s">
        <v>5611</v>
      </c>
      <c r="K568" s="183" t="s">
        <v>7289</v>
      </c>
      <c r="L568" s="183" t="s">
        <v>630</v>
      </c>
      <c r="M568" s="183" t="s">
        <v>5613</v>
      </c>
      <c r="N568" s="183" t="s">
        <v>7290</v>
      </c>
      <c r="O568" s="183" t="s">
        <v>5612</v>
      </c>
      <c r="P568" s="183">
        <v>0</v>
      </c>
      <c r="Q568" s="183" t="s">
        <v>419</v>
      </c>
      <c r="R568" s="183" t="s">
        <v>7344</v>
      </c>
      <c r="S568" s="184">
        <v>37970</v>
      </c>
      <c r="T568" s="185">
        <v>7027</v>
      </c>
      <c r="U568" s="186">
        <v>14429880</v>
      </c>
      <c r="V568" s="186">
        <v>14429880</v>
      </c>
      <c r="W568" s="187">
        <v>44227</v>
      </c>
      <c r="X568" s="188" t="s">
        <v>8664</v>
      </c>
      <c r="Y568" s="188" t="s">
        <v>7880</v>
      </c>
      <c r="Z568" s="188" t="s">
        <v>7885</v>
      </c>
    </row>
    <row r="569" spans="1:26" ht="24.75" hidden="1" customHeight="1" x14ac:dyDescent="0.25">
      <c r="A569" s="183" t="s">
        <v>8365</v>
      </c>
      <c r="B569" s="188">
        <v>650364007</v>
      </c>
      <c r="C569" s="183" t="s">
        <v>81</v>
      </c>
      <c r="D569" s="183" t="s">
        <v>5609</v>
      </c>
      <c r="E569" s="183" t="s">
        <v>7288</v>
      </c>
      <c r="F569" s="183" t="s">
        <v>4779</v>
      </c>
      <c r="G569" s="183" t="s">
        <v>7291</v>
      </c>
      <c r="H569" s="183" t="s">
        <v>5610</v>
      </c>
      <c r="I569" s="183" t="s">
        <v>7337</v>
      </c>
      <c r="J569" s="183" t="s">
        <v>5611</v>
      </c>
      <c r="K569" s="183" t="s">
        <v>7289</v>
      </c>
      <c r="L569" s="183" t="s">
        <v>630</v>
      </c>
      <c r="M569" s="183" t="s">
        <v>5613</v>
      </c>
      <c r="N569" s="183" t="s">
        <v>7290</v>
      </c>
      <c r="O569" s="183" t="s">
        <v>5612</v>
      </c>
      <c r="P569" s="183">
        <v>0</v>
      </c>
      <c r="Q569" s="183" t="s">
        <v>419</v>
      </c>
      <c r="R569" s="183" t="s">
        <v>7344</v>
      </c>
      <c r="S569" s="184">
        <v>37970</v>
      </c>
      <c r="T569" s="185">
        <v>7027</v>
      </c>
      <c r="U569" s="186">
        <v>32066400</v>
      </c>
      <c r="V569" s="186">
        <v>32066400</v>
      </c>
      <c r="W569" s="187">
        <v>44227</v>
      </c>
      <c r="X569" s="188" t="s">
        <v>8664</v>
      </c>
      <c r="Y569" s="188" t="s">
        <v>7880</v>
      </c>
      <c r="Z569" s="188" t="s">
        <v>7886</v>
      </c>
    </row>
    <row r="570" spans="1:26" ht="24.75" hidden="1" customHeight="1" x14ac:dyDescent="0.25">
      <c r="A570" s="183" t="s">
        <v>8365</v>
      </c>
      <c r="B570" s="188">
        <v>650364007</v>
      </c>
      <c r="C570" s="183" t="s">
        <v>81</v>
      </c>
      <c r="D570" s="183" t="s">
        <v>5609</v>
      </c>
      <c r="E570" s="183" t="s">
        <v>7288</v>
      </c>
      <c r="F570" s="183" t="s">
        <v>4779</v>
      </c>
      <c r="G570" s="183" t="s">
        <v>7291</v>
      </c>
      <c r="H570" s="183" t="s">
        <v>5610</v>
      </c>
      <c r="I570" s="183" t="s">
        <v>7337</v>
      </c>
      <c r="J570" s="183" t="s">
        <v>5611</v>
      </c>
      <c r="K570" s="183" t="s">
        <v>7289</v>
      </c>
      <c r="L570" s="183" t="s">
        <v>630</v>
      </c>
      <c r="M570" s="183" t="s">
        <v>5613</v>
      </c>
      <c r="N570" s="183" t="s">
        <v>7290</v>
      </c>
      <c r="O570" s="183" t="s">
        <v>5612</v>
      </c>
      <c r="P570" s="183">
        <v>0</v>
      </c>
      <c r="Q570" s="183" t="s">
        <v>419</v>
      </c>
      <c r="R570" s="183" t="s">
        <v>7344</v>
      </c>
      <c r="S570" s="184">
        <v>37970</v>
      </c>
      <c r="T570" s="185">
        <v>7027</v>
      </c>
      <c r="U570" s="186">
        <v>10861511</v>
      </c>
      <c r="V570" s="186">
        <v>10861511</v>
      </c>
      <c r="W570" s="187">
        <v>44227</v>
      </c>
      <c r="X570" s="188" t="s">
        <v>8664</v>
      </c>
      <c r="Y570" s="188" t="s">
        <v>7880</v>
      </c>
      <c r="Z570" s="188" t="s">
        <v>7933</v>
      </c>
    </row>
    <row r="571" spans="1:26" ht="24.75" hidden="1" customHeight="1" x14ac:dyDescent="0.25">
      <c r="A571" s="183" t="s">
        <v>8365</v>
      </c>
      <c r="B571" s="188">
        <v>650364007</v>
      </c>
      <c r="C571" s="183" t="s">
        <v>81</v>
      </c>
      <c r="D571" s="183" t="s">
        <v>5609</v>
      </c>
      <c r="E571" s="183" t="s">
        <v>7288</v>
      </c>
      <c r="F571" s="183" t="s">
        <v>4779</v>
      </c>
      <c r="G571" s="183" t="s">
        <v>7291</v>
      </c>
      <c r="H571" s="183" t="s">
        <v>5610</v>
      </c>
      <c r="I571" s="183" t="s">
        <v>7337</v>
      </c>
      <c r="J571" s="183" t="s">
        <v>5611</v>
      </c>
      <c r="K571" s="183" t="s">
        <v>7289</v>
      </c>
      <c r="L571" s="183" t="s">
        <v>630</v>
      </c>
      <c r="M571" s="183" t="s">
        <v>5613</v>
      </c>
      <c r="N571" s="183" t="s">
        <v>7290</v>
      </c>
      <c r="O571" s="183" t="s">
        <v>5612</v>
      </c>
      <c r="P571" s="183">
        <v>0</v>
      </c>
      <c r="Q571" s="183" t="s">
        <v>419</v>
      </c>
      <c r="R571" s="183" t="s">
        <v>7344</v>
      </c>
      <c r="S571" s="184">
        <v>37970</v>
      </c>
      <c r="T571" s="185">
        <v>7027</v>
      </c>
      <c r="U571" s="186">
        <v>62477760</v>
      </c>
      <c r="V571" s="186">
        <v>62477760</v>
      </c>
      <c r="W571" s="187">
        <v>44227</v>
      </c>
      <c r="X571" s="188" t="s">
        <v>8664</v>
      </c>
      <c r="Y571" s="188" t="s">
        <v>7880</v>
      </c>
      <c r="Z571" s="188" t="s">
        <v>7888</v>
      </c>
    </row>
    <row r="572" spans="1:26" ht="24.75" hidden="1" customHeight="1" x14ac:dyDescent="0.25">
      <c r="A572" s="183" t="s">
        <v>8365</v>
      </c>
      <c r="B572" s="188">
        <v>650364007</v>
      </c>
      <c r="C572" s="183" t="s">
        <v>81</v>
      </c>
      <c r="D572" s="183" t="s">
        <v>5609</v>
      </c>
      <c r="E572" s="183" t="s">
        <v>7288</v>
      </c>
      <c r="F572" s="183" t="s">
        <v>4779</v>
      </c>
      <c r="G572" s="183" t="s">
        <v>7291</v>
      </c>
      <c r="H572" s="183" t="s">
        <v>5610</v>
      </c>
      <c r="I572" s="183" t="s">
        <v>7337</v>
      </c>
      <c r="J572" s="183" t="s">
        <v>5611</v>
      </c>
      <c r="K572" s="183" t="s">
        <v>7289</v>
      </c>
      <c r="L572" s="183" t="s">
        <v>630</v>
      </c>
      <c r="M572" s="183" t="s">
        <v>5613</v>
      </c>
      <c r="N572" s="183" t="s">
        <v>7290</v>
      </c>
      <c r="O572" s="183" t="s">
        <v>5612</v>
      </c>
      <c r="P572" s="183">
        <v>0</v>
      </c>
      <c r="Q572" s="183" t="s">
        <v>419</v>
      </c>
      <c r="R572" s="183" t="s">
        <v>7344</v>
      </c>
      <c r="S572" s="184">
        <v>37970</v>
      </c>
      <c r="T572" s="185">
        <v>7027</v>
      </c>
      <c r="U572" s="186">
        <v>8016600</v>
      </c>
      <c r="V572" s="186">
        <v>8016600</v>
      </c>
      <c r="W572" s="187">
        <v>44227</v>
      </c>
      <c r="X572" s="188" t="s">
        <v>8664</v>
      </c>
      <c r="Y572" s="188" t="s">
        <v>7880</v>
      </c>
      <c r="Z572" s="188" t="s">
        <v>7939</v>
      </c>
    </row>
    <row r="573" spans="1:26" ht="24.75" hidden="1" customHeight="1" x14ac:dyDescent="0.25">
      <c r="A573" s="183" t="s">
        <v>8365</v>
      </c>
      <c r="B573" s="188">
        <v>650364007</v>
      </c>
      <c r="C573" s="183" t="s">
        <v>81</v>
      </c>
      <c r="D573" s="183" t="s">
        <v>5609</v>
      </c>
      <c r="E573" s="183" t="s">
        <v>7288</v>
      </c>
      <c r="F573" s="183" t="s">
        <v>4779</v>
      </c>
      <c r="G573" s="183" t="s">
        <v>7291</v>
      </c>
      <c r="H573" s="183" t="s">
        <v>5610</v>
      </c>
      <c r="I573" s="183" t="s">
        <v>7337</v>
      </c>
      <c r="J573" s="183" t="s">
        <v>5611</v>
      </c>
      <c r="K573" s="183" t="s">
        <v>7289</v>
      </c>
      <c r="L573" s="183" t="s">
        <v>630</v>
      </c>
      <c r="M573" s="183" t="s">
        <v>5613</v>
      </c>
      <c r="N573" s="183" t="s">
        <v>7290</v>
      </c>
      <c r="O573" s="183" t="s">
        <v>5612</v>
      </c>
      <c r="P573" s="183">
        <v>0</v>
      </c>
      <c r="Q573" s="183" t="s">
        <v>419</v>
      </c>
      <c r="R573" s="183" t="s">
        <v>7344</v>
      </c>
      <c r="S573" s="184">
        <v>37970</v>
      </c>
      <c r="T573" s="185">
        <v>7027</v>
      </c>
      <c r="U573" s="186">
        <v>22446480</v>
      </c>
      <c r="V573" s="186">
        <v>22446480</v>
      </c>
      <c r="W573" s="187">
        <v>44227</v>
      </c>
      <c r="X573" s="188" t="s">
        <v>8664</v>
      </c>
      <c r="Y573" s="188" t="s">
        <v>7880</v>
      </c>
      <c r="Z573" s="188" t="s">
        <v>7889</v>
      </c>
    </row>
    <row r="574" spans="1:26" ht="24.75" hidden="1" customHeight="1" x14ac:dyDescent="0.25">
      <c r="A574" s="183" t="s">
        <v>8631</v>
      </c>
      <c r="B574" s="188">
        <v>731026009</v>
      </c>
      <c r="C574" s="183" t="s">
        <v>81</v>
      </c>
      <c r="D574" s="183" t="s">
        <v>6103</v>
      </c>
      <c r="E574" s="183" t="s">
        <v>7285</v>
      </c>
      <c r="F574" s="183" t="s">
        <v>7284</v>
      </c>
      <c r="G574" s="183" t="s">
        <v>6945</v>
      </c>
      <c r="H574" s="183" t="s">
        <v>186</v>
      </c>
      <c r="I574" s="183" t="s">
        <v>6946</v>
      </c>
      <c r="J574" s="183" t="s">
        <v>6947</v>
      </c>
      <c r="K574" s="183" t="s">
        <v>6104</v>
      </c>
      <c r="L574" s="183" t="s">
        <v>50</v>
      </c>
      <c r="M574" s="183" t="s">
        <v>1840</v>
      </c>
      <c r="N574" s="183" t="s">
        <v>6105</v>
      </c>
      <c r="O574" s="183" t="s">
        <v>7286</v>
      </c>
      <c r="P574" s="183">
        <v>0</v>
      </c>
      <c r="Q574" s="183" t="s">
        <v>6106</v>
      </c>
      <c r="R574" s="183" t="s">
        <v>7287</v>
      </c>
      <c r="S574" s="184">
        <v>37970</v>
      </c>
      <c r="T574" s="185">
        <v>7031</v>
      </c>
      <c r="U574" s="186">
        <v>0</v>
      </c>
      <c r="V574" s="186">
        <v>0</v>
      </c>
      <c r="W574" s="187">
        <v>44227</v>
      </c>
      <c r="X574" s="188" t="s">
        <v>8664</v>
      </c>
      <c r="Y574" s="188" t="s">
        <v>7880</v>
      </c>
      <c r="Z574" s="188" t="s">
        <v>7946</v>
      </c>
    </row>
    <row r="575" spans="1:26" ht="24.75" hidden="1" customHeight="1" x14ac:dyDescent="0.25">
      <c r="A575" s="183" t="s">
        <v>8366</v>
      </c>
      <c r="B575" s="188" t="s">
        <v>7815</v>
      </c>
      <c r="C575" s="183" t="s">
        <v>1579</v>
      </c>
      <c r="D575" s="183" t="s">
        <v>2331</v>
      </c>
      <c r="E575" s="183" t="s">
        <v>7421</v>
      </c>
      <c r="F575" s="183" t="s">
        <v>2332</v>
      </c>
      <c r="G575" s="183" t="s">
        <v>7425</v>
      </c>
      <c r="H575" s="183" t="s">
        <v>2333</v>
      </c>
      <c r="I575" s="183" t="s">
        <v>7422</v>
      </c>
      <c r="J575" s="183" t="s">
        <v>2334</v>
      </c>
      <c r="K575" s="183" t="s">
        <v>2335</v>
      </c>
      <c r="L575" s="183" t="s">
        <v>50</v>
      </c>
      <c r="M575" s="183" t="s">
        <v>2336</v>
      </c>
      <c r="N575" s="183" t="s">
        <v>7423</v>
      </c>
      <c r="O575" s="183" t="s">
        <v>7424</v>
      </c>
      <c r="P575" s="183">
        <v>0</v>
      </c>
      <c r="Q575" s="183" t="s">
        <v>1591</v>
      </c>
      <c r="R575" s="183" t="s">
        <v>7433</v>
      </c>
      <c r="S575" s="184">
        <v>37970</v>
      </c>
      <c r="T575" s="185">
        <v>7036</v>
      </c>
      <c r="U575" s="186">
        <v>9578354</v>
      </c>
      <c r="V575" s="186">
        <v>9578354</v>
      </c>
      <c r="W575" s="187">
        <v>44227</v>
      </c>
      <c r="X575" s="188" t="s">
        <v>8664</v>
      </c>
      <c r="Y575" s="188" t="s">
        <v>7880</v>
      </c>
      <c r="Z575" s="188" t="s">
        <v>8054</v>
      </c>
    </row>
    <row r="576" spans="1:26" ht="24.75" hidden="1" customHeight="1" x14ac:dyDescent="0.25">
      <c r="A576" s="183" t="s">
        <v>8366</v>
      </c>
      <c r="B576" s="188" t="s">
        <v>7815</v>
      </c>
      <c r="C576" s="183" t="s">
        <v>1579</v>
      </c>
      <c r="D576" s="183" t="s">
        <v>2331</v>
      </c>
      <c r="E576" s="183" t="s">
        <v>7421</v>
      </c>
      <c r="F576" s="183" t="s">
        <v>2332</v>
      </c>
      <c r="G576" s="183" t="s">
        <v>7425</v>
      </c>
      <c r="H576" s="183" t="s">
        <v>2333</v>
      </c>
      <c r="I576" s="183" t="s">
        <v>7422</v>
      </c>
      <c r="J576" s="183" t="s">
        <v>2334</v>
      </c>
      <c r="K576" s="183" t="s">
        <v>2335</v>
      </c>
      <c r="L576" s="183" t="s">
        <v>50</v>
      </c>
      <c r="M576" s="183" t="s">
        <v>2336</v>
      </c>
      <c r="N576" s="183" t="s">
        <v>7423</v>
      </c>
      <c r="O576" s="183" t="s">
        <v>7424</v>
      </c>
      <c r="P576" s="183">
        <v>0</v>
      </c>
      <c r="Q576" s="183" t="s">
        <v>1591</v>
      </c>
      <c r="R576" s="183" t="s">
        <v>7433</v>
      </c>
      <c r="S576" s="184">
        <v>37970</v>
      </c>
      <c r="T576" s="185">
        <v>7036</v>
      </c>
      <c r="U576" s="186">
        <v>28657443</v>
      </c>
      <c r="V576" s="186">
        <v>28657443</v>
      </c>
      <c r="W576" s="187">
        <v>44227</v>
      </c>
      <c r="X576" s="188" t="s">
        <v>8664</v>
      </c>
      <c r="Y576" s="188" t="s">
        <v>7880</v>
      </c>
      <c r="Z576" s="188" t="s">
        <v>7887</v>
      </c>
    </row>
    <row r="577" spans="1:26" ht="24.75" hidden="1" customHeight="1" x14ac:dyDescent="0.25">
      <c r="A577" s="183" t="s">
        <v>8367</v>
      </c>
      <c r="B577" s="188">
        <v>753474005</v>
      </c>
      <c r="C577" s="183" t="s">
        <v>81</v>
      </c>
      <c r="D577" s="183" t="s">
        <v>5656</v>
      </c>
      <c r="E577" s="183" t="s">
        <v>7747</v>
      </c>
      <c r="F577" s="183" t="s">
        <v>5657</v>
      </c>
      <c r="G577" s="183" t="s">
        <v>5658</v>
      </c>
      <c r="H577" s="183" t="s">
        <v>5659</v>
      </c>
      <c r="I577" s="183" t="s">
        <v>8245</v>
      </c>
      <c r="J577" s="183" t="s">
        <v>5660</v>
      </c>
      <c r="K577" s="183" t="s">
        <v>8246</v>
      </c>
      <c r="L577" s="183" t="s">
        <v>50</v>
      </c>
      <c r="M577" s="183" t="s">
        <v>730</v>
      </c>
      <c r="N577" s="183" t="s">
        <v>5661</v>
      </c>
      <c r="O577" s="183" t="s">
        <v>8247</v>
      </c>
      <c r="P577" s="183">
        <v>0</v>
      </c>
      <c r="Q577" s="183" t="s">
        <v>1217</v>
      </c>
      <c r="R577" s="183" t="s">
        <v>7754</v>
      </c>
      <c r="S577" s="184">
        <v>37970</v>
      </c>
      <c r="T577" s="185">
        <v>7037</v>
      </c>
      <c r="U577" s="186">
        <v>6206400</v>
      </c>
      <c r="V577" s="186">
        <v>6206400</v>
      </c>
      <c r="W577" s="187">
        <v>44227</v>
      </c>
      <c r="X577" s="188" t="s">
        <v>8664</v>
      </c>
      <c r="Y577" s="188" t="s">
        <v>7880</v>
      </c>
      <c r="Z577" s="188" t="s">
        <v>7949</v>
      </c>
    </row>
    <row r="578" spans="1:26" ht="24.75" hidden="1" customHeight="1" x14ac:dyDescent="0.25">
      <c r="A578" s="183" t="s">
        <v>8367</v>
      </c>
      <c r="B578" s="188">
        <v>753474005</v>
      </c>
      <c r="C578" s="183" t="s">
        <v>81</v>
      </c>
      <c r="D578" s="183" t="s">
        <v>5656</v>
      </c>
      <c r="E578" s="183" t="s">
        <v>7747</v>
      </c>
      <c r="F578" s="183" t="s">
        <v>5657</v>
      </c>
      <c r="G578" s="183" t="s">
        <v>5658</v>
      </c>
      <c r="H578" s="183" t="s">
        <v>5659</v>
      </c>
      <c r="I578" s="183" t="s">
        <v>8245</v>
      </c>
      <c r="J578" s="183" t="s">
        <v>5660</v>
      </c>
      <c r="K578" s="183" t="s">
        <v>8246</v>
      </c>
      <c r="L578" s="183" t="s">
        <v>50</v>
      </c>
      <c r="M578" s="183" t="s">
        <v>730</v>
      </c>
      <c r="N578" s="183" t="s">
        <v>5661</v>
      </c>
      <c r="O578" s="183" t="s">
        <v>8247</v>
      </c>
      <c r="P578" s="183">
        <v>0</v>
      </c>
      <c r="Q578" s="183" t="s">
        <v>1217</v>
      </c>
      <c r="R578" s="183" t="s">
        <v>7754</v>
      </c>
      <c r="S578" s="184">
        <v>37970</v>
      </c>
      <c r="T578" s="185">
        <v>7037</v>
      </c>
      <c r="U578" s="186">
        <v>6206400</v>
      </c>
      <c r="V578" s="186">
        <v>6206400</v>
      </c>
      <c r="W578" s="187">
        <v>44227</v>
      </c>
      <c r="X578" s="188" t="s">
        <v>8664</v>
      </c>
      <c r="Y578" s="188" t="s">
        <v>7880</v>
      </c>
      <c r="Z578" s="188" t="s">
        <v>7966</v>
      </c>
    </row>
    <row r="579" spans="1:26" ht="24.75" hidden="1" customHeight="1" x14ac:dyDescent="0.25">
      <c r="A579" s="183" t="s">
        <v>8367</v>
      </c>
      <c r="B579" s="188">
        <v>753474005</v>
      </c>
      <c r="C579" s="183" t="s">
        <v>81</v>
      </c>
      <c r="D579" s="183" t="s">
        <v>5656</v>
      </c>
      <c r="E579" s="183" t="s">
        <v>7747</v>
      </c>
      <c r="F579" s="183" t="s">
        <v>5657</v>
      </c>
      <c r="G579" s="183" t="s">
        <v>5658</v>
      </c>
      <c r="H579" s="183" t="s">
        <v>5659</v>
      </c>
      <c r="I579" s="183" t="s">
        <v>8245</v>
      </c>
      <c r="J579" s="183" t="s">
        <v>5660</v>
      </c>
      <c r="K579" s="183" t="s">
        <v>8246</v>
      </c>
      <c r="L579" s="183" t="s">
        <v>50</v>
      </c>
      <c r="M579" s="183" t="s">
        <v>730</v>
      </c>
      <c r="N579" s="183" t="s">
        <v>5661</v>
      </c>
      <c r="O579" s="183" t="s">
        <v>8247</v>
      </c>
      <c r="P579" s="183">
        <v>0</v>
      </c>
      <c r="Q579" s="183" t="s">
        <v>1217</v>
      </c>
      <c r="R579" s="183" t="s">
        <v>7754</v>
      </c>
      <c r="S579" s="184">
        <v>37970</v>
      </c>
      <c r="T579" s="185">
        <v>7037</v>
      </c>
      <c r="U579" s="186">
        <v>6206400</v>
      </c>
      <c r="V579" s="186">
        <v>6206400</v>
      </c>
      <c r="W579" s="187">
        <v>44227</v>
      </c>
      <c r="X579" s="188" t="s">
        <v>8664</v>
      </c>
      <c r="Y579" s="188" t="s">
        <v>7880</v>
      </c>
      <c r="Z579" s="188" t="s">
        <v>7977</v>
      </c>
    </row>
    <row r="580" spans="1:26" ht="24.75" hidden="1" customHeight="1" x14ac:dyDescent="0.25">
      <c r="A580" s="183" t="s">
        <v>8367</v>
      </c>
      <c r="B580" s="188">
        <v>753474005</v>
      </c>
      <c r="C580" s="183" t="s">
        <v>81</v>
      </c>
      <c r="D580" s="183" t="s">
        <v>5656</v>
      </c>
      <c r="E580" s="183" t="s">
        <v>7747</v>
      </c>
      <c r="F580" s="183" t="s">
        <v>5657</v>
      </c>
      <c r="G580" s="183" t="s">
        <v>5658</v>
      </c>
      <c r="H580" s="183" t="s">
        <v>5659</v>
      </c>
      <c r="I580" s="183" t="s">
        <v>8245</v>
      </c>
      <c r="J580" s="183" t="s">
        <v>5660</v>
      </c>
      <c r="K580" s="183" t="s">
        <v>8246</v>
      </c>
      <c r="L580" s="183" t="s">
        <v>50</v>
      </c>
      <c r="M580" s="183" t="s">
        <v>730</v>
      </c>
      <c r="N580" s="183" t="s">
        <v>5661</v>
      </c>
      <c r="O580" s="183" t="s">
        <v>8247</v>
      </c>
      <c r="P580" s="183">
        <v>0</v>
      </c>
      <c r="Q580" s="183" t="s">
        <v>1217</v>
      </c>
      <c r="R580" s="183" t="s">
        <v>7754</v>
      </c>
      <c r="S580" s="184">
        <v>37970</v>
      </c>
      <c r="T580" s="185">
        <v>7037</v>
      </c>
      <c r="U580" s="186">
        <v>8068320</v>
      </c>
      <c r="V580" s="186">
        <v>8068320</v>
      </c>
      <c r="W580" s="187">
        <v>44227</v>
      </c>
      <c r="X580" s="188" t="s">
        <v>8664</v>
      </c>
      <c r="Y580" s="188" t="s">
        <v>7880</v>
      </c>
      <c r="Z580" s="188" t="s">
        <v>7994</v>
      </c>
    </row>
    <row r="581" spans="1:26" ht="24.75" hidden="1" customHeight="1" x14ac:dyDescent="0.25">
      <c r="A581" s="183" t="s">
        <v>8367</v>
      </c>
      <c r="B581" s="188">
        <v>753474005</v>
      </c>
      <c r="C581" s="183" t="s">
        <v>81</v>
      </c>
      <c r="D581" s="183" t="s">
        <v>5656</v>
      </c>
      <c r="E581" s="183" t="s">
        <v>7747</v>
      </c>
      <c r="F581" s="183" t="s">
        <v>5657</v>
      </c>
      <c r="G581" s="183" t="s">
        <v>5658</v>
      </c>
      <c r="H581" s="183" t="s">
        <v>5659</v>
      </c>
      <c r="I581" s="183" t="s">
        <v>8245</v>
      </c>
      <c r="J581" s="183" t="s">
        <v>5660</v>
      </c>
      <c r="K581" s="183" t="s">
        <v>8246</v>
      </c>
      <c r="L581" s="183" t="s">
        <v>50</v>
      </c>
      <c r="M581" s="183" t="s">
        <v>730</v>
      </c>
      <c r="N581" s="183" t="s">
        <v>5661</v>
      </c>
      <c r="O581" s="183" t="s">
        <v>8247</v>
      </c>
      <c r="P581" s="183">
        <v>0</v>
      </c>
      <c r="Q581" s="183" t="s">
        <v>1217</v>
      </c>
      <c r="R581" s="183" t="s">
        <v>7754</v>
      </c>
      <c r="S581" s="184">
        <v>37970</v>
      </c>
      <c r="T581" s="185">
        <v>7037</v>
      </c>
      <c r="U581" s="186">
        <v>6206400</v>
      </c>
      <c r="V581" s="186">
        <v>6206400</v>
      </c>
      <c r="W581" s="187">
        <v>44227</v>
      </c>
      <c r="X581" s="188" t="s">
        <v>8664</v>
      </c>
      <c r="Y581" s="188" t="s">
        <v>7880</v>
      </c>
      <c r="Z581" s="188" t="s">
        <v>7979</v>
      </c>
    </row>
    <row r="582" spans="1:26" ht="24.75" hidden="1" customHeight="1" x14ac:dyDescent="0.25">
      <c r="A582" s="183" t="s">
        <v>8367</v>
      </c>
      <c r="B582" s="188">
        <v>753474005</v>
      </c>
      <c r="C582" s="183" t="s">
        <v>81</v>
      </c>
      <c r="D582" s="183" t="s">
        <v>5656</v>
      </c>
      <c r="E582" s="183" t="s">
        <v>7747</v>
      </c>
      <c r="F582" s="183" t="s">
        <v>5657</v>
      </c>
      <c r="G582" s="183" t="s">
        <v>5658</v>
      </c>
      <c r="H582" s="183" t="s">
        <v>5659</v>
      </c>
      <c r="I582" s="183" t="s">
        <v>8245</v>
      </c>
      <c r="J582" s="183" t="s">
        <v>5660</v>
      </c>
      <c r="K582" s="183" t="s">
        <v>8246</v>
      </c>
      <c r="L582" s="183" t="s">
        <v>50</v>
      </c>
      <c r="M582" s="183" t="s">
        <v>730</v>
      </c>
      <c r="N582" s="183" t="s">
        <v>5661</v>
      </c>
      <c r="O582" s="183" t="s">
        <v>8247</v>
      </c>
      <c r="P582" s="183">
        <v>0</v>
      </c>
      <c r="Q582" s="183" t="s">
        <v>1217</v>
      </c>
      <c r="R582" s="183" t="s">
        <v>7754</v>
      </c>
      <c r="S582" s="184">
        <v>37970</v>
      </c>
      <c r="T582" s="185">
        <v>7037</v>
      </c>
      <c r="U582" s="186">
        <v>5182650</v>
      </c>
      <c r="V582" s="186">
        <v>5182650</v>
      </c>
      <c r="W582" s="187">
        <v>44227</v>
      </c>
      <c r="X582" s="188" t="s">
        <v>8664</v>
      </c>
      <c r="Y582" s="188" t="s">
        <v>7880</v>
      </c>
      <c r="Z582" s="188" t="s">
        <v>7921</v>
      </c>
    </row>
    <row r="583" spans="1:26" ht="24.75" hidden="1" customHeight="1" x14ac:dyDescent="0.25">
      <c r="A583" s="183" t="s">
        <v>8367</v>
      </c>
      <c r="B583" s="188">
        <v>753474005</v>
      </c>
      <c r="C583" s="183" t="s">
        <v>81</v>
      </c>
      <c r="D583" s="183" t="s">
        <v>5656</v>
      </c>
      <c r="E583" s="183" t="s">
        <v>7747</v>
      </c>
      <c r="F583" s="183" t="s">
        <v>5657</v>
      </c>
      <c r="G583" s="183" t="s">
        <v>5658</v>
      </c>
      <c r="H583" s="183" t="s">
        <v>5659</v>
      </c>
      <c r="I583" s="183" t="s">
        <v>8245</v>
      </c>
      <c r="J583" s="183" t="s">
        <v>5660</v>
      </c>
      <c r="K583" s="183" t="s">
        <v>8246</v>
      </c>
      <c r="L583" s="183" t="s">
        <v>50</v>
      </c>
      <c r="M583" s="183" t="s">
        <v>730</v>
      </c>
      <c r="N583" s="183" t="s">
        <v>5661</v>
      </c>
      <c r="O583" s="183" t="s">
        <v>8247</v>
      </c>
      <c r="P583" s="183">
        <v>0</v>
      </c>
      <c r="Q583" s="183" t="s">
        <v>1217</v>
      </c>
      <c r="R583" s="183" t="s">
        <v>7754</v>
      </c>
      <c r="S583" s="184">
        <v>37970</v>
      </c>
      <c r="T583" s="185">
        <v>7037</v>
      </c>
      <c r="U583" s="186">
        <v>6206400</v>
      </c>
      <c r="V583" s="186">
        <v>6206400</v>
      </c>
      <c r="W583" s="187">
        <v>44227</v>
      </c>
      <c r="X583" s="188" t="s">
        <v>8664</v>
      </c>
      <c r="Y583" s="188" t="s">
        <v>7880</v>
      </c>
      <c r="Z583" s="188" t="s">
        <v>7969</v>
      </c>
    </row>
    <row r="584" spans="1:26" ht="24.75" hidden="1" customHeight="1" x14ac:dyDescent="0.25">
      <c r="A584" s="183" t="s">
        <v>8368</v>
      </c>
      <c r="B584" s="188">
        <v>759418204</v>
      </c>
      <c r="C584" s="183" t="s">
        <v>81</v>
      </c>
      <c r="D584" s="183" t="s">
        <v>5426</v>
      </c>
      <c r="E584" s="183" t="s">
        <v>7518</v>
      </c>
      <c r="F584" s="183" t="s">
        <v>5427</v>
      </c>
      <c r="G584" s="183" t="s">
        <v>7519</v>
      </c>
      <c r="H584" s="183" t="s">
        <v>5428</v>
      </c>
      <c r="I584" s="183" t="s">
        <v>7520</v>
      </c>
      <c r="J584" s="183" t="s">
        <v>5429</v>
      </c>
      <c r="K584" s="183" t="s">
        <v>5430</v>
      </c>
      <c r="L584" s="183" t="s">
        <v>630</v>
      </c>
      <c r="M584" s="183" t="s">
        <v>462</v>
      </c>
      <c r="N584" s="183" t="s">
        <v>5431</v>
      </c>
      <c r="O584" s="183">
        <v>0</v>
      </c>
      <c r="P584" s="183">
        <v>0</v>
      </c>
      <c r="Q584" s="183" t="s">
        <v>1217</v>
      </c>
      <c r="R584" s="183" t="s">
        <v>7521</v>
      </c>
      <c r="S584" s="184">
        <v>37970</v>
      </c>
      <c r="T584" s="185">
        <v>7038</v>
      </c>
      <c r="U584" s="186">
        <v>11606496</v>
      </c>
      <c r="V584" s="186">
        <v>11606496</v>
      </c>
      <c r="W584" s="187">
        <v>44227</v>
      </c>
      <c r="X584" s="188" t="s">
        <v>8664</v>
      </c>
      <c r="Y584" s="188" t="s">
        <v>7880</v>
      </c>
      <c r="Z584" s="188" t="s">
        <v>7889</v>
      </c>
    </row>
    <row r="585" spans="1:26" ht="24.75" hidden="1" customHeight="1" x14ac:dyDescent="0.25">
      <c r="A585" s="183" t="s">
        <v>8369</v>
      </c>
      <c r="B585" s="188">
        <v>700249204</v>
      </c>
      <c r="C585" s="183" t="s">
        <v>1566</v>
      </c>
      <c r="D585" s="183" t="s">
        <v>1895</v>
      </c>
      <c r="E585" s="183" t="s">
        <v>7714</v>
      </c>
      <c r="F585" s="183" t="s">
        <v>1896</v>
      </c>
      <c r="G585" s="183" t="s">
        <v>7715</v>
      </c>
      <c r="H585" s="183" t="s">
        <v>1897</v>
      </c>
      <c r="I585" s="183" t="s">
        <v>7716</v>
      </c>
      <c r="J585" s="183" t="s">
        <v>1898</v>
      </c>
      <c r="K585" s="183" t="s">
        <v>1900</v>
      </c>
      <c r="L585" s="183" t="s">
        <v>50</v>
      </c>
      <c r="M585" s="183" t="s">
        <v>1902</v>
      </c>
      <c r="N585" s="183" t="s">
        <v>1901</v>
      </c>
      <c r="O585" s="183" t="s">
        <v>1899</v>
      </c>
      <c r="P585" s="183">
        <v>0</v>
      </c>
      <c r="Q585" s="183" t="s">
        <v>1274</v>
      </c>
      <c r="R585" s="183" t="s">
        <v>7765</v>
      </c>
      <c r="S585" s="184">
        <v>37970</v>
      </c>
      <c r="T585" s="185">
        <v>7039</v>
      </c>
      <c r="U585" s="186">
        <v>24721360</v>
      </c>
      <c r="V585" s="186">
        <v>24721360</v>
      </c>
      <c r="W585" s="187">
        <v>44227</v>
      </c>
      <c r="X585" s="188" t="s">
        <v>8664</v>
      </c>
      <c r="Y585" s="188" t="s">
        <v>7880</v>
      </c>
      <c r="Z585" s="188" t="s">
        <v>7961</v>
      </c>
    </row>
    <row r="586" spans="1:26" ht="24.75" hidden="1" customHeight="1" x14ac:dyDescent="0.25">
      <c r="A586" s="183" t="s">
        <v>8370</v>
      </c>
      <c r="B586" s="188">
        <v>725712006</v>
      </c>
      <c r="C586" s="183" t="s">
        <v>81</v>
      </c>
      <c r="D586" s="183" t="s">
        <v>815</v>
      </c>
      <c r="E586" s="183" t="s">
        <v>7031</v>
      </c>
      <c r="F586" s="183" t="s">
        <v>816</v>
      </c>
      <c r="G586" s="183" t="s">
        <v>6529</v>
      </c>
      <c r="H586" s="183" t="s">
        <v>817</v>
      </c>
      <c r="I586" s="183" t="s">
        <v>7032</v>
      </c>
      <c r="J586" s="183" t="s">
        <v>6530</v>
      </c>
      <c r="K586" s="183" t="s">
        <v>818</v>
      </c>
      <c r="L586" s="183" t="s">
        <v>50</v>
      </c>
      <c r="M586" s="183" t="s">
        <v>819</v>
      </c>
      <c r="N586" s="183" t="s">
        <v>7075</v>
      </c>
      <c r="O586" s="183">
        <v>0</v>
      </c>
      <c r="P586" s="183">
        <v>0</v>
      </c>
      <c r="Q586" s="183" t="s">
        <v>419</v>
      </c>
      <c r="R586" s="183" t="s">
        <v>7035</v>
      </c>
      <c r="S586" s="184">
        <v>37970</v>
      </c>
      <c r="T586" s="185">
        <v>7041</v>
      </c>
      <c r="U586" s="186">
        <v>8048149</v>
      </c>
      <c r="V586" s="186">
        <v>8048149</v>
      </c>
      <c r="W586" s="187">
        <v>44227</v>
      </c>
      <c r="X586" s="188" t="s">
        <v>8664</v>
      </c>
      <c r="Y586" s="188" t="s">
        <v>7880</v>
      </c>
      <c r="Z586" s="188" t="s">
        <v>8055</v>
      </c>
    </row>
    <row r="587" spans="1:26" ht="24.75" hidden="1" customHeight="1" x14ac:dyDescent="0.25">
      <c r="A587" s="183" t="s">
        <v>8370</v>
      </c>
      <c r="B587" s="188">
        <v>725712006</v>
      </c>
      <c r="C587" s="183" t="s">
        <v>81</v>
      </c>
      <c r="D587" s="183" t="s">
        <v>815</v>
      </c>
      <c r="E587" s="183" t="s">
        <v>7031</v>
      </c>
      <c r="F587" s="183" t="s">
        <v>816</v>
      </c>
      <c r="G587" s="183" t="s">
        <v>6529</v>
      </c>
      <c r="H587" s="183" t="s">
        <v>817</v>
      </c>
      <c r="I587" s="183" t="s">
        <v>7032</v>
      </c>
      <c r="J587" s="183" t="s">
        <v>6530</v>
      </c>
      <c r="K587" s="183" t="s">
        <v>818</v>
      </c>
      <c r="L587" s="183" t="s">
        <v>50</v>
      </c>
      <c r="M587" s="183" t="s">
        <v>819</v>
      </c>
      <c r="N587" s="183" t="s">
        <v>7075</v>
      </c>
      <c r="O587" s="183">
        <v>0</v>
      </c>
      <c r="P587" s="183">
        <v>0</v>
      </c>
      <c r="Q587" s="183" t="s">
        <v>419</v>
      </c>
      <c r="R587" s="183" t="s">
        <v>7035</v>
      </c>
      <c r="S587" s="184">
        <v>37970</v>
      </c>
      <c r="T587" s="185">
        <v>7041</v>
      </c>
      <c r="U587" s="186">
        <v>6206400</v>
      </c>
      <c r="V587" s="186">
        <v>6206400</v>
      </c>
      <c r="W587" s="187">
        <v>44227</v>
      </c>
      <c r="X587" s="188" t="s">
        <v>8664</v>
      </c>
      <c r="Y587" s="188" t="s">
        <v>7880</v>
      </c>
      <c r="Z587" s="188" t="s">
        <v>7921</v>
      </c>
    </row>
    <row r="588" spans="1:26" ht="24.75" hidden="1" customHeight="1" x14ac:dyDescent="0.25">
      <c r="A588" s="183" t="s">
        <v>8632</v>
      </c>
      <c r="B588" s="188">
        <v>690609002</v>
      </c>
      <c r="C588" s="183" t="s">
        <v>2854</v>
      </c>
      <c r="D588" s="183" t="s">
        <v>4091</v>
      </c>
      <c r="E588" s="183" t="s">
        <v>27</v>
      </c>
      <c r="F588" s="183" t="s">
        <v>2872</v>
      </c>
      <c r="G588" s="183" t="s">
        <v>29</v>
      </c>
      <c r="H588" s="183">
        <v>0</v>
      </c>
      <c r="I588" s="183">
        <v>0</v>
      </c>
      <c r="J588" s="183" t="s">
        <v>4092</v>
      </c>
      <c r="K588" s="183" t="s">
        <v>4093</v>
      </c>
      <c r="L588" s="183" t="s">
        <v>630</v>
      </c>
      <c r="M588" s="183" t="s">
        <v>205</v>
      </c>
      <c r="N588" s="183">
        <v>0</v>
      </c>
      <c r="O588" s="183">
        <v>0</v>
      </c>
      <c r="P588" s="183">
        <v>0</v>
      </c>
      <c r="Q588" s="183">
        <v>91001</v>
      </c>
      <c r="R588" s="183" t="s">
        <v>2875</v>
      </c>
      <c r="S588" s="184">
        <v>37970</v>
      </c>
      <c r="T588" s="185">
        <v>7049</v>
      </c>
      <c r="U588" s="186">
        <v>0</v>
      </c>
      <c r="V588" s="186">
        <v>0</v>
      </c>
      <c r="W588" s="187">
        <v>44227</v>
      </c>
      <c r="X588" s="188" t="s">
        <v>8664</v>
      </c>
      <c r="Y588" s="188" t="s">
        <v>7880</v>
      </c>
      <c r="Z588" s="188" t="s">
        <v>7888</v>
      </c>
    </row>
    <row r="589" spans="1:26" ht="24.75" hidden="1" customHeight="1" x14ac:dyDescent="0.25">
      <c r="A589" s="183" t="s">
        <v>8633</v>
      </c>
      <c r="B589" s="188">
        <v>691508005</v>
      </c>
      <c r="C589" s="183" t="s">
        <v>2854</v>
      </c>
      <c r="D589" s="183" t="s">
        <v>2871</v>
      </c>
      <c r="E589" s="183" t="s">
        <v>27</v>
      </c>
      <c r="F589" s="183" t="s">
        <v>2872</v>
      </c>
      <c r="G589" s="183" t="s">
        <v>29</v>
      </c>
      <c r="H589" s="183">
        <v>0</v>
      </c>
      <c r="I589" s="183">
        <v>0</v>
      </c>
      <c r="J589" s="183" t="s">
        <v>4033</v>
      </c>
      <c r="K589" s="183" t="s">
        <v>4034</v>
      </c>
      <c r="L589" s="183" t="s">
        <v>344</v>
      </c>
      <c r="M589" s="183" t="s">
        <v>4035</v>
      </c>
      <c r="N589" s="183" t="s">
        <v>6580</v>
      </c>
      <c r="O589" s="183" t="s">
        <v>6581</v>
      </c>
      <c r="P589" s="183">
        <v>0</v>
      </c>
      <c r="Q589" s="183">
        <v>91001</v>
      </c>
      <c r="R589" s="183" t="s">
        <v>2875</v>
      </c>
      <c r="S589" s="184">
        <v>37970</v>
      </c>
      <c r="T589" s="185">
        <v>7050</v>
      </c>
      <c r="U589" s="186">
        <v>0</v>
      </c>
      <c r="V589" s="186">
        <v>0</v>
      </c>
      <c r="W589" s="187">
        <v>44227</v>
      </c>
      <c r="X589" s="188" t="s">
        <v>8664</v>
      </c>
      <c r="Y589" s="188" t="s">
        <v>7880</v>
      </c>
      <c r="Z589" s="188" t="s">
        <v>7965</v>
      </c>
    </row>
    <row r="590" spans="1:26" ht="24.75" hidden="1" customHeight="1" x14ac:dyDescent="0.25">
      <c r="A590" s="183" t="s">
        <v>8371</v>
      </c>
      <c r="B590" s="188">
        <v>692538005</v>
      </c>
      <c r="C590" s="183" t="s">
        <v>2854</v>
      </c>
      <c r="D590" s="183" t="s">
        <v>2871</v>
      </c>
      <c r="E590" s="183" t="s">
        <v>27</v>
      </c>
      <c r="F590" s="183" t="s">
        <v>2872</v>
      </c>
      <c r="G590" s="183" t="s">
        <v>29</v>
      </c>
      <c r="H590" s="183">
        <v>0</v>
      </c>
      <c r="I590" s="183">
        <v>0</v>
      </c>
      <c r="J590" s="183" t="s">
        <v>3367</v>
      </c>
      <c r="K590" s="183" t="s">
        <v>3368</v>
      </c>
      <c r="L590" s="183" t="s">
        <v>50</v>
      </c>
      <c r="M590" s="183" t="s">
        <v>906</v>
      </c>
      <c r="N590" s="183">
        <v>0</v>
      </c>
      <c r="O590" s="183">
        <v>0</v>
      </c>
      <c r="P590" s="183">
        <v>0</v>
      </c>
      <c r="Q590" s="183">
        <v>91001</v>
      </c>
      <c r="R590" s="183" t="s">
        <v>3369</v>
      </c>
      <c r="S590" s="184">
        <v>37970</v>
      </c>
      <c r="T590" s="185">
        <v>7051</v>
      </c>
      <c r="U590" s="186">
        <v>36927087</v>
      </c>
      <c r="V590" s="186">
        <v>36927087</v>
      </c>
      <c r="W590" s="187">
        <v>44227</v>
      </c>
      <c r="X590" s="188" t="s">
        <v>8664</v>
      </c>
      <c r="Y590" s="188" t="s">
        <v>7880</v>
      </c>
      <c r="Z590" s="188" t="s">
        <v>7941</v>
      </c>
    </row>
    <row r="591" spans="1:26" ht="24.75" hidden="1" customHeight="1" x14ac:dyDescent="0.25">
      <c r="A591" s="183" t="s">
        <v>8372</v>
      </c>
      <c r="B591" s="188">
        <v>690812002</v>
      </c>
      <c r="C591" s="183" t="s">
        <v>2854</v>
      </c>
      <c r="D591" s="183" t="s">
        <v>2871</v>
      </c>
      <c r="E591" s="183" t="s">
        <v>27</v>
      </c>
      <c r="F591" s="183" t="s">
        <v>2872</v>
      </c>
      <c r="G591" s="183" t="s">
        <v>29</v>
      </c>
      <c r="H591" s="183">
        <v>0</v>
      </c>
      <c r="I591" s="183">
        <v>0</v>
      </c>
      <c r="J591" s="183" t="s">
        <v>3852</v>
      </c>
      <c r="K591" s="183" t="s">
        <v>3853</v>
      </c>
      <c r="L591" s="183" t="s">
        <v>6170</v>
      </c>
      <c r="M591" s="183" t="s">
        <v>3855</v>
      </c>
      <c r="N591" s="183" t="s">
        <v>3854</v>
      </c>
      <c r="O591" s="183">
        <v>0</v>
      </c>
      <c r="P591" s="183">
        <v>0</v>
      </c>
      <c r="Q591" s="183">
        <v>91001</v>
      </c>
      <c r="R591" s="183" t="s">
        <v>2875</v>
      </c>
      <c r="S591" s="184">
        <v>37970</v>
      </c>
      <c r="T591" s="185">
        <v>7052</v>
      </c>
      <c r="U591" s="186">
        <v>124500</v>
      </c>
      <c r="V591" s="186">
        <v>124500</v>
      </c>
      <c r="W591" s="187">
        <v>44227</v>
      </c>
      <c r="X591" s="188" t="s">
        <v>8664</v>
      </c>
      <c r="Y591" s="188" t="s">
        <v>7880</v>
      </c>
      <c r="Z591" s="188" t="s">
        <v>7968</v>
      </c>
    </row>
    <row r="592" spans="1:26" ht="24.75" hidden="1" customHeight="1" x14ac:dyDescent="0.25">
      <c r="A592" s="183" t="s">
        <v>8634</v>
      </c>
      <c r="B592" s="188">
        <v>724210007</v>
      </c>
      <c r="C592" s="183" t="s">
        <v>1566</v>
      </c>
      <c r="D592" s="183" t="s">
        <v>2506</v>
      </c>
      <c r="E592" s="183" t="s">
        <v>2507</v>
      </c>
      <c r="F592" s="183" t="s">
        <v>2508</v>
      </c>
      <c r="G592" s="183" t="s">
        <v>2509</v>
      </c>
      <c r="H592" s="183" t="s">
        <v>2510</v>
      </c>
      <c r="I592" s="183" t="s">
        <v>2511</v>
      </c>
      <c r="J592" s="183" t="s">
        <v>2512</v>
      </c>
      <c r="K592" s="183" t="s">
        <v>2514</v>
      </c>
      <c r="L592" s="183" t="s">
        <v>50</v>
      </c>
      <c r="M592" s="183" t="s">
        <v>1476</v>
      </c>
      <c r="N592" s="183">
        <v>0</v>
      </c>
      <c r="O592" s="183" t="s">
        <v>2513</v>
      </c>
      <c r="P592" s="183">
        <v>0</v>
      </c>
      <c r="Q592" s="183">
        <v>93401</v>
      </c>
      <c r="R592" s="183" t="s">
        <v>6942</v>
      </c>
      <c r="S592" s="184">
        <v>37970</v>
      </c>
      <c r="T592" s="185">
        <v>7053</v>
      </c>
      <c r="U592" s="186">
        <v>0</v>
      </c>
      <c r="V592" s="186">
        <v>0</v>
      </c>
      <c r="W592" s="187">
        <v>44227</v>
      </c>
      <c r="X592" s="188" t="s">
        <v>8664</v>
      </c>
      <c r="Y592" s="188" t="s">
        <v>7880</v>
      </c>
      <c r="Z592" s="188" t="s">
        <v>250</v>
      </c>
    </row>
    <row r="593" spans="1:26" ht="24.75" hidden="1" customHeight="1" x14ac:dyDescent="0.25">
      <c r="A593" s="183" t="s">
        <v>8373</v>
      </c>
      <c r="B593" s="188">
        <v>692542002</v>
      </c>
      <c r="C593" s="183" t="s">
        <v>2854</v>
      </c>
      <c r="D593" s="183" t="s">
        <v>2871</v>
      </c>
      <c r="E593" s="183" t="s">
        <v>27</v>
      </c>
      <c r="F593" s="183" t="s">
        <v>2872</v>
      </c>
      <c r="G593" s="183" t="s">
        <v>29</v>
      </c>
      <c r="H593" s="183">
        <v>0</v>
      </c>
      <c r="I593" s="183">
        <v>0</v>
      </c>
      <c r="J593" s="183" t="s">
        <v>3012</v>
      </c>
      <c r="K593" s="183" t="s">
        <v>3013</v>
      </c>
      <c r="L593" s="183" t="s">
        <v>50</v>
      </c>
      <c r="M593" s="183" t="s">
        <v>1181</v>
      </c>
      <c r="N593" s="183" t="s">
        <v>6313</v>
      </c>
      <c r="O593" s="183" t="s">
        <v>6314</v>
      </c>
      <c r="P593" s="183">
        <v>0</v>
      </c>
      <c r="Q593" s="183">
        <v>91001</v>
      </c>
      <c r="R593" s="183" t="s">
        <v>2875</v>
      </c>
      <c r="S593" s="184">
        <v>37970</v>
      </c>
      <c r="T593" s="185">
        <v>7054</v>
      </c>
      <c r="U593" s="186">
        <v>261450</v>
      </c>
      <c r="V593" s="186">
        <v>261450</v>
      </c>
      <c r="W593" s="187">
        <v>44227</v>
      </c>
      <c r="X593" s="188" t="s">
        <v>8664</v>
      </c>
      <c r="Y593" s="188" t="s">
        <v>7880</v>
      </c>
      <c r="Z593" s="188" t="s">
        <v>8014</v>
      </c>
    </row>
    <row r="594" spans="1:26" ht="24.75" hidden="1" customHeight="1" x14ac:dyDescent="0.25">
      <c r="A594" s="183" t="s">
        <v>8374</v>
      </c>
      <c r="B594" s="188">
        <v>690713004</v>
      </c>
      <c r="C594" s="183" t="s">
        <v>2854</v>
      </c>
      <c r="D594" s="183" t="s">
        <v>2871</v>
      </c>
      <c r="E594" s="183" t="s">
        <v>27</v>
      </c>
      <c r="F594" s="183" t="s">
        <v>2872</v>
      </c>
      <c r="G594" s="183" t="s">
        <v>29</v>
      </c>
      <c r="H594" s="183">
        <v>0</v>
      </c>
      <c r="I594" s="183">
        <v>0</v>
      </c>
      <c r="J594" s="183" t="s">
        <v>3784</v>
      </c>
      <c r="K594" s="183" t="s">
        <v>3785</v>
      </c>
      <c r="L594" s="183" t="s">
        <v>50</v>
      </c>
      <c r="M594" s="183" t="s">
        <v>2336</v>
      </c>
      <c r="N594" s="183" t="s">
        <v>3786</v>
      </c>
      <c r="O594" s="183">
        <v>0</v>
      </c>
      <c r="P594" s="183">
        <v>0</v>
      </c>
      <c r="Q594" s="183">
        <v>91001</v>
      </c>
      <c r="R594" s="183" t="s">
        <v>2875</v>
      </c>
      <c r="S594" s="184">
        <v>37970</v>
      </c>
      <c r="T594" s="185">
        <v>7056</v>
      </c>
      <c r="U594" s="186">
        <v>12770040</v>
      </c>
      <c r="V594" s="186">
        <v>12770040</v>
      </c>
      <c r="W594" s="187">
        <v>44227</v>
      </c>
      <c r="X594" s="188" t="s">
        <v>8664</v>
      </c>
      <c r="Y594" s="188" t="s">
        <v>7880</v>
      </c>
      <c r="Z594" s="188" t="s">
        <v>7930</v>
      </c>
    </row>
    <row r="595" spans="1:26" ht="24.75" hidden="1" customHeight="1" x14ac:dyDescent="0.25">
      <c r="A595" s="183" t="s">
        <v>8375</v>
      </c>
      <c r="B595" s="188">
        <v>691907007</v>
      </c>
      <c r="C595" s="183" t="s">
        <v>2854</v>
      </c>
      <c r="D595" s="183" t="s">
        <v>2871</v>
      </c>
      <c r="E595" s="183" t="s">
        <v>27</v>
      </c>
      <c r="F595" s="183" t="s">
        <v>2872</v>
      </c>
      <c r="G595" s="183" t="s">
        <v>29</v>
      </c>
      <c r="H595" s="183">
        <v>0</v>
      </c>
      <c r="I595" s="183">
        <v>0</v>
      </c>
      <c r="J595" s="183" t="s">
        <v>4041</v>
      </c>
      <c r="K595" s="183" t="s">
        <v>4042</v>
      </c>
      <c r="L595" s="183" t="s">
        <v>51</v>
      </c>
      <c r="M595" s="183" t="s">
        <v>4043</v>
      </c>
      <c r="N595" s="183">
        <v>452973427</v>
      </c>
      <c r="O595" s="183" t="s">
        <v>6571</v>
      </c>
      <c r="P595" s="183">
        <v>0</v>
      </c>
      <c r="Q595" s="183">
        <v>91001</v>
      </c>
      <c r="R595" s="183" t="s">
        <v>2875</v>
      </c>
      <c r="S595" s="184">
        <v>37970</v>
      </c>
      <c r="T595" s="185">
        <v>7057</v>
      </c>
      <c r="U595" s="186">
        <v>307515</v>
      </c>
      <c r="V595" s="186">
        <v>307515</v>
      </c>
      <c r="W595" s="187">
        <v>44227</v>
      </c>
      <c r="X595" s="188" t="s">
        <v>8664</v>
      </c>
      <c r="Y595" s="188" t="s">
        <v>7880</v>
      </c>
      <c r="Z595" s="188" t="s">
        <v>198</v>
      </c>
    </row>
    <row r="596" spans="1:26" ht="24.75" hidden="1" customHeight="1" x14ac:dyDescent="0.25">
      <c r="A596" s="183" t="s">
        <v>8376</v>
      </c>
      <c r="B596" s="188">
        <v>690601001</v>
      </c>
      <c r="C596" s="183" t="s">
        <v>2854</v>
      </c>
      <c r="D596" s="183" t="s">
        <v>2882</v>
      </c>
      <c r="E596" s="183" t="s">
        <v>1700</v>
      </c>
      <c r="F596" s="183" t="s">
        <v>3796</v>
      </c>
      <c r="G596" s="183" t="s">
        <v>29</v>
      </c>
      <c r="H596" s="183">
        <v>0</v>
      </c>
      <c r="I596" s="183">
        <v>0</v>
      </c>
      <c r="J596" s="183" t="s">
        <v>3797</v>
      </c>
      <c r="K596" s="183" t="s">
        <v>3798</v>
      </c>
      <c r="L596" s="183" t="s">
        <v>630</v>
      </c>
      <c r="M596" s="183" t="s">
        <v>1347</v>
      </c>
      <c r="N596" s="183">
        <v>0</v>
      </c>
      <c r="O596" s="183">
        <v>0</v>
      </c>
      <c r="P596" s="183">
        <v>0</v>
      </c>
      <c r="Q596" s="183">
        <v>91001</v>
      </c>
      <c r="R596" s="183" t="s">
        <v>2949</v>
      </c>
      <c r="S596" s="184">
        <v>37970</v>
      </c>
      <c r="T596" s="185">
        <v>7064</v>
      </c>
      <c r="U596" s="186">
        <v>186750</v>
      </c>
      <c r="V596" s="186">
        <v>186750</v>
      </c>
      <c r="W596" s="187">
        <v>44227</v>
      </c>
      <c r="X596" s="188" t="s">
        <v>8664</v>
      </c>
      <c r="Y596" s="188" t="s">
        <v>7880</v>
      </c>
      <c r="Z596" s="188" t="s">
        <v>7885</v>
      </c>
    </row>
    <row r="597" spans="1:26" ht="24.75" hidden="1" customHeight="1" x14ac:dyDescent="0.25">
      <c r="A597" s="183" t="s">
        <v>8377</v>
      </c>
      <c r="B597" s="188">
        <v>690705001</v>
      </c>
      <c r="C597" s="183" t="s">
        <v>2854</v>
      </c>
      <c r="D597" s="183" t="s">
        <v>2871</v>
      </c>
      <c r="E597" s="183" t="s">
        <v>27</v>
      </c>
      <c r="F597" s="183" t="s">
        <v>2872</v>
      </c>
      <c r="G597" s="183" t="s">
        <v>29</v>
      </c>
      <c r="H597" s="183">
        <v>0</v>
      </c>
      <c r="I597" s="183">
        <v>0</v>
      </c>
      <c r="J597" s="183" t="s">
        <v>3560</v>
      </c>
      <c r="K597" s="183" t="s">
        <v>3561</v>
      </c>
      <c r="L597" s="183" t="s">
        <v>50</v>
      </c>
      <c r="M597" s="183" t="s">
        <v>1840</v>
      </c>
      <c r="N597" s="183" t="s">
        <v>6334</v>
      </c>
      <c r="O597" s="183" t="s">
        <v>6335</v>
      </c>
      <c r="P597" s="183">
        <v>0</v>
      </c>
      <c r="Q597" s="183">
        <v>91001</v>
      </c>
      <c r="R597" s="183" t="s">
        <v>3269</v>
      </c>
      <c r="S597" s="184">
        <v>37970</v>
      </c>
      <c r="T597" s="185">
        <v>7066</v>
      </c>
      <c r="U597" s="186">
        <v>199200</v>
      </c>
      <c r="V597" s="186">
        <v>199200</v>
      </c>
      <c r="W597" s="187">
        <v>44227</v>
      </c>
      <c r="X597" s="188" t="s">
        <v>8664</v>
      </c>
      <c r="Y597" s="188" t="s">
        <v>7880</v>
      </c>
      <c r="Z597" s="188" t="s">
        <v>7946</v>
      </c>
    </row>
    <row r="598" spans="1:26" ht="24.75" hidden="1" customHeight="1" x14ac:dyDescent="0.25">
      <c r="A598" s="183" t="s">
        <v>8378</v>
      </c>
      <c r="B598" s="188">
        <v>825652000</v>
      </c>
      <c r="C598" s="183" t="s">
        <v>1212</v>
      </c>
      <c r="D598" s="183" t="s">
        <v>4201</v>
      </c>
      <c r="E598" s="183" t="s">
        <v>7730</v>
      </c>
      <c r="F598" s="183" t="s">
        <v>4202</v>
      </c>
      <c r="G598" s="183" t="s">
        <v>4203</v>
      </c>
      <c r="H598" s="183" t="s">
        <v>4204</v>
      </c>
      <c r="I598" s="183" t="s">
        <v>4205</v>
      </c>
      <c r="J598" s="183" t="s">
        <v>4206</v>
      </c>
      <c r="K598" s="183" t="s">
        <v>4207</v>
      </c>
      <c r="L598" s="183" t="s">
        <v>50</v>
      </c>
      <c r="M598" s="183" t="s">
        <v>2336</v>
      </c>
      <c r="N598" s="183" t="s">
        <v>7731</v>
      </c>
      <c r="O598" s="183" t="s">
        <v>7732</v>
      </c>
      <c r="P598" s="183">
        <v>0</v>
      </c>
      <c r="Q598" s="183" t="s">
        <v>1217</v>
      </c>
      <c r="R598" s="183" t="s">
        <v>7733</v>
      </c>
      <c r="S598" s="184">
        <v>37970</v>
      </c>
      <c r="T598" s="185">
        <v>7067</v>
      </c>
      <c r="U598" s="186">
        <v>8016600</v>
      </c>
      <c r="V598" s="186">
        <v>8016600</v>
      </c>
      <c r="W598" s="187">
        <v>44227</v>
      </c>
      <c r="X598" s="188" t="s">
        <v>8664</v>
      </c>
      <c r="Y598" s="188" t="s">
        <v>7880</v>
      </c>
      <c r="Z598" s="188" t="s">
        <v>7921</v>
      </c>
    </row>
    <row r="599" spans="1:26" ht="24.75" hidden="1" customHeight="1" x14ac:dyDescent="0.25">
      <c r="A599" s="183" t="s">
        <v>8378</v>
      </c>
      <c r="B599" s="188">
        <v>825652000</v>
      </c>
      <c r="C599" s="183" t="s">
        <v>1212</v>
      </c>
      <c r="D599" s="183" t="s">
        <v>4201</v>
      </c>
      <c r="E599" s="183" t="s">
        <v>7730</v>
      </c>
      <c r="F599" s="183" t="s">
        <v>4202</v>
      </c>
      <c r="G599" s="183" t="s">
        <v>4203</v>
      </c>
      <c r="H599" s="183" t="s">
        <v>4204</v>
      </c>
      <c r="I599" s="183" t="s">
        <v>4205</v>
      </c>
      <c r="J599" s="183" t="s">
        <v>4206</v>
      </c>
      <c r="K599" s="183" t="s">
        <v>4207</v>
      </c>
      <c r="L599" s="183" t="s">
        <v>50</v>
      </c>
      <c r="M599" s="183" t="s">
        <v>2336</v>
      </c>
      <c r="N599" s="183" t="s">
        <v>7731</v>
      </c>
      <c r="O599" s="183" t="s">
        <v>7732</v>
      </c>
      <c r="P599" s="183">
        <v>0</v>
      </c>
      <c r="Q599" s="183" t="s">
        <v>1217</v>
      </c>
      <c r="R599" s="183" t="s">
        <v>7733</v>
      </c>
      <c r="S599" s="184">
        <v>37970</v>
      </c>
      <c r="T599" s="185">
        <v>7067</v>
      </c>
      <c r="U599" s="186">
        <v>8016600</v>
      </c>
      <c r="V599" s="186">
        <v>8016600</v>
      </c>
      <c r="W599" s="187">
        <v>44227</v>
      </c>
      <c r="X599" s="188" t="s">
        <v>8664</v>
      </c>
      <c r="Y599" s="188" t="s">
        <v>7880</v>
      </c>
      <c r="Z599" s="188" t="s">
        <v>7930</v>
      </c>
    </row>
    <row r="600" spans="1:26" ht="24.75" hidden="1" customHeight="1" x14ac:dyDescent="0.25">
      <c r="A600" s="183" t="s">
        <v>8635</v>
      </c>
      <c r="B600" s="188">
        <v>718395003</v>
      </c>
      <c r="C600" s="183" t="s">
        <v>81</v>
      </c>
      <c r="D600" s="183" t="s">
        <v>183</v>
      </c>
      <c r="E600" s="183" t="s">
        <v>184</v>
      </c>
      <c r="F600" s="183" t="s">
        <v>185</v>
      </c>
      <c r="G600" s="183" t="s">
        <v>6259</v>
      </c>
      <c r="H600" s="183" t="s">
        <v>186</v>
      </c>
      <c r="I600" s="183" t="s">
        <v>6260</v>
      </c>
      <c r="J600" s="183" t="s">
        <v>6261</v>
      </c>
      <c r="K600" s="183" t="s">
        <v>6262</v>
      </c>
      <c r="L600" s="183" t="s">
        <v>618</v>
      </c>
      <c r="M600" s="183" t="s">
        <v>187</v>
      </c>
      <c r="N600" s="183" t="s">
        <v>6263</v>
      </c>
      <c r="O600" s="183" t="s">
        <v>6264</v>
      </c>
      <c r="P600" s="183">
        <v>0</v>
      </c>
      <c r="Q600" s="183">
        <v>93401</v>
      </c>
      <c r="R600" s="183" t="s">
        <v>6403</v>
      </c>
      <c r="S600" s="184">
        <v>37970</v>
      </c>
      <c r="T600" s="185">
        <v>7070</v>
      </c>
      <c r="U600" s="186">
        <v>0</v>
      </c>
      <c r="V600" s="186">
        <v>0</v>
      </c>
      <c r="W600" s="187">
        <v>44227</v>
      </c>
      <c r="X600" s="188" t="s">
        <v>8664</v>
      </c>
      <c r="Y600" s="188" t="s">
        <v>7880</v>
      </c>
      <c r="Z600" s="188" t="s">
        <v>187</v>
      </c>
    </row>
    <row r="601" spans="1:26" ht="24.75" hidden="1" customHeight="1" x14ac:dyDescent="0.25">
      <c r="A601" s="183" t="s">
        <v>8379</v>
      </c>
      <c r="B601" s="188">
        <v>692541006</v>
      </c>
      <c r="C601" s="183" t="s">
        <v>2854</v>
      </c>
      <c r="D601" s="183" t="s">
        <v>2871</v>
      </c>
      <c r="E601" s="183" t="s">
        <v>27</v>
      </c>
      <c r="F601" s="183" t="s">
        <v>2872</v>
      </c>
      <c r="G601" s="183" t="s">
        <v>29</v>
      </c>
      <c r="H601" s="183">
        <v>0</v>
      </c>
      <c r="I601" s="183">
        <v>0</v>
      </c>
      <c r="J601" s="183" t="s">
        <v>3433</v>
      </c>
      <c r="K601" s="183" t="s">
        <v>3434</v>
      </c>
      <c r="L601" s="183" t="s">
        <v>50</v>
      </c>
      <c r="M601" s="183" t="s">
        <v>3435</v>
      </c>
      <c r="N601" s="183">
        <v>0</v>
      </c>
      <c r="O601" s="183">
        <v>0</v>
      </c>
      <c r="P601" s="183">
        <v>0</v>
      </c>
      <c r="Q601" s="183">
        <v>91001</v>
      </c>
      <c r="R601" s="183" t="s">
        <v>2875</v>
      </c>
      <c r="S601" s="184">
        <v>37970</v>
      </c>
      <c r="T601" s="185">
        <v>7071</v>
      </c>
      <c r="U601" s="186">
        <v>9014796</v>
      </c>
      <c r="V601" s="186">
        <v>9014796</v>
      </c>
      <c r="W601" s="187">
        <v>44227</v>
      </c>
      <c r="X601" s="188" t="s">
        <v>8664</v>
      </c>
      <c r="Y601" s="188" t="s">
        <v>7880</v>
      </c>
      <c r="Z601" s="188" t="s">
        <v>7979</v>
      </c>
    </row>
    <row r="602" spans="1:26" ht="24.75" hidden="1" customHeight="1" x14ac:dyDescent="0.25">
      <c r="A602" s="183" t="s">
        <v>8380</v>
      </c>
      <c r="B602" s="188">
        <v>690403005</v>
      </c>
      <c r="C602" s="183" t="s">
        <v>2854</v>
      </c>
      <c r="D602" s="183" t="s">
        <v>2871</v>
      </c>
      <c r="E602" s="183" t="s">
        <v>27</v>
      </c>
      <c r="F602" s="183" t="s">
        <v>2872</v>
      </c>
      <c r="G602" s="183" t="s">
        <v>29</v>
      </c>
      <c r="H602" s="183">
        <v>0</v>
      </c>
      <c r="I602" s="183">
        <v>0</v>
      </c>
      <c r="J602" s="183" t="s">
        <v>3136</v>
      </c>
      <c r="K602" s="183" t="s">
        <v>3137</v>
      </c>
      <c r="L602" s="183" t="s">
        <v>6169</v>
      </c>
      <c r="M602" s="183" t="s">
        <v>992</v>
      </c>
      <c r="N602" s="183" t="s">
        <v>3138</v>
      </c>
      <c r="O602" s="183">
        <v>0</v>
      </c>
      <c r="P602" s="183">
        <v>0</v>
      </c>
      <c r="Q602" s="183">
        <v>91001</v>
      </c>
      <c r="R602" s="183" t="s">
        <v>2875</v>
      </c>
      <c r="S602" s="184">
        <v>37970</v>
      </c>
      <c r="T602" s="185">
        <v>7072</v>
      </c>
      <c r="U602" s="186">
        <v>55945659</v>
      </c>
      <c r="V602" s="186">
        <v>55945659</v>
      </c>
      <c r="W602" s="187">
        <v>44227</v>
      </c>
      <c r="X602" s="188" t="s">
        <v>8664</v>
      </c>
      <c r="Y602" s="188" t="s">
        <v>7880</v>
      </c>
      <c r="Z602" s="188" t="s">
        <v>7892</v>
      </c>
    </row>
    <row r="603" spans="1:26" ht="24.75" hidden="1" customHeight="1" x14ac:dyDescent="0.25">
      <c r="A603" s="183" t="s">
        <v>8381</v>
      </c>
      <c r="B603" s="188">
        <v>650852001</v>
      </c>
      <c r="C603" s="183" t="s">
        <v>81</v>
      </c>
      <c r="D603" s="183" t="s">
        <v>5205</v>
      </c>
      <c r="E603" s="183" t="s">
        <v>7541</v>
      </c>
      <c r="F603" s="183" t="s">
        <v>4779</v>
      </c>
      <c r="G603" s="183" t="s">
        <v>7542</v>
      </c>
      <c r="H603" s="183" t="s">
        <v>708</v>
      </c>
      <c r="I603" s="183" t="s">
        <v>5206</v>
      </c>
      <c r="J603" s="183" t="s">
        <v>5207</v>
      </c>
      <c r="K603" s="183" t="s">
        <v>6740</v>
      </c>
      <c r="L603" s="183" t="s">
        <v>50</v>
      </c>
      <c r="M603" s="183" t="s">
        <v>2336</v>
      </c>
      <c r="N603" s="183">
        <v>981829131</v>
      </c>
      <c r="O603" s="183" t="s">
        <v>5208</v>
      </c>
      <c r="P603" s="183">
        <v>0</v>
      </c>
      <c r="Q603" s="183" t="s">
        <v>419</v>
      </c>
      <c r="R603" s="183" t="s">
        <v>7550</v>
      </c>
      <c r="S603" s="184">
        <v>37970</v>
      </c>
      <c r="T603" s="185">
        <v>7076</v>
      </c>
      <c r="U603" s="186">
        <v>16033200</v>
      </c>
      <c r="V603" s="186">
        <v>16033200</v>
      </c>
      <c r="W603" s="187">
        <v>44227</v>
      </c>
      <c r="X603" s="188" t="s">
        <v>8664</v>
      </c>
      <c r="Y603" s="188" t="s">
        <v>7880</v>
      </c>
      <c r="Z603" s="188" t="s">
        <v>70</v>
      </c>
    </row>
    <row r="604" spans="1:26" ht="24.75" hidden="1" customHeight="1" x14ac:dyDescent="0.25">
      <c r="A604" s="183" t="s">
        <v>8382</v>
      </c>
      <c r="B604" s="188">
        <v>711497005</v>
      </c>
      <c r="C604" s="183" t="s">
        <v>81</v>
      </c>
      <c r="D604" s="183" t="s">
        <v>1139</v>
      </c>
      <c r="E604" s="183" t="s">
        <v>8163</v>
      </c>
      <c r="F604" s="183" t="s">
        <v>1140</v>
      </c>
      <c r="G604" s="183" t="s">
        <v>8164</v>
      </c>
      <c r="H604" s="183" t="s">
        <v>460</v>
      </c>
      <c r="I604" s="183" t="s">
        <v>6435</v>
      </c>
      <c r="J604" s="183" t="s">
        <v>8675</v>
      </c>
      <c r="K604" s="183" t="s">
        <v>1141</v>
      </c>
      <c r="L604" s="183" t="s">
        <v>6166</v>
      </c>
      <c r="M604" s="183" t="s">
        <v>1142</v>
      </c>
      <c r="N604" s="183" t="s">
        <v>8165</v>
      </c>
      <c r="O604" s="183" t="s">
        <v>8166</v>
      </c>
      <c r="P604" s="183">
        <v>0</v>
      </c>
      <c r="Q604" s="183">
        <v>93401</v>
      </c>
      <c r="R604" s="183" t="s">
        <v>8167</v>
      </c>
      <c r="S604" s="184">
        <v>37970</v>
      </c>
      <c r="T604" s="185">
        <v>7079</v>
      </c>
      <c r="U604" s="186">
        <v>185920</v>
      </c>
      <c r="V604" s="186">
        <v>185920</v>
      </c>
      <c r="W604" s="187">
        <v>44227</v>
      </c>
      <c r="X604" s="188" t="s">
        <v>8664</v>
      </c>
      <c r="Y604" s="188" t="s">
        <v>7880</v>
      </c>
      <c r="Z604" s="188" t="s">
        <v>7908</v>
      </c>
    </row>
    <row r="605" spans="1:26" ht="24.75" hidden="1" customHeight="1" x14ac:dyDescent="0.25">
      <c r="A605" s="183" t="s">
        <v>8383</v>
      </c>
      <c r="B605" s="188">
        <v>692537009</v>
      </c>
      <c r="C605" s="183" t="s">
        <v>3475</v>
      </c>
      <c r="D605" s="183" t="s">
        <v>2871</v>
      </c>
      <c r="E605" s="183" t="s">
        <v>3476</v>
      </c>
      <c r="F605" s="183" t="s">
        <v>2872</v>
      </c>
      <c r="G605" s="183" t="s">
        <v>29</v>
      </c>
      <c r="H605" s="183">
        <v>0</v>
      </c>
      <c r="I605" s="183">
        <v>0</v>
      </c>
      <c r="J605" s="183" t="s">
        <v>3477</v>
      </c>
      <c r="K605" s="183" t="s">
        <v>3479</v>
      </c>
      <c r="L605" s="183" t="s">
        <v>50</v>
      </c>
      <c r="M605" s="183" t="s">
        <v>1889</v>
      </c>
      <c r="N605" s="183" t="s">
        <v>3478</v>
      </c>
      <c r="O605" s="183" t="s">
        <v>6347</v>
      </c>
      <c r="P605" s="183">
        <v>0</v>
      </c>
      <c r="Q605" s="183">
        <v>91001</v>
      </c>
      <c r="R605" s="183" t="s">
        <v>2875</v>
      </c>
      <c r="S605" s="184">
        <v>37970</v>
      </c>
      <c r="T605" s="185">
        <v>7081</v>
      </c>
      <c r="U605" s="186">
        <v>9014796</v>
      </c>
      <c r="V605" s="186">
        <v>9014796</v>
      </c>
      <c r="W605" s="187">
        <v>44227</v>
      </c>
      <c r="X605" s="188" t="s">
        <v>8664</v>
      </c>
      <c r="Y605" s="188" t="s">
        <v>7880</v>
      </c>
      <c r="Z605" s="188" t="s">
        <v>7950</v>
      </c>
    </row>
    <row r="606" spans="1:26" ht="24.75" hidden="1" customHeight="1" x14ac:dyDescent="0.25">
      <c r="A606" s="183" t="s">
        <v>8384</v>
      </c>
      <c r="B606" s="188">
        <v>690727005</v>
      </c>
      <c r="C606" s="183" t="s">
        <v>2854</v>
      </c>
      <c r="D606" s="183" t="s">
        <v>2871</v>
      </c>
      <c r="E606" s="183" t="s">
        <v>27</v>
      </c>
      <c r="F606" s="183" t="s">
        <v>2872</v>
      </c>
      <c r="G606" s="183" t="s">
        <v>29</v>
      </c>
      <c r="H606" s="183">
        <v>0</v>
      </c>
      <c r="I606" s="183">
        <v>0</v>
      </c>
      <c r="J606" s="183" t="s">
        <v>3903</v>
      </c>
      <c r="K606" s="183" t="s">
        <v>3904</v>
      </c>
      <c r="L606" s="183" t="s">
        <v>50</v>
      </c>
      <c r="M606" s="183" t="s">
        <v>3906</v>
      </c>
      <c r="N606" s="183" t="s">
        <v>3905</v>
      </c>
      <c r="O606" s="183">
        <v>0</v>
      </c>
      <c r="P606" s="183">
        <v>0</v>
      </c>
      <c r="Q606" s="183">
        <v>91001</v>
      </c>
      <c r="R606" s="183" t="s">
        <v>2906</v>
      </c>
      <c r="S606" s="184">
        <v>37970</v>
      </c>
      <c r="T606" s="185">
        <v>7082</v>
      </c>
      <c r="U606" s="186">
        <v>10159532</v>
      </c>
      <c r="V606" s="186">
        <v>10159532</v>
      </c>
      <c r="W606" s="187">
        <v>44227</v>
      </c>
      <c r="X606" s="188" t="s">
        <v>8664</v>
      </c>
      <c r="Y606" s="188" t="s">
        <v>7880</v>
      </c>
      <c r="Z606" s="188" t="s">
        <v>7969</v>
      </c>
    </row>
    <row r="607" spans="1:26" ht="24.75" hidden="1" customHeight="1" x14ac:dyDescent="0.25">
      <c r="A607" s="183" t="s">
        <v>8385</v>
      </c>
      <c r="B607" s="188">
        <v>690302004</v>
      </c>
      <c r="C607" s="183" t="s">
        <v>2854</v>
      </c>
      <c r="D607" s="183" t="s">
        <v>2871</v>
      </c>
      <c r="E607" s="183" t="s">
        <v>27</v>
      </c>
      <c r="F607" s="183" t="s">
        <v>2872</v>
      </c>
      <c r="G607" s="183" t="s">
        <v>29</v>
      </c>
      <c r="H607" s="183">
        <v>0</v>
      </c>
      <c r="I607" s="183">
        <v>0</v>
      </c>
      <c r="J607" s="183" t="s">
        <v>3127</v>
      </c>
      <c r="K607" s="183" t="s">
        <v>3128</v>
      </c>
      <c r="L607" s="183" t="s">
        <v>6167</v>
      </c>
      <c r="M607" s="183" t="s">
        <v>182</v>
      </c>
      <c r="N607" s="183">
        <v>0</v>
      </c>
      <c r="O607" s="183">
        <v>0</v>
      </c>
      <c r="P607" s="183">
        <v>0</v>
      </c>
      <c r="Q607" s="183" t="s">
        <v>3129</v>
      </c>
      <c r="R607" s="183" t="s">
        <v>3130</v>
      </c>
      <c r="S607" s="184">
        <v>37970</v>
      </c>
      <c r="T607" s="185">
        <v>7083</v>
      </c>
      <c r="U607" s="186">
        <v>6301357</v>
      </c>
      <c r="V607" s="186">
        <v>6301357</v>
      </c>
      <c r="W607" s="187">
        <v>44227</v>
      </c>
      <c r="X607" s="188" t="s">
        <v>8664</v>
      </c>
      <c r="Y607" s="188" t="s">
        <v>7880</v>
      </c>
      <c r="Z607" s="188" t="s">
        <v>7954</v>
      </c>
    </row>
    <row r="608" spans="1:26" ht="24.75" hidden="1" customHeight="1" x14ac:dyDescent="0.25">
      <c r="A608" s="183" t="s">
        <v>8386</v>
      </c>
      <c r="B608" s="188">
        <v>730998007</v>
      </c>
      <c r="C608" s="183" t="s">
        <v>81</v>
      </c>
      <c r="D608" s="183" t="s">
        <v>940</v>
      </c>
      <c r="E608" s="183" t="s">
        <v>7675</v>
      </c>
      <c r="F608" s="183" t="s">
        <v>941</v>
      </c>
      <c r="G608" s="183" t="s">
        <v>7676</v>
      </c>
      <c r="H608" s="183" t="s">
        <v>817</v>
      </c>
      <c r="I608" s="183" t="s">
        <v>6609</v>
      </c>
      <c r="J608" s="183" t="s">
        <v>6610</v>
      </c>
      <c r="K608" s="183" t="s">
        <v>942</v>
      </c>
      <c r="L608" s="183" t="s">
        <v>50</v>
      </c>
      <c r="M608" s="183" t="s">
        <v>932</v>
      </c>
      <c r="N608" s="183" t="s">
        <v>943</v>
      </c>
      <c r="O608" s="183" t="s">
        <v>944</v>
      </c>
      <c r="P608" s="183">
        <v>0</v>
      </c>
      <c r="Q608" s="183" t="s">
        <v>419</v>
      </c>
      <c r="R608" s="183" t="s">
        <v>7689</v>
      </c>
      <c r="S608" s="184">
        <v>37970</v>
      </c>
      <c r="T608" s="185">
        <v>7085</v>
      </c>
      <c r="U608" s="186">
        <v>6206400</v>
      </c>
      <c r="V608" s="186">
        <v>6206400</v>
      </c>
      <c r="W608" s="187">
        <v>44227</v>
      </c>
      <c r="X608" s="188" t="s">
        <v>8664</v>
      </c>
      <c r="Y608" s="188" t="s">
        <v>7880</v>
      </c>
      <c r="Z608" s="188" t="s">
        <v>7961</v>
      </c>
    </row>
    <row r="609" spans="1:26" ht="24.75" hidden="1" customHeight="1" x14ac:dyDescent="0.25">
      <c r="A609" s="183" t="s">
        <v>8387</v>
      </c>
      <c r="B609" s="188">
        <v>746157002</v>
      </c>
      <c r="C609" s="183" t="s">
        <v>81</v>
      </c>
      <c r="D609" s="183" t="s">
        <v>5341</v>
      </c>
      <c r="E609" s="183" t="s">
        <v>8241</v>
      </c>
      <c r="F609" s="183" t="s">
        <v>4779</v>
      </c>
      <c r="G609" s="183" t="s">
        <v>5342</v>
      </c>
      <c r="H609" s="183" t="s">
        <v>186</v>
      </c>
      <c r="I609" s="183" t="s">
        <v>8242</v>
      </c>
      <c r="J609" s="183" t="s">
        <v>5343</v>
      </c>
      <c r="K609" s="183" t="s">
        <v>8243</v>
      </c>
      <c r="L609" s="183" t="s">
        <v>50</v>
      </c>
      <c r="M609" s="183" t="s">
        <v>671</v>
      </c>
      <c r="N609" s="183" t="s">
        <v>8244</v>
      </c>
      <c r="O609" s="183" t="s">
        <v>5344</v>
      </c>
      <c r="P609" s="183">
        <v>0</v>
      </c>
      <c r="Q609" s="183" t="s">
        <v>419</v>
      </c>
      <c r="R609" s="183" t="s">
        <v>6925</v>
      </c>
      <c r="S609" s="184">
        <v>37970</v>
      </c>
      <c r="T609" s="185">
        <v>7086</v>
      </c>
      <c r="U609" s="186">
        <v>14429880</v>
      </c>
      <c r="V609" s="186">
        <v>14429880</v>
      </c>
      <c r="W609" s="187">
        <v>44227</v>
      </c>
      <c r="X609" s="188" t="s">
        <v>8664</v>
      </c>
      <c r="Y609" s="188" t="s">
        <v>7880</v>
      </c>
      <c r="Z609" s="188" t="s">
        <v>7949</v>
      </c>
    </row>
    <row r="610" spans="1:26" ht="24.75" hidden="1" customHeight="1" x14ac:dyDescent="0.25">
      <c r="A610" s="183" t="s">
        <v>8387</v>
      </c>
      <c r="B610" s="188">
        <v>746157002</v>
      </c>
      <c r="C610" s="183" t="s">
        <v>81</v>
      </c>
      <c r="D610" s="183" t="s">
        <v>5341</v>
      </c>
      <c r="E610" s="183" t="s">
        <v>8241</v>
      </c>
      <c r="F610" s="183" t="s">
        <v>4779</v>
      </c>
      <c r="G610" s="183" t="s">
        <v>5342</v>
      </c>
      <c r="H610" s="183" t="s">
        <v>186</v>
      </c>
      <c r="I610" s="183" t="s">
        <v>8242</v>
      </c>
      <c r="J610" s="183" t="s">
        <v>5343</v>
      </c>
      <c r="K610" s="183" t="s">
        <v>8243</v>
      </c>
      <c r="L610" s="183" t="s">
        <v>50</v>
      </c>
      <c r="M610" s="183" t="s">
        <v>671</v>
      </c>
      <c r="N610" s="183" t="s">
        <v>8244</v>
      </c>
      <c r="O610" s="183" t="s">
        <v>5344</v>
      </c>
      <c r="P610" s="183">
        <v>0</v>
      </c>
      <c r="Q610" s="183" t="s">
        <v>419</v>
      </c>
      <c r="R610" s="183" t="s">
        <v>6925</v>
      </c>
      <c r="S610" s="184">
        <v>37970</v>
      </c>
      <c r="T610" s="185">
        <v>7086</v>
      </c>
      <c r="U610" s="186">
        <v>14429880</v>
      </c>
      <c r="V610" s="186">
        <v>14429880</v>
      </c>
      <c r="W610" s="187">
        <v>44227</v>
      </c>
      <c r="X610" s="188" t="s">
        <v>8664</v>
      </c>
      <c r="Y610" s="188" t="s">
        <v>7880</v>
      </c>
      <c r="Z610" s="188" t="s">
        <v>7960</v>
      </c>
    </row>
    <row r="611" spans="1:26" ht="24.75" hidden="1" customHeight="1" x14ac:dyDescent="0.25">
      <c r="A611" s="183" t="s">
        <v>8387</v>
      </c>
      <c r="B611" s="188">
        <v>746157002</v>
      </c>
      <c r="C611" s="183" t="s">
        <v>81</v>
      </c>
      <c r="D611" s="183" t="s">
        <v>5341</v>
      </c>
      <c r="E611" s="183" t="s">
        <v>8241</v>
      </c>
      <c r="F611" s="183" t="s">
        <v>4779</v>
      </c>
      <c r="G611" s="183" t="s">
        <v>5342</v>
      </c>
      <c r="H611" s="183" t="s">
        <v>186</v>
      </c>
      <c r="I611" s="183" t="s">
        <v>8242</v>
      </c>
      <c r="J611" s="183" t="s">
        <v>5343</v>
      </c>
      <c r="K611" s="183" t="s">
        <v>8243</v>
      </c>
      <c r="L611" s="183" t="s">
        <v>50</v>
      </c>
      <c r="M611" s="183" t="s">
        <v>671</v>
      </c>
      <c r="N611" s="183" t="s">
        <v>8244</v>
      </c>
      <c r="O611" s="183" t="s">
        <v>5344</v>
      </c>
      <c r="P611" s="183">
        <v>0</v>
      </c>
      <c r="Q611" s="183" t="s">
        <v>419</v>
      </c>
      <c r="R611" s="183" t="s">
        <v>6925</v>
      </c>
      <c r="S611" s="184">
        <v>37970</v>
      </c>
      <c r="T611" s="185">
        <v>7086</v>
      </c>
      <c r="U611" s="186">
        <v>8016600</v>
      </c>
      <c r="V611" s="186">
        <v>8016600</v>
      </c>
      <c r="W611" s="187">
        <v>44227</v>
      </c>
      <c r="X611" s="188" t="s">
        <v>8664</v>
      </c>
      <c r="Y611" s="188" t="s">
        <v>7880</v>
      </c>
      <c r="Z611" s="188" t="s">
        <v>7977</v>
      </c>
    </row>
    <row r="612" spans="1:26" ht="24.75" hidden="1" customHeight="1" x14ac:dyDescent="0.25">
      <c r="A612" s="183" t="s">
        <v>8387</v>
      </c>
      <c r="B612" s="188">
        <v>746157002</v>
      </c>
      <c r="C612" s="183" t="s">
        <v>81</v>
      </c>
      <c r="D612" s="183" t="s">
        <v>5341</v>
      </c>
      <c r="E612" s="183" t="s">
        <v>8241</v>
      </c>
      <c r="F612" s="183" t="s">
        <v>4779</v>
      </c>
      <c r="G612" s="183" t="s">
        <v>5342</v>
      </c>
      <c r="H612" s="183" t="s">
        <v>186</v>
      </c>
      <c r="I612" s="183" t="s">
        <v>8242</v>
      </c>
      <c r="J612" s="183" t="s">
        <v>5343</v>
      </c>
      <c r="K612" s="183" t="s">
        <v>8243</v>
      </c>
      <c r="L612" s="183" t="s">
        <v>50</v>
      </c>
      <c r="M612" s="183" t="s">
        <v>671</v>
      </c>
      <c r="N612" s="183" t="s">
        <v>8244</v>
      </c>
      <c r="O612" s="183" t="s">
        <v>5344</v>
      </c>
      <c r="P612" s="183">
        <v>0</v>
      </c>
      <c r="Q612" s="183" t="s">
        <v>419</v>
      </c>
      <c r="R612" s="183" t="s">
        <v>6925</v>
      </c>
      <c r="S612" s="184">
        <v>37970</v>
      </c>
      <c r="T612" s="185">
        <v>7086</v>
      </c>
      <c r="U612" s="186">
        <v>8016600</v>
      </c>
      <c r="V612" s="186">
        <v>8016600</v>
      </c>
      <c r="W612" s="187">
        <v>44227</v>
      </c>
      <c r="X612" s="188" t="s">
        <v>8664</v>
      </c>
      <c r="Y612" s="188" t="s">
        <v>7880</v>
      </c>
      <c r="Z612" s="188" t="s">
        <v>7941</v>
      </c>
    </row>
    <row r="613" spans="1:26" ht="24.75" hidden="1" customHeight="1" x14ac:dyDescent="0.25">
      <c r="A613" s="183" t="s">
        <v>8387</v>
      </c>
      <c r="B613" s="188">
        <v>746157002</v>
      </c>
      <c r="C613" s="183" t="s">
        <v>81</v>
      </c>
      <c r="D613" s="183" t="s">
        <v>5341</v>
      </c>
      <c r="E613" s="183" t="s">
        <v>8241</v>
      </c>
      <c r="F613" s="183" t="s">
        <v>4779</v>
      </c>
      <c r="G613" s="183" t="s">
        <v>5342</v>
      </c>
      <c r="H613" s="183" t="s">
        <v>186</v>
      </c>
      <c r="I613" s="183" t="s">
        <v>8242</v>
      </c>
      <c r="J613" s="183" t="s">
        <v>5343</v>
      </c>
      <c r="K613" s="183" t="s">
        <v>8243</v>
      </c>
      <c r="L613" s="183" t="s">
        <v>50</v>
      </c>
      <c r="M613" s="183" t="s">
        <v>671</v>
      </c>
      <c r="N613" s="183" t="s">
        <v>8244</v>
      </c>
      <c r="O613" s="183" t="s">
        <v>5344</v>
      </c>
      <c r="P613" s="183">
        <v>0</v>
      </c>
      <c r="Q613" s="183" t="s">
        <v>419</v>
      </c>
      <c r="R613" s="183" t="s">
        <v>6925</v>
      </c>
      <c r="S613" s="184">
        <v>37970</v>
      </c>
      <c r="T613" s="185">
        <v>7086</v>
      </c>
      <c r="U613" s="186">
        <v>8016600</v>
      </c>
      <c r="V613" s="186">
        <v>8016600</v>
      </c>
      <c r="W613" s="187">
        <v>44227</v>
      </c>
      <c r="X613" s="188" t="s">
        <v>8664</v>
      </c>
      <c r="Y613" s="188" t="s">
        <v>7880</v>
      </c>
      <c r="Z613" s="188" t="s">
        <v>7994</v>
      </c>
    </row>
    <row r="614" spans="1:26" ht="24.75" hidden="1" customHeight="1" x14ac:dyDescent="0.25">
      <c r="A614" s="183" t="s">
        <v>8387</v>
      </c>
      <c r="B614" s="188">
        <v>746157002</v>
      </c>
      <c r="C614" s="183" t="s">
        <v>81</v>
      </c>
      <c r="D614" s="183" t="s">
        <v>5341</v>
      </c>
      <c r="E614" s="183" t="s">
        <v>8241</v>
      </c>
      <c r="F614" s="183" t="s">
        <v>4779</v>
      </c>
      <c r="G614" s="183" t="s">
        <v>5342</v>
      </c>
      <c r="H614" s="183" t="s">
        <v>186</v>
      </c>
      <c r="I614" s="183" t="s">
        <v>8242</v>
      </c>
      <c r="J614" s="183" t="s">
        <v>5343</v>
      </c>
      <c r="K614" s="183" t="s">
        <v>8243</v>
      </c>
      <c r="L614" s="183" t="s">
        <v>50</v>
      </c>
      <c r="M614" s="183" t="s">
        <v>671</v>
      </c>
      <c r="N614" s="183" t="s">
        <v>8244</v>
      </c>
      <c r="O614" s="183" t="s">
        <v>5344</v>
      </c>
      <c r="P614" s="183">
        <v>0</v>
      </c>
      <c r="Q614" s="183" t="s">
        <v>419</v>
      </c>
      <c r="R614" s="183" t="s">
        <v>6925</v>
      </c>
      <c r="S614" s="184">
        <v>37970</v>
      </c>
      <c r="T614" s="185">
        <v>7086</v>
      </c>
      <c r="U614" s="186">
        <v>8016600</v>
      </c>
      <c r="V614" s="186">
        <v>8016600</v>
      </c>
      <c r="W614" s="187">
        <v>44227</v>
      </c>
      <c r="X614" s="188" t="s">
        <v>8664</v>
      </c>
      <c r="Y614" s="188" t="s">
        <v>7880</v>
      </c>
      <c r="Z614" s="188" t="s">
        <v>7927</v>
      </c>
    </row>
    <row r="615" spans="1:26" ht="24.75" hidden="1" customHeight="1" x14ac:dyDescent="0.25">
      <c r="A615" s="183" t="s">
        <v>8388</v>
      </c>
      <c r="B615" s="188" t="s">
        <v>7827</v>
      </c>
      <c r="C615" s="183" t="s">
        <v>2854</v>
      </c>
      <c r="D615" s="183" t="s">
        <v>2871</v>
      </c>
      <c r="E615" s="183" t="s">
        <v>27</v>
      </c>
      <c r="F615" s="183" t="s">
        <v>2872</v>
      </c>
      <c r="G615" s="183" t="s">
        <v>29</v>
      </c>
      <c r="H615" s="183">
        <v>0</v>
      </c>
      <c r="I615" s="183">
        <v>0</v>
      </c>
      <c r="J615" s="183" t="s">
        <v>2947</v>
      </c>
      <c r="K615" s="183" t="s">
        <v>2948</v>
      </c>
      <c r="L615" s="183" t="s">
        <v>6167</v>
      </c>
      <c r="M615" s="183" t="s">
        <v>2786</v>
      </c>
      <c r="N615" s="183" t="s">
        <v>6369</v>
      </c>
      <c r="O615" s="183" t="s">
        <v>6370</v>
      </c>
      <c r="P615" s="183">
        <v>0</v>
      </c>
      <c r="Q615" s="183">
        <v>91001</v>
      </c>
      <c r="R615" s="183" t="s">
        <v>2949</v>
      </c>
      <c r="S615" s="184">
        <v>37970</v>
      </c>
      <c r="T615" s="185">
        <v>7087</v>
      </c>
      <c r="U615" s="186">
        <v>196544</v>
      </c>
      <c r="V615" s="186">
        <v>196544</v>
      </c>
      <c r="W615" s="187">
        <v>44227</v>
      </c>
      <c r="X615" s="188" t="s">
        <v>8664</v>
      </c>
      <c r="Y615" s="188" t="s">
        <v>7880</v>
      </c>
      <c r="Z615" s="188" t="s">
        <v>7883</v>
      </c>
    </row>
    <row r="616" spans="1:26" ht="24.75" hidden="1" customHeight="1" x14ac:dyDescent="0.25">
      <c r="A616" s="183" t="s">
        <v>8389</v>
      </c>
      <c r="B616" s="188">
        <v>691513009</v>
      </c>
      <c r="C616" s="183" t="s">
        <v>2854</v>
      </c>
      <c r="D616" s="183" t="s">
        <v>2871</v>
      </c>
      <c r="E616" s="183" t="s">
        <v>27</v>
      </c>
      <c r="F616" s="183" t="s">
        <v>2872</v>
      </c>
      <c r="G616" s="183" t="s">
        <v>29</v>
      </c>
      <c r="H616" s="183">
        <v>0</v>
      </c>
      <c r="I616" s="183">
        <v>0</v>
      </c>
      <c r="J616" s="183" t="s">
        <v>3459</v>
      </c>
      <c r="K616" s="183" t="s">
        <v>3461</v>
      </c>
      <c r="L616" s="183" t="s">
        <v>344</v>
      </c>
      <c r="M616" s="183" t="s">
        <v>3463</v>
      </c>
      <c r="N616" s="183" t="s">
        <v>3462</v>
      </c>
      <c r="O616" s="183" t="s">
        <v>3460</v>
      </c>
      <c r="P616" s="183">
        <v>0</v>
      </c>
      <c r="Q616" s="183">
        <v>91001</v>
      </c>
      <c r="R616" s="183" t="s">
        <v>2875</v>
      </c>
      <c r="S616" s="184">
        <v>37970</v>
      </c>
      <c r="T616" s="185">
        <v>7090</v>
      </c>
      <c r="U616" s="186">
        <v>143424</v>
      </c>
      <c r="V616" s="186">
        <v>143424</v>
      </c>
      <c r="W616" s="187">
        <v>44227</v>
      </c>
      <c r="X616" s="188" t="s">
        <v>8664</v>
      </c>
      <c r="Y616" s="188" t="s">
        <v>7880</v>
      </c>
      <c r="Z616" s="188" t="s">
        <v>7920</v>
      </c>
    </row>
    <row r="617" spans="1:26" ht="24.75" hidden="1" customHeight="1" x14ac:dyDescent="0.25">
      <c r="A617" s="183" t="s">
        <v>8390</v>
      </c>
      <c r="B617" s="188">
        <v>690803003</v>
      </c>
      <c r="C617" s="183" t="s">
        <v>2854</v>
      </c>
      <c r="D617" s="183" t="s">
        <v>2871</v>
      </c>
      <c r="E617" s="183" t="s">
        <v>27</v>
      </c>
      <c r="F617" s="183" t="s">
        <v>2872</v>
      </c>
      <c r="G617" s="183" t="s">
        <v>29</v>
      </c>
      <c r="H617" s="183">
        <v>0</v>
      </c>
      <c r="I617" s="183">
        <v>0</v>
      </c>
      <c r="J617" s="183" t="s">
        <v>3261</v>
      </c>
      <c r="K617" s="183" t="s">
        <v>3262</v>
      </c>
      <c r="L617" s="183" t="s">
        <v>6170</v>
      </c>
      <c r="M617" s="183" t="s">
        <v>3263</v>
      </c>
      <c r="N617" s="183">
        <v>0</v>
      </c>
      <c r="O617" s="183">
        <v>0</v>
      </c>
      <c r="P617" s="183">
        <v>0</v>
      </c>
      <c r="Q617" s="183">
        <v>91001</v>
      </c>
      <c r="R617" s="183" t="s">
        <v>2887</v>
      </c>
      <c r="S617" s="184">
        <v>37970</v>
      </c>
      <c r="T617" s="185">
        <v>7091</v>
      </c>
      <c r="U617" s="186">
        <v>1264768</v>
      </c>
      <c r="V617" s="186">
        <v>1264768</v>
      </c>
      <c r="W617" s="187">
        <v>44227</v>
      </c>
      <c r="X617" s="188" t="s">
        <v>8664</v>
      </c>
      <c r="Y617" s="188" t="s">
        <v>7880</v>
      </c>
      <c r="Z617" s="188" t="s">
        <v>7970</v>
      </c>
    </row>
    <row r="618" spans="1:26" ht="24.75" hidden="1" customHeight="1" x14ac:dyDescent="0.25">
      <c r="A618" s="183" t="s">
        <v>8391</v>
      </c>
      <c r="B618" s="188">
        <v>692001001</v>
      </c>
      <c r="C618" s="183" t="s">
        <v>2854</v>
      </c>
      <c r="D618" s="183" t="s">
        <v>2871</v>
      </c>
      <c r="E618" s="183" t="s">
        <v>27</v>
      </c>
      <c r="F618" s="183" t="s">
        <v>2872</v>
      </c>
      <c r="G618" s="183" t="s">
        <v>29</v>
      </c>
      <c r="H618" s="183">
        <v>0</v>
      </c>
      <c r="I618" s="183">
        <v>0</v>
      </c>
      <c r="J618" s="183" t="s">
        <v>4086</v>
      </c>
      <c r="K618" s="183" t="s">
        <v>6967</v>
      </c>
      <c r="L618" s="183" t="s">
        <v>6172</v>
      </c>
      <c r="M618" s="183" t="s">
        <v>1113</v>
      </c>
      <c r="N618" s="183">
        <v>0</v>
      </c>
      <c r="O618" s="183">
        <v>0</v>
      </c>
      <c r="P618" s="183">
        <v>0</v>
      </c>
      <c r="Q618" s="183">
        <v>91001</v>
      </c>
      <c r="R618" s="183" t="s">
        <v>2875</v>
      </c>
      <c r="S618" s="184">
        <v>37970</v>
      </c>
      <c r="T618" s="185">
        <v>7092</v>
      </c>
      <c r="U618" s="186">
        <v>189240</v>
      </c>
      <c r="V618" s="186">
        <v>189240</v>
      </c>
      <c r="W618" s="187">
        <v>44227</v>
      </c>
      <c r="X618" s="188" t="s">
        <v>8664</v>
      </c>
      <c r="Y618" s="188" t="s">
        <v>7880</v>
      </c>
      <c r="Z618" s="188" t="s">
        <v>7938</v>
      </c>
    </row>
    <row r="619" spans="1:26" ht="24.75" hidden="1" customHeight="1" x14ac:dyDescent="0.25">
      <c r="A619" s="183" t="s">
        <v>8392</v>
      </c>
      <c r="B619" s="188">
        <v>691902005</v>
      </c>
      <c r="C619" s="183" t="s">
        <v>2854</v>
      </c>
      <c r="D619" s="183" t="s">
        <v>2871</v>
      </c>
      <c r="E619" s="183" t="s">
        <v>27</v>
      </c>
      <c r="F619" s="183" t="s">
        <v>2872</v>
      </c>
      <c r="G619" s="183" t="s">
        <v>29</v>
      </c>
      <c r="H619" s="183">
        <v>0</v>
      </c>
      <c r="I619" s="183">
        <v>0</v>
      </c>
      <c r="J619" s="183" t="s">
        <v>3251</v>
      </c>
      <c r="K619" s="183" t="s">
        <v>3252</v>
      </c>
      <c r="L619" s="183" t="s">
        <v>51</v>
      </c>
      <c r="M619" s="183" t="s">
        <v>3253</v>
      </c>
      <c r="N619" s="183">
        <v>0</v>
      </c>
      <c r="O619" s="183">
        <v>0</v>
      </c>
      <c r="P619" s="183">
        <v>0</v>
      </c>
      <c r="Q619" s="183">
        <v>91001</v>
      </c>
      <c r="R619" s="183" t="s">
        <v>3254</v>
      </c>
      <c r="S619" s="184">
        <v>37970</v>
      </c>
      <c r="T619" s="185">
        <v>7095</v>
      </c>
      <c r="U619" s="186">
        <v>137199</v>
      </c>
      <c r="V619" s="186">
        <v>137199</v>
      </c>
      <c r="W619" s="187">
        <v>44227</v>
      </c>
      <c r="X619" s="188" t="s">
        <v>8664</v>
      </c>
      <c r="Y619" s="188" t="s">
        <v>7880</v>
      </c>
      <c r="Z619" s="188" t="s">
        <v>8056</v>
      </c>
    </row>
    <row r="620" spans="1:26" ht="24.75" hidden="1" customHeight="1" x14ac:dyDescent="0.25">
      <c r="A620" s="183" t="s">
        <v>8393</v>
      </c>
      <c r="B620" s="188">
        <v>651853702</v>
      </c>
      <c r="C620" s="183" t="s">
        <v>81</v>
      </c>
      <c r="D620" s="183" t="s">
        <v>543</v>
      </c>
      <c r="E620" s="183" t="s">
        <v>7258</v>
      </c>
      <c r="F620" s="183" t="s">
        <v>544</v>
      </c>
      <c r="G620" s="183" t="s">
        <v>7261</v>
      </c>
      <c r="H620" s="183" t="s">
        <v>135</v>
      </c>
      <c r="I620" s="183" t="s">
        <v>7262</v>
      </c>
      <c r="J620" s="183" t="s">
        <v>545</v>
      </c>
      <c r="K620" s="183" t="s">
        <v>6249</v>
      </c>
      <c r="L620" s="183" t="s">
        <v>50</v>
      </c>
      <c r="M620" s="183" t="s">
        <v>6250</v>
      </c>
      <c r="N620" s="183" t="s">
        <v>7260</v>
      </c>
      <c r="O620" s="183" t="s">
        <v>7259</v>
      </c>
      <c r="P620" s="183">
        <v>0</v>
      </c>
      <c r="Q620" s="183">
        <v>93991</v>
      </c>
      <c r="R620" s="183" t="s">
        <v>7559</v>
      </c>
      <c r="S620" s="184">
        <v>37970</v>
      </c>
      <c r="T620" s="185">
        <v>7102</v>
      </c>
      <c r="U620" s="186">
        <v>6413280</v>
      </c>
      <c r="V620" s="186">
        <v>6413280</v>
      </c>
      <c r="W620" s="187">
        <v>44227</v>
      </c>
      <c r="X620" s="188" t="s">
        <v>8664</v>
      </c>
      <c r="Y620" s="188" t="s">
        <v>7880</v>
      </c>
      <c r="Z620" s="188" t="s">
        <v>8014</v>
      </c>
    </row>
    <row r="621" spans="1:26" ht="24.75" hidden="1" customHeight="1" x14ac:dyDescent="0.25">
      <c r="A621" s="183" t="s">
        <v>8393</v>
      </c>
      <c r="B621" s="188">
        <v>651853702</v>
      </c>
      <c r="C621" s="183" t="s">
        <v>81</v>
      </c>
      <c r="D621" s="183" t="s">
        <v>543</v>
      </c>
      <c r="E621" s="183" t="s">
        <v>7258</v>
      </c>
      <c r="F621" s="183" t="s">
        <v>544</v>
      </c>
      <c r="G621" s="183" t="s">
        <v>7261</v>
      </c>
      <c r="H621" s="183" t="s">
        <v>135</v>
      </c>
      <c r="I621" s="183" t="s">
        <v>7262</v>
      </c>
      <c r="J621" s="183" t="s">
        <v>545</v>
      </c>
      <c r="K621" s="183" t="s">
        <v>6249</v>
      </c>
      <c r="L621" s="183" t="s">
        <v>50</v>
      </c>
      <c r="M621" s="183" t="s">
        <v>6250</v>
      </c>
      <c r="N621" s="183" t="s">
        <v>7260</v>
      </c>
      <c r="O621" s="183" t="s">
        <v>7259</v>
      </c>
      <c r="P621" s="183">
        <v>0</v>
      </c>
      <c r="Q621" s="183">
        <v>93991</v>
      </c>
      <c r="R621" s="183" t="s">
        <v>7559</v>
      </c>
      <c r="S621" s="184">
        <v>37970</v>
      </c>
      <c r="T621" s="185">
        <v>7102</v>
      </c>
      <c r="U621" s="186">
        <v>6097266</v>
      </c>
      <c r="V621" s="186">
        <v>6097266</v>
      </c>
      <c r="W621" s="187">
        <v>44227</v>
      </c>
      <c r="X621" s="188" t="s">
        <v>8664</v>
      </c>
      <c r="Y621" s="188" t="s">
        <v>7880</v>
      </c>
      <c r="Z621" s="188" t="s">
        <v>7966</v>
      </c>
    </row>
    <row r="622" spans="1:26" ht="24.75" hidden="1" customHeight="1" x14ac:dyDescent="0.25">
      <c r="A622" s="183" t="s">
        <v>8393</v>
      </c>
      <c r="B622" s="188">
        <v>651853702</v>
      </c>
      <c r="C622" s="183" t="s">
        <v>81</v>
      </c>
      <c r="D622" s="183" t="s">
        <v>543</v>
      </c>
      <c r="E622" s="183" t="s">
        <v>7258</v>
      </c>
      <c r="F622" s="183" t="s">
        <v>544</v>
      </c>
      <c r="G622" s="183" t="s">
        <v>7261</v>
      </c>
      <c r="H622" s="183" t="s">
        <v>135</v>
      </c>
      <c r="I622" s="183" t="s">
        <v>7262</v>
      </c>
      <c r="J622" s="183" t="s">
        <v>545</v>
      </c>
      <c r="K622" s="183" t="s">
        <v>6249</v>
      </c>
      <c r="L622" s="183" t="s">
        <v>50</v>
      </c>
      <c r="M622" s="183" t="s">
        <v>6250</v>
      </c>
      <c r="N622" s="183" t="s">
        <v>7260</v>
      </c>
      <c r="O622" s="183" t="s">
        <v>7259</v>
      </c>
      <c r="P622" s="183">
        <v>0</v>
      </c>
      <c r="Q622" s="183">
        <v>93991</v>
      </c>
      <c r="R622" s="183" t="s">
        <v>7559</v>
      </c>
      <c r="S622" s="184">
        <v>37970</v>
      </c>
      <c r="T622" s="185">
        <v>7102</v>
      </c>
      <c r="U622" s="186">
        <v>11223240</v>
      </c>
      <c r="V622" s="186">
        <v>11223240</v>
      </c>
      <c r="W622" s="187">
        <v>44227</v>
      </c>
      <c r="X622" s="188" t="s">
        <v>8664</v>
      </c>
      <c r="Y622" s="188" t="s">
        <v>7880</v>
      </c>
      <c r="Z622" s="188" t="s">
        <v>7944</v>
      </c>
    </row>
    <row r="623" spans="1:26" ht="24.75" hidden="1" customHeight="1" x14ac:dyDescent="0.25">
      <c r="A623" s="183" t="s">
        <v>8393</v>
      </c>
      <c r="B623" s="188">
        <v>651853702</v>
      </c>
      <c r="C623" s="183" t="s">
        <v>81</v>
      </c>
      <c r="D623" s="183" t="s">
        <v>543</v>
      </c>
      <c r="E623" s="183" t="s">
        <v>7258</v>
      </c>
      <c r="F623" s="183" t="s">
        <v>544</v>
      </c>
      <c r="G623" s="183" t="s">
        <v>7261</v>
      </c>
      <c r="H623" s="183" t="s">
        <v>135</v>
      </c>
      <c r="I623" s="183" t="s">
        <v>7262</v>
      </c>
      <c r="J623" s="183" t="s">
        <v>545</v>
      </c>
      <c r="K623" s="183" t="s">
        <v>6249</v>
      </c>
      <c r="L623" s="183" t="s">
        <v>50</v>
      </c>
      <c r="M623" s="183" t="s">
        <v>6250</v>
      </c>
      <c r="N623" s="183" t="s">
        <v>7260</v>
      </c>
      <c r="O623" s="183" t="s">
        <v>7259</v>
      </c>
      <c r="P623" s="183">
        <v>0</v>
      </c>
      <c r="Q623" s="183">
        <v>93991</v>
      </c>
      <c r="R623" s="183" t="s">
        <v>7559</v>
      </c>
      <c r="S623" s="184">
        <v>37970</v>
      </c>
      <c r="T623" s="185">
        <v>7102</v>
      </c>
      <c r="U623" s="186">
        <v>6413280</v>
      </c>
      <c r="V623" s="186">
        <v>6413280</v>
      </c>
      <c r="W623" s="187">
        <v>44227</v>
      </c>
      <c r="X623" s="188" t="s">
        <v>8664</v>
      </c>
      <c r="Y623" s="188" t="s">
        <v>7880</v>
      </c>
      <c r="Z623" s="188" t="s">
        <v>7950</v>
      </c>
    </row>
    <row r="624" spans="1:26" ht="24.75" hidden="1" customHeight="1" x14ac:dyDescent="0.25">
      <c r="A624" s="183" t="s">
        <v>8393</v>
      </c>
      <c r="B624" s="188">
        <v>651853702</v>
      </c>
      <c r="C624" s="183" t="s">
        <v>81</v>
      </c>
      <c r="D624" s="183" t="s">
        <v>543</v>
      </c>
      <c r="E624" s="183" t="s">
        <v>7258</v>
      </c>
      <c r="F624" s="183" t="s">
        <v>544</v>
      </c>
      <c r="G624" s="183" t="s">
        <v>7261</v>
      </c>
      <c r="H624" s="183" t="s">
        <v>135</v>
      </c>
      <c r="I624" s="183" t="s">
        <v>7262</v>
      </c>
      <c r="J624" s="183" t="s">
        <v>545</v>
      </c>
      <c r="K624" s="183" t="s">
        <v>6249</v>
      </c>
      <c r="L624" s="183" t="s">
        <v>50</v>
      </c>
      <c r="M624" s="183" t="s">
        <v>6250</v>
      </c>
      <c r="N624" s="183" t="s">
        <v>7260</v>
      </c>
      <c r="O624" s="183" t="s">
        <v>7259</v>
      </c>
      <c r="P624" s="183">
        <v>0</v>
      </c>
      <c r="Q624" s="183">
        <v>93991</v>
      </c>
      <c r="R624" s="183" t="s">
        <v>7559</v>
      </c>
      <c r="S624" s="184">
        <v>37970</v>
      </c>
      <c r="T624" s="185">
        <v>7102</v>
      </c>
      <c r="U624" s="186">
        <v>8016600</v>
      </c>
      <c r="V624" s="186">
        <v>8016600</v>
      </c>
      <c r="W624" s="187">
        <v>44227</v>
      </c>
      <c r="X624" s="188" t="s">
        <v>8664</v>
      </c>
      <c r="Y624" s="188" t="s">
        <v>7880</v>
      </c>
      <c r="Z624" s="188" t="s">
        <v>7967</v>
      </c>
    </row>
    <row r="625" spans="1:26" ht="24.75" hidden="1" customHeight="1" x14ac:dyDescent="0.25">
      <c r="A625" s="183" t="s">
        <v>8393</v>
      </c>
      <c r="B625" s="188">
        <v>651853702</v>
      </c>
      <c r="C625" s="183" t="s">
        <v>81</v>
      </c>
      <c r="D625" s="183" t="s">
        <v>543</v>
      </c>
      <c r="E625" s="183" t="s">
        <v>7258</v>
      </c>
      <c r="F625" s="183" t="s">
        <v>544</v>
      </c>
      <c r="G625" s="183" t="s">
        <v>7261</v>
      </c>
      <c r="H625" s="183" t="s">
        <v>135</v>
      </c>
      <c r="I625" s="183" t="s">
        <v>7262</v>
      </c>
      <c r="J625" s="183" t="s">
        <v>545</v>
      </c>
      <c r="K625" s="183" t="s">
        <v>6249</v>
      </c>
      <c r="L625" s="183" t="s">
        <v>50</v>
      </c>
      <c r="M625" s="183" t="s">
        <v>6250</v>
      </c>
      <c r="N625" s="183" t="s">
        <v>7260</v>
      </c>
      <c r="O625" s="183" t="s">
        <v>7259</v>
      </c>
      <c r="P625" s="183">
        <v>0</v>
      </c>
      <c r="Q625" s="183">
        <v>93991</v>
      </c>
      <c r="R625" s="183" t="s">
        <v>7559</v>
      </c>
      <c r="S625" s="184">
        <v>37970</v>
      </c>
      <c r="T625" s="185">
        <v>7102</v>
      </c>
      <c r="U625" s="186">
        <v>8016600</v>
      </c>
      <c r="V625" s="186">
        <v>8016600</v>
      </c>
      <c r="W625" s="187">
        <v>44227</v>
      </c>
      <c r="X625" s="188" t="s">
        <v>8664</v>
      </c>
      <c r="Y625" s="188" t="s">
        <v>7880</v>
      </c>
      <c r="Z625" s="188" t="s">
        <v>7969</v>
      </c>
    </row>
    <row r="626" spans="1:26" ht="24.75" hidden="1" customHeight="1" x14ac:dyDescent="0.25">
      <c r="A626" s="183" t="s">
        <v>8393</v>
      </c>
      <c r="B626" s="188">
        <v>651853702</v>
      </c>
      <c r="C626" s="183" t="s">
        <v>81</v>
      </c>
      <c r="D626" s="183" t="s">
        <v>543</v>
      </c>
      <c r="E626" s="183" t="s">
        <v>7258</v>
      </c>
      <c r="F626" s="183" t="s">
        <v>544</v>
      </c>
      <c r="G626" s="183" t="s">
        <v>7261</v>
      </c>
      <c r="H626" s="183" t="s">
        <v>135</v>
      </c>
      <c r="I626" s="183" t="s">
        <v>7262</v>
      </c>
      <c r="J626" s="183" t="s">
        <v>545</v>
      </c>
      <c r="K626" s="183" t="s">
        <v>6249</v>
      </c>
      <c r="L626" s="183" t="s">
        <v>50</v>
      </c>
      <c r="M626" s="183" t="s">
        <v>6250</v>
      </c>
      <c r="N626" s="183" t="s">
        <v>7260</v>
      </c>
      <c r="O626" s="183" t="s">
        <v>7259</v>
      </c>
      <c r="P626" s="183">
        <v>0</v>
      </c>
      <c r="Q626" s="183">
        <v>93991</v>
      </c>
      <c r="R626" s="183" t="s">
        <v>7559</v>
      </c>
      <c r="S626" s="184">
        <v>37970</v>
      </c>
      <c r="T626" s="185">
        <v>7102</v>
      </c>
      <c r="U626" s="186">
        <v>12826560</v>
      </c>
      <c r="V626" s="186">
        <v>12826560</v>
      </c>
      <c r="W626" s="187">
        <v>44227</v>
      </c>
      <c r="X626" s="188" t="s">
        <v>8664</v>
      </c>
      <c r="Y626" s="188" t="s">
        <v>7880</v>
      </c>
      <c r="Z626" s="188" t="s">
        <v>7982</v>
      </c>
    </row>
    <row r="627" spans="1:26" ht="24.75" hidden="1" customHeight="1" x14ac:dyDescent="0.25">
      <c r="A627" s="183" t="s">
        <v>8394</v>
      </c>
      <c r="B627" s="188">
        <v>690711001</v>
      </c>
      <c r="C627" s="183" t="s">
        <v>2854</v>
      </c>
      <c r="D627" s="183" t="s">
        <v>2871</v>
      </c>
      <c r="E627" s="183" t="s">
        <v>27</v>
      </c>
      <c r="F627" s="183" t="s">
        <v>2872</v>
      </c>
      <c r="G627" s="183" t="s">
        <v>29</v>
      </c>
      <c r="H627" s="183">
        <v>0</v>
      </c>
      <c r="I627" s="183">
        <v>0</v>
      </c>
      <c r="J627" s="183" t="s">
        <v>3723</v>
      </c>
      <c r="K627" s="183" t="s">
        <v>3724</v>
      </c>
      <c r="L627" s="183" t="s">
        <v>50</v>
      </c>
      <c r="M627" s="183" t="s">
        <v>1204</v>
      </c>
      <c r="N627" s="183">
        <v>0</v>
      </c>
      <c r="O627" s="183">
        <v>0</v>
      </c>
      <c r="P627" s="183">
        <v>0</v>
      </c>
      <c r="Q627" s="183">
        <v>91001</v>
      </c>
      <c r="R627" s="183" t="s">
        <v>2949</v>
      </c>
      <c r="S627" s="184">
        <v>37970</v>
      </c>
      <c r="T627" s="185">
        <v>7104</v>
      </c>
      <c r="U627" s="186">
        <v>351545</v>
      </c>
      <c r="V627" s="186">
        <v>351545</v>
      </c>
      <c r="W627" s="187">
        <v>44227</v>
      </c>
      <c r="X627" s="188" t="s">
        <v>8664</v>
      </c>
      <c r="Y627" s="188" t="s">
        <v>7880</v>
      </c>
      <c r="Z627" s="188" t="s">
        <v>7926</v>
      </c>
    </row>
    <row r="628" spans="1:26" ht="24.75" hidden="1" customHeight="1" x14ac:dyDescent="0.25">
      <c r="A628" s="183" t="s">
        <v>8395</v>
      </c>
      <c r="B628" s="188">
        <v>691807002</v>
      </c>
      <c r="C628" s="183" t="s">
        <v>2854</v>
      </c>
      <c r="D628" s="183" t="s">
        <v>2871</v>
      </c>
      <c r="E628" s="183" t="s">
        <v>27</v>
      </c>
      <c r="F628" s="183" t="s">
        <v>2872</v>
      </c>
      <c r="G628" s="183" t="s">
        <v>29</v>
      </c>
      <c r="H628" s="183">
        <v>0</v>
      </c>
      <c r="I628" s="183">
        <v>0</v>
      </c>
      <c r="J628" s="183" t="s">
        <v>4082</v>
      </c>
      <c r="K628" s="183" t="s">
        <v>4083</v>
      </c>
      <c r="L628" s="183" t="s">
        <v>51</v>
      </c>
      <c r="M628" s="183" t="s">
        <v>4084</v>
      </c>
      <c r="N628" s="183" t="s">
        <v>6304</v>
      </c>
      <c r="O628" s="183" t="s">
        <v>6305</v>
      </c>
      <c r="P628" s="183">
        <v>0</v>
      </c>
      <c r="Q628" s="183" t="s">
        <v>3142</v>
      </c>
      <c r="R628" s="183" t="s">
        <v>2875</v>
      </c>
      <c r="S628" s="184">
        <v>37970</v>
      </c>
      <c r="T628" s="185">
        <v>7105</v>
      </c>
      <c r="U628" s="186">
        <v>146661</v>
      </c>
      <c r="V628" s="186">
        <v>146661</v>
      </c>
      <c r="W628" s="187">
        <v>44227</v>
      </c>
      <c r="X628" s="188" t="s">
        <v>8664</v>
      </c>
      <c r="Y628" s="188" t="s">
        <v>7880</v>
      </c>
      <c r="Z628" s="188" t="s">
        <v>7890</v>
      </c>
    </row>
    <row r="629" spans="1:26" ht="24.75" hidden="1" customHeight="1" x14ac:dyDescent="0.25">
      <c r="A629" s="183" t="s">
        <v>8396</v>
      </c>
      <c r="B629" s="188">
        <v>692201000</v>
      </c>
      <c r="C629" s="183" t="s">
        <v>2854</v>
      </c>
      <c r="D629" s="183" t="s">
        <v>2882</v>
      </c>
      <c r="E629" s="183" t="s">
        <v>1700</v>
      </c>
      <c r="F629" s="183" t="s">
        <v>3644</v>
      </c>
      <c r="G629" s="183" t="s">
        <v>29</v>
      </c>
      <c r="H629" s="183">
        <v>0</v>
      </c>
      <c r="I629" s="183">
        <v>0</v>
      </c>
      <c r="J629" s="183" t="s">
        <v>3735</v>
      </c>
      <c r="K629" s="183" t="s">
        <v>3738</v>
      </c>
      <c r="L629" s="183" t="s">
        <v>6166</v>
      </c>
      <c r="M629" s="183" t="s">
        <v>1725</v>
      </c>
      <c r="N629" s="183" t="s">
        <v>3737</v>
      </c>
      <c r="O629" s="183" t="s">
        <v>3736</v>
      </c>
      <c r="P629" s="183">
        <v>0</v>
      </c>
      <c r="Q629" s="183">
        <v>91001</v>
      </c>
      <c r="R629" s="183" t="s">
        <v>3739</v>
      </c>
      <c r="S629" s="184">
        <v>37970</v>
      </c>
      <c r="T629" s="185">
        <v>7106</v>
      </c>
      <c r="U629" s="186">
        <v>269667</v>
      </c>
      <c r="V629" s="186">
        <v>269667</v>
      </c>
      <c r="W629" s="187">
        <v>44227</v>
      </c>
      <c r="X629" s="188" t="s">
        <v>8664</v>
      </c>
      <c r="Y629" s="188" t="s">
        <v>7880</v>
      </c>
      <c r="Z629" s="188" t="s">
        <v>7928</v>
      </c>
    </row>
    <row r="630" spans="1:26" ht="24.75" hidden="1" customHeight="1" x14ac:dyDescent="0.25">
      <c r="A630" s="183" t="s">
        <v>8397</v>
      </c>
      <c r="B630" s="188">
        <v>690501007</v>
      </c>
      <c r="C630" s="183" t="s">
        <v>2854</v>
      </c>
      <c r="D630" s="183" t="s">
        <v>2871</v>
      </c>
      <c r="E630" s="183" t="s">
        <v>27</v>
      </c>
      <c r="F630" s="183" t="s">
        <v>2872</v>
      </c>
      <c r="G630" s="183" t="s">
        <v>29</v>
      </c>
      <c r="H630" s="183">
        <v>0</v>
      </c>
      <c r="I630" s="183">
        <v>0</v>
      </c>
      <c r="J630" s="183" t="s">
        <v>3363</v>
      </c>
      <c r="K630" s="183" t="s">
        <v>3364</v>
      </c>
      <c r="L630" s="183" t="s">
        <v>630</v>
      </c>
      <c r="M630" s="183" t="s">
        <v>3365</v>
      </c>
      <c r="N630" s="183">
        <v>0</v>
      </c>
      <c r="O630" s="183">
        <v>0</v>
      </c>
      <c r="P630" s="183">
        <v>0</v>
      </c>
      <c r="Q630" s="183">
        <v>91001</v>
      </c>
      <c r="R630" s="183" t="s">
        <v>2875</v>
      </c>
      <c r="S630" s="184">
        <v>37970</v>
      </c>
      <c r="T630" s="185">
        <v>7110</v>
      </c>
      <c r="U630" s="186">
        <v>170150</v>
      </c>
      <c r="V630" s="186">
        <v>170150</v>
      </c>
      <c r="W630" s="187">
        <v>44227</v>
      </c>
      <c r="X630" s="188" t="s">
        <v>8664</v>
      </c>
      <c r="Y630" s="188" t="s">
        <v>7880</v>
      </c>
      <c r="Z630" s="188" t="s">
        <v>7904</v>
      </c>
    </row>
    <row r="631" spans="1:26" ht="24.75" hidden="1" customHeight="1" x14ac:dyDescent="0.25">
      <c r="A631" s="183" t="s">
        <v>8398</v>
      </c>
      <c r="B631" s="188">
        <v>690721007</v>
      </c>
      <c r="C631" s="183" t="s">
        <v>2854</v>
      </c>
      <c r="D631" s="183" t="s">
        <v>2871</v>
      </c>
      <c r="E631" s="183" t="s">
        <v>27</v>
      </c>
      <c r="F631" s="183" t="s">
        <v>2872</v>
      </c>
      <c r="G631" s="183" t="s">
        <v>29</v>
      </c>
      <c r="H631" s="183">
        <v>0</v>
      </c>
      <c r="I631" s="183">
        <v>0</v>
      </c>
      <c r="J631" s="183" t="s">
        <v>3726</v>
      </c>
      <c r="K631" s="183" t="s">
        <v>3727</v>
      </c>
      <c r="L631" s="183" t="s">
        <v>50</v>
      </c>
      <c r="M631" s="183" t="s">
        <v>1098</v>
      </c>
      <c r="N631" s="183">
        <v>0</v>
      </c>
      <c r="O631" s="183">
        <v>0</v>
      </c>
      <c r="P631" s="183">
        <v>0</v>
      </c>
      <c r="Q631" s="183">
        <v>91001</v>
      </c>
      <c r="R631" s="183" t="s">
        <v>2875</v>
      </c>
      <c r="S631" s="184">
        <v>37970</v>
      </c>
      <c r="T631" s="185">
        <v>7116</v>
      </c>
      <c r="U631" s="186">
        <v>11327163</v>
      </c>
      <c r="V631" s="186">
        <v>11327163</v>
      </c>
      <c r="W631" s="187">
        <v>44227</v>
      </c>
      <c r="X631" s="188" t="s">
        <v>8664</v>
      </c>
      <c r="Y631" s="188" t="s">
        <v>7880</v>
      </c>
      <c r="Z631" s="188" t="s">
        <v>7927</v>
      </c>
    </row>
    <row r="632" spans="1:26" ht="24.75" hidden="1" customHeight="1" x14ac:dyDescent="0.25">
      <c r="A632" s="183" t="s">
        <v>8399</v>
      </c>
      <c r="B632" s="188">
        <v>690412004</v>
      </c>
      <c r="C632" s="183" t="s">
        <v>2854</v>
      </c>
      <c r="D632" s="183" t="s">
        <v>2871</v>
      </c>
      <c r="E632" s="183" t="s">
        <v>27</v>
      </c>
      <c r="F632" s="183" t="s">
        <v>2872</v>
      </c>
      <c r="G632" s="183" t="s">
        <v>29</v>
      </c>
      <c r="H632" s="183">
        <v>0</v>
      </c>
      <c r="I632" s="183">
        <v>0</v>
      </c>
      <c r="J632" s="183" t="s">
        <v>3300</v>
      </c>
      <c r="K632" s="183" t="s">
        <v>3301</v>
      </c>
      <c r="L632" s="183" t="s">
        <v>6169</v>
      </c>
      <c r="M632" s="183" t="s">
        <v>3302</v>
      </c>
      <c r="N632" s="183">
        <v>532662300</v>
      </c>
      <c r="O632" s="183" t="s">
        <v>6343</v>
      </c>
      <c r="P632" s="183">
        <v>0</v>
      </c>
      <c r="Q632" s="183">
        <v>91001</v>
      </c>
      <c r="R632" s="183" t="s">
        <v>2875</v>
      </c>
      <c r="S632" s="184">
        <v>37970</v>
      </c>
      <c r="T632" s="185">
        <v>7117</v>
      </c>
      <c r="U632" s="186">
        <v>169984</v>
      </c>
      <c r="V632" s="186">
        <v>169984</v>
      </c>
      <c r="W632" s="187">
        <v>44227</v>
      </c>
      <c r="X632" s="188" t="s">
        <v>8664</v>
      </c>
      <c r="Y632" s="188" t="s">
        <v>7880</v>
      </c>
      <c r="Z632" s="188" t="s">
        <v>7916</v>
      </c>
    </row>
    <row r="633" spans="1:26" ht="24.75" hidden="1" customHeight="1" x14ac:dyDescent="0.25">
      <c r="A633" s="183" t="s">
        <v>8400</v>
      </c>
      <c r="B633" s="188">
        <v>690401002</v>
      </c>
      <c r="C633" s="183" t="s">
        <v>2854</v>
      </c>
      <c r="D633" s="183" t="s">
        <v>2871</v>
      </c>
      <c r="E633" s="183" t="s">
        <v>27</v>
      </c>
      <c r="F633" s="183" t="s">
        <v>2872</v>
      </c>
      <c r="G633" s="183" t="s">
        <v>29</v>
      </c>
      <c r="H633" s="183">
        <v>0</v>
      </c>
      <c r="I633" s="183">
        <v>0</v>
      </c>
      <c r="J633" s="183" t="s">
        <v>3374</v>
      </c>
      <c r="K633" s="183" t="s">
        <v>3375</v>
      </c>
      <c r="L633" s="183" t="s">
        <v>6169</v>
      </c>
      <c r="M633" s="183" t="s">
        <v>1588</v>
      </c>
      <c r="N633" s="183">
        <v>0</v>
      </c>
      <c r="O633" s="183">
        <v>0</v>
      </c>
      <c r="P633" s="183">
        <v>0</v>
      </c>
      <c r="Q633" s="183">
        <v>91001</v>
      </c>
      <c r="R633" s="183" t="s">
        <v>2875</v>
      </c>
      <c r="S633" s="184">
        <v>37970</v>
      </c>
      <c r="T633" s="185">
        <v>7118</v>
      </c>
      <c r="U633" s="186">
        <v>141930</v>
      </c>
      <c r="V633" s="186">
        <v>141930</v>
      </c>
      <c r="W633" s="187">
        <v>44227</v>
      </c>
      <c r="X633" s="188" t="s">
        <v>8664</v>
      </c>
      <c r="Y633" s="188" t="s">
        <v>7880</v>
      </c>
      <c r="Z633" s="188" t="s">
        <v>7917</v>
      </c>
    </row>
    <row r="634" spans="1:26" ht="24.75" hidden="1" customHeight="1" x14ac:dyDescent="0.25">
      <c r="A634" s="183" t="s">
        <v>8401</v>
      </c>
      <c r="B634" s="188">
        <v>690710005</v>
      </c>
      <c r="C634" s="183" t="s">
        <v>2854</v>
      </c>
      <c r="D634" s="183" t="s">
        <v>2871</v>
      </c>
      <c r="E634" s="183" t="s">
        <v>27</v>
      </c>
      <c r="F634" s="183" t="s">
        <v>2872</v>
      </c>
      <c r="G634" s="183" t="s">
        <v>29</v>
      </c>
      <c r="H634" s="183">
        <v>0</v>
      </c>
      <c r="I634" s="183">
        <v>0</v>
      </c>
      <c r="J634" s="183" t="s">
        <v>3811</v>
      </c>
      <c r="K634" s="183" t="s">
        <v>3812</v>
      </c>
      <c r="L634" s="183" t="s">
        <v>50</v>
      </c>
      <c r="M634" s="183" t="s">
        <v>5409</v>
      </c>
      <c r="N634" s="183" t="s">
        <v>7305</v>
      </c>
      <c r="O634" s="183" t="s">
        <v>7304</v>
      </c>
      <c r="P634" s="183">
        <v>0</v>
      </c>
      <c r="Q634" s="183">
        <v>91001</v>
      </c>
      <c r="R634" s="183" t="s">
        <v>2875</v>
      </c>
      <c r="S634" s="184">
        <v>38159</v>
      </c>
      <c r="T634" s="185">
        <v>7125</v>
      </c>
      <c r="U634" s="186">
        <v>6439140</v>
      </c>
      <c r="V634" s="186">
        <v>6439140</v>
      </c>
      <c r="W634" s="187">
        <v>44227</v>
      </c>
      <c r="X634" s="188" t="s">
        <v>8664</v>
      </c>
      <c r="Y634" s="188" t="s">
        <v>7880</v>
      </c>
      <c r="Z634" s="188" t="s">
        <v>8016</v>
      </c>
    </row>
    <row r="635" spans="1:26" ht="24.75" hidden="1" customHeight="1" x14ac:dyDescent="0.25">
      <c r="A635" s="183" t="s">
        <v>8402</v>
      </c>
      <c r="B635" s="188">
        <v>690511002</v>
      </c>
      <c r="C635" s="183" t="s">
        <v>2854</v>
      </c>
      <c r="D635" s="183" t="s">
        <v>2871</v>
      </c>
      <c r="E635" s="183" t="s">
        <v>27</v>
      </c>
      <c r="F635" s="183" t="s">
        <v>2872</v>
      </c>
      <c r="G635" s="183" t="s">
        <v>29</v>
      </c>
      <c r="H635" s="183">
        <v>0</v>
      </c>
      <c r="I635" s="183">
        <v>0</v>
      </c>
      <c r="J635" s="183" t="s">
        <v>6344</v>
      </c>
      <c r="K635" s="183" t="s">
        <v>3443</v>
      </c>
      <c r="L635" s="183" t="s">
        <v>630</v>
      </c>
      <c r="M635" s="183" t="s">
        <v>793</v>
      </c>
      <c r="N635" s="183" t="s">
        <v>6345</v>
      </c>
      <c r="O635" s="183" t="s">
        <v>6346</v>
      </c>
      <c r="P635" s="183">
        <v>0</v>
      </c>
      <c r="Q635" s="183" t="s">
        <v>3142</v>
      </c>
      <c r="R635" s="183" t="s">
        <v>2875</v>
      </c>
      <c r="S635" s="184">
        <v>38159</v>
      </c>
      <c r="T635" s="185">
        <v>7128</v>
      </c>
      <c r="U635" s="186">
        <v>145250</v>
      </c>
      <c r="V635" s="186">
        <v>145250</v>
      </c>
      <c r="W635" s="187">
        <v>44227</v>
      </c>
      <c r="X635" s="188" t="s">
        <v>8664</v>
      </c>
      <c r="Y635" s="188" t="s">
        <v>7880</v>
      </c>
      <c r="Z635" s="188" t="s">
        <v>8010</v>
      </c>
    </row>
    <row r="636" spans="1:26" ht="24.75" hidden="1" customHeight="1" x14ac:dyDescent="0.25">
      <c r="A636" s="183" t="s">
        <v>8403</v>
      </c>
      <c r="B636" s="188">
        <v>691916006</v>
      </c>
      <c r="C636" s="183" t="s">
        <v>2854</v>
      </c>
      <c r="D636" s="183" t="s">
        <v>2871</v>
      </c>
      <c r="E636" s="183" t="s">
        <v>27</v>
      </c>
      <c r="F636" s="183" t="s">
        <v>2872</v>
      </c>
      <c r="G636" s="183" t="s">
        <v>29</v>
      </c>
      <c r="H636" s="183">
        <v>0</v>
      </c>
      <c r="I636" s="183">
        <v>0</v>
      </c>
      <c r="J636" s="183" t="s">
        <v>3719</v>
      </c>
      <c r="K636" s="183" t="s">
        <v>3720</v>
      </c>
      <c r="L636" s="183" t="s">
        <v>51</v>
      </c>
      <c r="M636" s="183" t="s">
        <v>2195</v>
      </c>
      <c r="N636" s="183">
        <v>0</v>
      </c>
      <c r="O636" s="183">
        <v>0</v>
      </c>
      <c r="P636" s="183">
        <v>0</v>
      </c>
      <c r="Q636" s="183">
        <v>91001</v>
      </c>
      <c r="R636" s="183" t="s">
        <v>3721</v>
      </c>
      <c r="S636" s="184">
        <v>38159</v>
      </c>
      <c r="T636" s="185">
        <v>7132</v>
      </c>
      <c r="U636" s="186">
        <v>146661</v>
      </c>
      <c r="V636" s="186">
        <v>146661</v>
      </c>
      <c r="W636" s="187">
        <v>44227</v>
      </c>
      <c r="X636" s="188" t="s">
        <v>8664</v>
      </c>
      <c r="Y636" s="188" t="s">
        <v>7880</v>
      </c>
      <c r="Z636" s="188" t="s">
        <v>8054</v>
      </c>
    </row>
    <row r="637" spans="1:26" ht="24.75" hidden="1" customHeight="1" x14ac:dyDescent="0.25">
      <c r="A637" s="183" t="s">
        <v>8636</v>
      </c>
      <c r="B637" s="188">
        <v>691512002</v>
      </c>
      <c r="C637" s="183" t="s">
        <v>2854</v>
      </c>
      <c r="D637" s="183" t="s">
        <v>2871</v>
      </c>
      <c r="E637" s="183" t="s">
        <v>27</v>
      </c>
      <c r="F637" s="183" t="s">
        <v>2872</v>
      </c>
      <c r="G637" s="183" t="s">
        <v>29</v>
      </c>
      <c r="H637" s="183">
        <v>0</v>
      </c>
      <c r="I637" s="183">
        <v>0</v>
      </c>
      <c r="J637" s="183" t="s">
        <v>3140</v>
      </c>
      <c r="K637" s="183" t="s">
        <v>3141</v>
      </c>
      <c r="L637" s="183" t="s">
        <v>344</v>
      </c>
      <c r="M637" s="183" t="s">
        <v>1736</v>
      </c>
      <c r="N637" s="183">
        <v>0</v>
      </c>
      <c r="O637" s="183">
        <v>0</v>
      </c>
      <c r="P637" s="183">
        <v>0</v>
      </c>
      <c r="Q637" s="183" t="s">
        <v>3142</v>
      </c>
      <c r="R637" s="183" t="s">
        <v>620</v>
      </c>
      <c r="S637" s="184">
        <v>38159</v>
      </c>
      <c r="T637" s="185">
        <v>7137</v>
      </c>
      <c r="U637" s="186">
        <v>0</v>
      </c>
      <c r="V637" s="186">
        <v>0</v>
      </c>
      <c r="W637" s="187">
        <v>44227</v>
      </c>
      <c r="X637" s="188" t="s">
        <v>8664</v>
      </c>
      <c r="Y637" s="188" t="s">
        <v>7880</v>
      </c>
      <c r="Z637" s="188" t="s">
        <v>7913</v>
      </c>
    </row>
    <row r="638" spans="1:26" ht="24.75" hidden="1" customHeight="1" x14ac:dyDescent="0.25">
      <c r="A638" s="183" t="s">
        <v>8404</v>
      </c>
      <c r="B638" s="188">
        <v>690103001</v>
      </c>
      <c r="C638" s="183" t="s">
        <v>2854</v>
      </c>
      <c r="D638" s="183" t="s">
        <v>2871</v>
      </c>
      <c r="E638" s="183" t="s">
        <v>27</v>
      </c>
      <c r="F638" s="183" t="s">
        <v>2872</v>
      </c>
      <c r="G638" s="183" t="s">
        <v>29</v>
      </c>
      <c r="H638" s="183">
        <v>0</v>
      </c>
      <c r="I638" s="183">
        <v>0</v>
      </c>
      <c r="J638" s="183" t="s">
        <v>3309</v>
      </c>
      <c r="K638" s="183" t="s">
        <v>3310</v>
      </c>
      <c r="L638" s="183" t="s">
        <v>618</v>
      </c>
      <c r="M638" s="183" t="s">
        <v>2572</v>
      </c>
      <c r="N638" s="183">
        <v>0</v>
      </c>
      <c r="O638" s="183">
        <v>0</v>
      </c>
      <c r="P638" s="183">
        <v>0</v>
      </c>
      <c r="Q638" s="183">
        <v>91001</v>
      </c>
      <c r="R638" s="183" t="s">
        <v>2875</v>
      </c>
      <c r="S638" s="184">
        <v>38159</v>
      </c>
      <c r="T638" s="185">
        <v>7138</v>
      </c>
      <c r="U638" s="186">
        <v>276224</v>
      </c>
      <c r="V638" s="186">
        <v>276224</v>
      </c>
      <c r="W638" s="187">
        <v>44227</v>
      </c>
      <c r="X638" s="188" t="s">
        <v>8664</v>
      </c>
      <c r="Y638" s="188" t="s">
        <v>7880</v>
      </c>
      <c r="Z638" s="188" t="s">
        <v>187</v>
      </c>
    </row>
    <row r="639" spans="1:26" ht="24.75" hidden="1" customHeight="1" x14ac:dyDescent="0.25">
      <c r="A639" s="183" t="s">
        <v>8405</v>
      </c>
      <c r="B639" s="188">
        <v>691405001</v>
      </c>
      <c r="C639" s="183" t="s">
        <v>2854</v>
      </c>
      <c r="D639" s="183" t="s">
        <v>3908</v>
      </c>
      <c r="E639" s="183" t="s">
        <v>1700</v>
      </c>
      <c r="F639" s="183" t="s">
        <v>3909</v>
      </c>
      <c r="G639" s="183" t="s">
        <v>29</v>
      </c>
      <c r="H639" s="183">
        <v>0</v>
      </c>
      <c r="I639" s="183">
        <v>0</v>
      </c>
      <c r="J639" s="183" t="s">
        <v>3910</v>
      </c>
      <c r="K639" s="183" t="s">
        <v>6204</v>
      </c>
      <c r="L639" s="183" t="s">
        <v>6168</v>
      </c>
      <c r="M639" s="183" t="s">
        <v>4342</v>
      </c>
      <c r="N639" s="183" t="s">
        <v>6205</v>
      </c>
      <c r="O639" s="183">
        <v>0</v>
      </c>
      <c r="P639" s="183">
        <v>0</v>
      </c>
      <c r="Q639" s="183">
        <v>91001</v>
      </c>
      <c r="R639" s="183" t="s">
        <v>3269</v>
      </c>
      <c r="S639" s="184">
        <v>37970</v>
      </c>
      <c r="T639" s="185">
        <v>7139</v>
      </c>
      <c r="U639" s="186">
        <v>5056871</v>
      </c>
      <c r="V639" s="186">
        <v>5056871</v>
      </c>
      <c r="W639" s="187">
        <v>44227</v>
      </c>
      <c r="X639" s="188" t="s">
        <v>8664</v>
      </c>
      <c r="Y639" s="188" t="s">
        <v>7880</v>
      </c>
      <c r="Z639" s="188" t="s">
        <v>7981</v>
      </c>
    </row>
    <row r="640" spans="1:26" ht="24.75" hidden="1" customHeight="1" x14ac:dyDescent="0.25">
      <c r="A640" s="183" t="s">
        <v>8406</v>
      </c>
      <c r="B640" s="188">
        <v>650165500</v>
      </c>
      <c r="C640" s="183" t="s">
        <v>2690</v>
      </c>
      <c r="D640" s="183" t="s">
        <v>2691</v>
      </c>
      <c r="E640" s="183" t="s">
        <v>27</v>
      </c>
      <c r="F640" s="183" t="s">
        <v>2692</v>
      </c>
      <c r="G640" s="183" t="s">
        <v>2693</v>
      </c>
      <c r="H640" s="183" t="s">
        <v>1571</v>
      </c>
      <c r="I640" s="183" t="s">
        <v>2694</v>
      </c>
      <c r="J640" s="183" t="s">
        <v>2695</v>
      </c>
      <c r="K640" s="183" t="s">
        <v>6596</v>
      </c>
      <c r="L640" s="183" t="s">
        <v>344</v>
      </c>
      <c r="M640" s="183" t="s">
        <v>1108</v>
      </c>
      <c r="N640" s="183" t="s">
        <v>6499</v>
      </c>
      <c r="O640" s="183" t="s">
        <v>6597</v>
      </c>
      <c r="P640" s="183">
        <v>0</v>
      </c>
      <c r="Q640" s="183">
        <v>93401</v>
      </c>
      <c r="R640" s="183" t="s">
        <v>7059</v>
      </c>
      <c r="S640" s="184">
        <v>0</v>
      </c>
      <c r="T640" s="185">
        <v>7141</v>
      </c>
      <c r="U640" s="186">
        <v>3177987</v>
      </c>
      <c r="V640" s="186">
        <v>3177987</v>
      </c>
      <c r="W640" s="187">
        <v>44227</v>
      </c>
      <c r="X640" s="188" t="s">
        <v>8664</v>
      </c>
      <c r="Y640" s="188" t="s">
        <v>7880</v>
      </c>
      <c r="Z640" s="188" t="s">
        <v>162</v>
      </c>
    </row>
    <row r="641" spans="1:26" ht="24.75" hidden="1" customHeight="1" x14ac:dyDescent="0.25">
      <c r="A641" s="183" t="s">
        <v>8406</v>
      </c>
      <c r="B641" s="188">
        <v>650165500</v>
      </c>
      <c r="C641" s="183" t="s">
        <v>2690</v>
      </c>
      <c r="D641" s="183" t="s">
        <v>2691</v>
      </c>
      <c r="E641" s="183" t="s">
        <v>27</v>
      </c>
      <c r="F641" s="183" t="s">
        <v>2692</v>
      </c>
      <c r="G641" s="183" t="s">
        <v>2693</v>
      </c>
      <c r="H641" s="183" t="s">
        <v>1571</v>
      </c>
      <c r="I641" s="183" t="s">
        <v>2694</v>
      </c>
      <c r="J641" s="183" t="s">
        <v>2695</v>
      </c>
      <c r="K641" s="183" t="s">
        <v>6596</v>
      </c>
      <c r="L641" s="183" t="s">
        <v>344</v>
      </c>
      <c r="M641" s="183" t="s">
        <v>1108</v>
      </c>
      <c r="N641" s="183" t="s">
        <v>6499</v>
      </c>
      <c r="O641" s="183" t="s">
        <v>6597</v>
      </c>
      <c r="P641" s="183">
        <v>0</v>
      </c>
      <c r="Q641" s="183">
        <v>93401</v>
      </c>
      <c r="R641" s="183" t="s">
        <v>7059</v>
      </c>
      <c r="S641" s="184">
        <v>0</v>
      </c>
      <c r="T641" s="185">
        <v>7141</v>
      </c>
      <c r="U641" s="186">
        <v>9136594</v>
      </c>
      <c r="V641" s="186">
        <v>9136594</v>
      </c>
      <c r="W641" s="187">
        <v>44227</v>
      </c>
      <c r="X641" s="188" t="s">
        <v>8664</v>
      </c>
      <c r="Y641" s="188" t="s">
        <v>7880</v>
      </c>
      <c r="Z641" s="188" t="s">
        <v>7913</v>
      </c>
    </row>
    <row r="642" spans="1:26" ht="24.75" hidden="1" customHeight="1" x14ac:dyDescent="0.25">
      <c r="A642" s="183" t="s">
        <v>8406</v>
      </c>
      <c r="B642" s="188">
        <v>650165500</v>
      </c>
      <c r="C642" s="183" t="s">
        <v>2690</v>
      </c>
      <c r="D642" s="183" t="s">
        <v>2691</v>
      </c>
      <c r="E642" s="183" t="s">
        <v>27</v>
      </c>
      <c r="F642" s="183" t="s">
        <v>2692</v>
      </c>
      <c r="G642" s="183" t="s">
        <v>2693</v>
      </c>
      <c r="H642" s="183" t="s">
        <v>1571</v>
      </c>
      <c r="I642" s="183" t="s">
        <v>2694</v>
      </c>
      <c r="J642" s="183" t="s">
        <v>2695</v>
      </c>
      <c r="K642" s="183" t="s">
        <v>6596</v>
      </c>
      <c r="L642" s="183" t="s">
        <v>344</v>
      </c>
      <c r="M642" s="183" t="s">
        <v>1108</v>
      </c>
      <c r="N642" s="183" t="s">
        <v>6499</v>
      </c>
      <c r="O642" s="183" t="s">
        <v>6597</v>
      </c>
      <c r="P642" s="183">
        <v>0</v>
      </c>
      <c r="Q642" s="183">
        <v>93401</v>
      </c>
      <c r="R642" s="183" t="s">
        <v>7059</v>
      </c>
      <c r="S642" s="184">
        <v>0</v>
      </c>
      <c r="T642" s="185">
        <v>7141</v>
      </c>
      <c r="U642" s="186">
        <v>7854540</v>
      </c>
      <c r="V642" s="186">
        <v>7854540</v>
      </c>
      <c r="W642" s="187">
        <v>44227</v>
      </c>
      <c r="X642" s="188" t="s">
        <v>8664</v>
      </c>
      <c r="Y642" s="188" t="s">
        <v>7880</v>
      </c>
      <c r="Z642" s="188" t="s">
        <v>7903</v>
      </c>
    </row>
    <row r="643" spans="1:26" ht="24.75" hidden="1" customHeight="1" x14ac:dyDescent="0.25">
      <c r="A643" s="183" t="s">
        <v>8406</v>
      </c>
      <c r="B643" s="188">
        <v>650165500</v>
      </c>
      <c r="C643" s="183" t="s">
        <v>2690</v>
      </c>
      <c r="D643" s="183" t="s">
        <v>2691</v>
      </c>
      <c r="E643" s="183" t="s">
        <v>27</v>
      </c>
      <c r="F643" s="183" t="s">
        <v>2692</v>
      </c>
      <c r="G643" s="183" t="s">
        <v>2693</v>
      </c>
      <c r="H643" s="183" t="s">
        <v>1571</v>
      </c>
      <c r="I643" s="183" t="s">
        <v>2694</v>
      </c>
      <c r="J643" s="183" t="s">
        <v>2695</v>
      </c>
      <c r="K643" s="183" t="s">
        <v>6596</v>
      </c>
      <c r="L643" s="183" t="s">
        <v>344</v>
      </c>
      <c r="M643" s="183" t="s">
        <v>1108</v>
      </c>
      <c r="N643" s="183" t="s">
        <v>6499</v>
      </c>
      <c r="O643" s="183" t="s">
        <v>6597</v>
      </c>
      <c r="P643" s="183">
        <v>0</v>
      </c>
      <c r="Q643" s="183">
        <v>93401</v>
      </c>
      <c r="R643" s="183" t="s">
        <v>7059</v>
      </c>
      <c r="S643" s="184">
        <v>0</v>
      </c>
      <c r="T643" s="185">
        <v>7141</v>
      </c>
      <c r="U643" s="186">
        <v>43296190</v>
      </c>
      <c r="V643" s="186">
        <v>43296190</v>
      </c>
      <c r="W643" s="187">
        <v>44227</v>
      </c>
      <c r="X643" s="188" t="s">
        <v>8664</v>
      </c>
      <c r="Y643" s="188" t="s">
        <v>7880</v>
      </c>
      <c r="Z643" s="188" t="s">
        <v>7991</v>
      </c>
    </row>
    <row r="644" spans="1:26" ht="24.75" hidden="1" customHeight="1" x14ac:dyDescent="0.25">
      <c r="A644" s="183" t="s">
        <v>8406</v>
      </c>
      <c r="B644" s="188">
        <v>650165500</v>
      </c>
      <c r="C644" s="183" t="s">
        <v>2690</v>
      </c>
      <c r="D644" s="183" t="s">
        <v>2691</v>
      </c>
      <c r="E644" s="183" t="s">
        <v>27</v>
      </c>
      <c r="F644" s="183" t="s">
        <v>2692</v>
      </c>
      <c r="G644" s="183" t="s">
        <v>2693</v>
      </c>
      <c r="H644" s="183" t="s">
        <v>1571</v>
      </c>
      <c r="I644" s="183" t="s">
        <v>2694</v>
      </c>
      <c r="J644" s="183" t="s">
        <v>2695</v>
      </c>
      <c r="K644" s="183" t="s">
        <v>6596</v>
      </c>
      <c r="L644" s="183" t="s">
        <v>344</v>
      </c>
      <c r="M644" s="183" t="s">
        <v>1108</v>
      </c>
      <c r="N644" s="183" t="s">
        <v>6499</v>
      </c>
      <c r="O644" s="183" t="s">
        <v>6597</v>
      </c>
      <c r="P644" s="183">
        <v>0</v>
      </c>
      <c r="Q644" s="183">
        <v>93401</v>
      </c>
      <c r="R644" s="183" t="s">
        <v>7059</v>
      </c>
      <c r="S644" s="184">
        <v>0</v>
      </c>
      <c r="T644" s="185">
        <v>7141</v>
      </c>
      <c r="U644" s="186">
        <v>14439500</v>
      </c>
      <c r="V644" s="186">
        <v>14439500</v>
      </c>
      <c r="W644" s="187">
        <v>44227</v>
      </c>
      <c r="X644" s="188" t="s">
        <v>8664</v>
      </c>
      <c r="Y644" s="188" t="s">
        <v>7880</v>
      </c>
      <c r="Z644" s="188" t="s">
        <v>7965</v>
      </c>
    </row>
    <row r="645" spans="1:26" ht="24.75" hidden="1" customHeight="1" x14ac:dyDescent="0.25">
      <c r="A645" s="183" t="s">
        <v>8407</v>
      </c>
      <c r="B645" s="188">
        <v>692101006</v>
      </c>
      <c r="C645" s="183" t="s">
        <v>2854</v>
      </c>
      <c r="D645" s="183" t="s">
        <v>2871</v>
      </c>
      <c r="E645" s="183" t="s">
        <v>27</v>
      </c>
      <c r="F645" s="183" t="s">
        <v>2976</v>
      </c>
      <c r="G645" s="183" t="s">
        <v>29</v>
      </c>
      <c r="H645" s="183">
        <v>0</v>
      </c>
      <c r="I645" s="183">
        <v>0</v>
      </c>
      <c r="J645" s="183" t="s">
        <v>3576</v>
      </c>
      <c r="K645" s="183" t="s">
        <v>3577</v>
      </c>
      <c r="L645" s="183" t="s">
        <v>6166</v>
      </c>
      <c r="M645" s="183" t="s">
        <v>2838</v>
      </c>
      <c r="N645" s="183" t="s">
        <v>6419</v>
      </c>
      <c r="O645" s="183" t="s">
        <v>6420</v>
      </c>
      <c r="P645" s="183">
        <v>0</v>
      </c>
      <c r="Q645" s="183">
        <v>91001</v>
      </c>
      <c r="R645" s="183" t="s">
        <v>2875</v>
      </c>
      <c r="S645" s="184">
        <v>37970</v>
      </c>
      <c r="T645" s="185">
        <v>7143</v>
      </c>
      <c r="U645" s="186">
        <v>198702</v>
      </c>
      <c r="V645" s="186">
        <v>198702</v>
      </c>
      <c r="W645" s="187">
        <v>44227</v>
      </c>
      <c r="X645" s="188" t="s">
        <v>8664</v>
      </c>
      <c r="Y645" s="188" t="s">
        <v>7880</v>
      </c>
      <c r="Z645" s="188" t="s">
        <v>7881</v>
      </c>
    </row>
    <row r="646" spans="1:26" ht="24.75" hidden="1" customHeight="1" x14ac:dyDescent="0.25">
      <c r="A646" s="183" t="s">
        <v>8408</v>
      </c>
      <c r="B646" s="188" t="s">
        <v>7873</v>
      </c>
      <c r="C646" s="183" t="s">
        <v>2745</v>
      </c>
      <c r="D646" s="183" t="s">
        <v>5926</v>
      </c>
      <c r="E646" s="183" t="s">
        <v>27</v>
      </c>
      <c r="F646" s="183" t="s">
        <v>5927</v>
      </c>
      <c r="G646" s="183" t="s">
        <v>29</v>
      </c>
      <c r="H646" s="183">
        <v>0</v>
      </c>
      <c r="I646" s="183">
        <v>0</v>
      </c>
      <c r="J646" s="183" t="s">
        <v>6700</v>
      </c>
      <c r="K646" s="183" t="s">
        <v>5931</v>
      </c>
      <c r="L646" s="183" t="s">
        <v>6222</v>
      </c>
      <c r="M646" s="183" t="s">
        <v>881</v>
      </c>
      <c r="N646" s="183" t="s">
        <v>5932</v>
      </c>
      <c r="O646" s="183">
        <v>0</v>
      </c>
      <c r="P646" s="183">
        <v>0</v>
      </c>
      <c r="Q646" s="183">
        <v>91001</v>
      </c>
      <c r="R646" s="183" t="s">
        <v>607</v>
      </c>
      <c r="S646" s="184">
        <v>38266</v>
      </c>
      <c r="T646" s="185">
        <v>7145</v>
      </c>
      <c r="U646" s="186">
        <v>11255306</v>
      </c>
      <c r="V646" s="186">
        <v>11255306</v>
      </c>
      <c r="W646" s="187">
        <v>44227</v>
      </c>
      <c r="X646" s="188" t="s">
        <v>8664</v>
      </c>
      <c r="Y646" s="188" t="s">
        <v>7880</v>
      </c>
      <c r="Z646" s="188" t="s">
        <v>7958</v>
      </c>
    </row>
    <row r="647" spans="1:26" ht="24.75" hidden="1" customHeight="1" x14ac:dyDescent="0.25">
      <c r="A647" s="183" t="s">
        <v>8409</v>
      </c>
      <c r="B647" s="188">
        <v>652115705</v>
      </c>
      <c r="C647" s="183" t="s">
        <v>4313</v>
      </c>
      <c r="D647" s="183" t="s">
        <v>4428</v>
      </c>
      <c r="E647" s="183" t="s">
        <v>8229</v>
      </c>
      <c r="F647" s="183" t="s">
        <v>4429</v>
      </c>
      <c r="G647" s="183" t="s">
        <v>8230</v>
      </c>
      <c r="H647" s="183" t="s">
        <v>186</v>
      </c>
      <c r="I647" s="183" t="s">
        <v>8231</v>
      </c>
      <c r="J647" s="183" t="s">
        <v>4430</v>
      </c>
      <c r="K647" s="183" t="s">
        <v>4431</v>
      </c>
      <c r="L647" s="183" t="s">
        <v>344</v>
      </c>
      <c r="M647" s="183" t="s">
        <v>3981</v>
      </c>
      <c r="N647" s="183" t="s">
        <v>4432</v>
      </c>
      <c r="O647" s="183">
        <v>0</v>
      </c>
      <c r="P647" s="183">
        <v>0</v>
      </c>
      <c r="Q647" s="183" t="s">
        <v>419</v>
      </c>
      <c r="R647" s="183" t="s">
        <v>7070</v>
      </c>
      <c r="S647" s="184">
        <v>38228</v>
      </c>
      <c r="T647" s="185">
        <v>7146</v>
      </c>
      <c r="U647" s="186">
        <v>23760092</v>
      </c>
      <c r="V647" s="186">
        <v>23760092</v>
      </c>
      <c r="W647" s="187">
        <v>44227</v>
      </c>
      <c r="X647" s="188" t="s">
        <v>8664</v>
      </c>
      <c r="Y647" s="188" t="s">
        <v>7880</v>
      </c>
      <c r="Z647" s="188" t="s">
        <v>7935</v>
      </c>
    </row>
    <row r="648" spans="1:26" ht="24.75" hidden="1" customHeight="1" x14ac:dyDescent="0.25">
      <c r="A648" s="183" t="s">
        <v>8410</v>
      </c>
      <c r="B648" s="188">
        <v>691104001</v>
      </c>
      <c r="C648" s="183" t="s">
        <v>2854</v>
      </c>
      <c r="D648" s="183" t="s">
        <v>2871</v>
      </c>
      <c r="E648" s="183" t="s">
        <v>27</v>
      </c>
      <c r="F648" s="183" t="s">
        <v>2976</v>
      </c>
      <c r="G648" s="183" t="s">
        <v>29</v>
      </c>
      <c r="H648" s="183">
        <v>0</v>
      </c>
      <c r="I648" s="183">
        <v>0</v>
      </c>
      <c r="J648" s="183" t="s">
        <v>4029</v>
      </c>
      <c r="K648" s="183" t="s">
        <v>4030</v>
      </c>
      <c r="L648" s="183" t="s">
        <v>6171</v>
      </c>
      <c r="M648" s="183" t="s">
        <v>4031</v>
      </c>
      <c r="N648" s="183" t="s">
        <v>6297</v>
      </c>
      <c r="O648" s="183" t="s">
        <v>6298</v>
      </c>
      <c r="P648" s="183">
        <v>0</v>
      </c>
      <c r="Q648" s="183">
        <v>91001</v>
      </c>
      <c r="R648" s="183" t="s">
        <v>607</v>
      </c>
      <c r="S648" s="184">
        <v>38287</v>
      </c>
      <c r="T648" s="185">
        <v>7147</v>
      </c>
      <c r="U648" s="186">
        <v>261450</v>
      </c>
      <c r="V648" s="186">
        <v>261450</v>
      </c>
      <c r="W648" s="187">
        <v>44227</v>
      </c>
      <c r="X648" s="188" t="s">
        <v>8664</v>
      </c>
      <c r="Y648" s="188" t="s">
        <v>7880</v>
      </c>
      <c r="Z648" s="188" t="s">
        <v>7899</v>
      </c>
    </row>
    <row r="649" spans="1:26" ht="24.75" hidden="1" customHeight="1" x14ac:dyDescent="0.25">
      <c r="A649" s="183" t="s">
        <v>8638</v>
      </c>
      <c r="B649" s="188" t="s">
        <v>8637</v>
      </c>
      <c r="C649" s="183" t="s">
        <v>5372</v>
      </c>
      <c r="D649" s="183" t="s">
        <v>5480</v>
      </c>
      <c r="E649" s="183" t="s">
        <v>6727</v>
      </c>
      <c r="F649" s="183" t="s">
        <v>5481</v>
      </c>
      <c r="G649" s="183" t="s">
        <v>5482</v>
      </c>
      <c r="H649" s="183" t="s">
        <v>5483</v>
      </c>
      <c r="I649" s="183" t="s">
        <v>5484</v>
      </c>
      <c r="J649" s="183" t="s">
        <v>5485</v>
      </c>
      <c r="K649" s="183" t="s">
        <v>5486</v>
      </c>
      <c r="L649" s="183" t="s">
        <v>6171</v>
      </c>
      <c r="M649" s="183" t="s">
        <v>1013</v>
      </c>
      <c r="N649" s="183" t="s">
        <v>6728</v>
      </c>
      <c r="O649" s="183" t="s">
        <v>6729</v>
      </c>
      <c r="P649" s="183">
        <v>0</v>
      </c>
      <c r="Q649" s="183" t="s">
        <v>419</v>
      </c>
      <c r="R649" s="183" t="s">
        <v>6730</v>
      </c>
      <c r="S649" s="184">
        <v>38376</v>
      </c>
      <c r="T649" s="185">
        <v>7154</v>
      </c>
      <c r="U649" s="186">
        <v>0</v>
      </c>
      <c r="V649" s="186">
        <v>0</v>
      </c>
      <c r="W649" s="187">
        <v>44227</v>
      </c>
      <c r="X649" s="188" t="s">
        <v>8664</v>
      </c>
      <c r="Y649" s="188" t="s">
        <v>7880</v>
      </c>
      <c r="Z649" s="188" t="s">
        <v>7899</v>
      </c>
    </row>
    <row r="650" spans="1:26" ht="24.75" hidden="1" customHeight="1" x14ac:dyDescent="0.25">
      <c r="A650" s="183" t="s">
        <v>8411</v>
      </c>
      <c r="B650" s="188">
        <v>652041302</v>
      </c>
      <c r="C650" s="183" t="s">
        <v>1566</v>
      </c>
      <c r="D650" s="183" t="s">
        <v>1710</v>
      </c>
      <c r="E650" s="183" t="s">
        <v>7720</v>
      </c>
      <c r="F650" s="183" t="s">
        <v>1711</v>
      </c>
      <c r="G650" s="183" t="s">
        <v>29</v>
      </c>
      <c r="H650" s="183" t="s">
        <v>3496</v>
      </c>
      <c r="I650" s="183" t="s">
        <v>29</v>
      </c>
      <c r="J650" s="183" t="s">
        <v>1712</v>
      </c>
      <c r="K650" s="183" t="s">
        <v>8676</v>
      </c>
      <c r="L650" s="183" t="s">
        <v>6172</v>
      </c>
      <c r="M650" s="183" t="s">
        <v>1113</v>
      </c>
      <c r="N650" s="183" t="s">
        <v>6494</v>
      </c>
      <c r="O650" s="183" t="s">
        <v>1713</v>
      </c>
      <c r="P650" s="183">
        <v>0</v>
      </c>
      <c r="Q650" s="183">
        <v>93401</v>
      </c>
      <c r="R650" s="183" t="s">
        <v>7651</v>
      </c>
      <c r="S650" s="184">
        <v>38412</v>
      </c>
      <c r="T650" s="185">
        <v>7158</v>
      </c>
      <c r="U650" s="186">
        <v>15593028</v>
      </c>
      <c r="V650" s="186">
        <v>15593028</v>
      </c>
      <c r="W650" s="187">
        <v>44227</v>
      </c>
      <c r="X650" s="188" t="s">
        <v>8664</v>
      </c>
      <c r="Y650" s="188" t="s">
        <v>7880</v>
      </c>
      <c r="Z650" s="188" t="s">
        <v>7924</v>
      </c>
    </row>
    <row r="651" spans="1:26" ht="24.75" hidden="1" customHeight="1" x14ac:dyDescent="0.25">
      <c r="A651" s="183" t="s">
        <v>8411</v>
      </c>
      <c r="B651" s="188">
        <v>652041302</v>
      </c>
      <c r="C651" s="183" t="s">
        <v>1566</v>
      </c>
      <c r="D651" s="183" t="s">
        <v>1710</v>
      </c>
      <c r="E651" s="183" t="s">
        <v>7720</v>
      </c>
      <c r="F651" s="183" t="s">
        <v>1711</v>
      </c>
      <c r="G651" s="183" t="s">
        <v>29</v>
      </c>
      <c r="H651" s="183" t="s">
        <v>3496</v>
      </c>
      <c r="I651" s="183" t="s">
        <v>29</v>
      </c>
      <c r="J651" s="183" t="s">
        <v>1712</v>
      </c>
      <c r="K651" s="183" t="s">
        <v>8676</v>
      </c>
      <c r="L651" s="183" t="s">
        <v>6172</v>
      </c>
      <c r="M651" s="183" t="s">
        <v>1113</v>
      </c>
      <c r="N651" s="183" t="s">
        <v>6494</v>
      </c>
      <c r="O651" s="183" t="s">
        <v>1713</v>
      </c>
      <c r="P651" s="183">
        <v>0</v>
      </c>
      <c r="Q651" s="183">
        <v>93401</v>
      </c>
      <c r="R651" s="183" t="s">
        <v>7651</v>
      </c>
      <c r="S651" s="184">
        <v>38412</v>
      </c>
      <c r="T651" s="185">
        <v>7158</v>
      </c>
      <c r="U651" s="186">
        <v>7782201</v>
      </c>
      <c r="V651" s="186">
        <v>7782201</v>
      </c>
      <c r="W651" s="187">
        <v>44227</v>
      </c>
      <c r="X651" s="188" t="s">
        <v>8664</v>
      </c>
      <c r="Y651" s="188" t="s">
        <v>7880</v>
      </c>
      <c r="Z651" s="188" t="s">
        <v>7938</v>
      </c>
    </row>
    <row r="652" spans="1:26" ht="24.75" hidden="1" customHeight="1" x14ac:dyDescent="0.25">
      <c r="A652" s="183" t="s">
        <v>8412</v>
      </c>
      <c r="B652" s="188">
        <v>653932502</v>
      </c>
      <c r="C652" s="183" t="s">
        <v>81</v>
      </c>
      <c r="D652" s="183" t="s">
        <v>583</v>
      </c>
      <c r="E652" s="183" t="s">
        <v>6252</v>
      </c>
      <c r="F652" s="183" t="s">
        <v>584</v>
      </c>
      <c r="G652" s="183" t="s">
        <v>6253</v>
      </c>
      <c r="H652" s="183" t="s">
        <v>186</v>
      </c>
      <c r="I652" s="183" t="s">
        <v>6254</v>
      </c>
      <c r="J652" s="183" t="s">
        <v>6253</v>
      </c>
      <c r="K652" s="183" t="s">
        <v>585</v>
      </c>
      <c r="L652" s="183" t="s">
        <v>898</v>
      </c>
      <c r="M652" s="183" t="s">
        <v>1833</v>
      </c>
      <c r="N652" s="183">
        <v>0</v>
      </c>
      <c r="O652" s="183">
        <v>0</v>
      </c>
      <c r="P652" s="183">
        <v>0</v>
      </c>
      <c r="Q652" s="183" t="s">
        <v>419</v>
      </c>
      <c r="R652" s="183" t="s">
        <v>586</v>
      </c>
      <c r="S652" s="184">
        <v>38414</v>
      </c>
      <c r="T652" s="185">
        <v>7159</v>
      </c>
      <c r="U652" s="186">
        <v>37622861</v>
      </c>
      <c r="V652" s="186">
        <v>37622861</v>
      </c>
      <c r="W652" s="187">
        <v>44227</v>
      </c>
      <c r="X652" s="188" t="s">
        <v>8664</v>
      </c>
      <c r="Y652" s="188" t="s">
        <v>7880</v>
      </c>
      <c r="Z652" s="188" t="s">
        <v>7882</v>
      </c>
    </row>
    <row r="653" spans="1:26" ht="24.75" hidden="1" customHeight="1" x14ac:dyDescent="0.25">
      <c r="A653" s="183" t="s">
        <v>8413</v>
      </c>
      <c r="B653" s="188">
        <v>712091002</v>
      </c>
      <c r="C653" s="183" t="s">
        <v>81</v>
      </c>
      <c r="D653" s="183" t="s">
        <v>666</v>
      </c>
      <c r="E653" s="183" t="s">
        <v>7082</v>
      </c>
      <c r="F653" s="183" t="s">
        <v>667</v>
      </c>
      <c r="G653" s="183" t="s">
        <v>7083</v>
      </c>
      <c r="H653" s="183" t="s">
        <v>668</v>
      </c>
      <c r="I653" s="183" t="s">
        <v>669</v>
      </c>
      <c r="J653" s="183" t="s">
        <v>6810</v>
      </c>
      <c r="K653" s="183" t="s">
        <v>670</v>
      </c>
      <c r="L653" s="183" t="s">
        <v>50</v>
      </c>
      <c r="M653" s="183" t="s">
        <v>671</v>
      </c>
      <c r="N653" s="183" t="s">
        <v>673</v>
      </c>
      <c r="O653" s="183" t="s">
        <v>6811</v>
      </c>
      <c r="P653" s="183">
        <v>0</v>
      </c>
      <c r="Q653" s="183" t="s">
        <v>419</v>
      </c>
      <c r="R653" s="183" t="s">
        <v>7164</v>
      </c>
      <c r="S653" s="184">
        <v>38344</v>
      </c>
      <c r="T653" s="185">
        <v>7160</v>
      </c>
      <c r="U653" s="186">
        <v>8228883</v>
      </c>
      <c r="V653" s="186">
        <v>8228883</v>
      </c>
      <c r="W653" s="187">
        <v>44227</v>
      </c>
      <c r="X653" s="188" t="s">
        <v>8664</v>
      </c>
      <c r="Y653" s="188" t="s">
        <v>7880</v>
      </c>
      <c r="Z653" s="188" t="s">
        <v>7882</v>
      </c>
    </row>
    <row r="654" spans="1:26" ht="24.75" hidden="1" customHeight="1" x14ac:dyDescent="0.25">
      <c r="A654" s="183" t="s">
        <v>8413</v>
      </c>
      <c r="B654" s="188">
        <v>712091002</v>
      </c>
      <c r="C654" s="183" t="s">
        <v>81</v>
      </c>
      <c r="D654" s="183" t="s">
        <v>666</v>
      </c>
      <c r="E654" s="183" t="s">
        <v>7082</v>
      </c>
      <c r="F654" s="183" t="s">
        <v>667</v>
      </c>
      <c r="G654" s="183" t="s">
        <v>7083</v>
      </c>
      <c r="H654" s="183" t="s">
        <v>668</v>
      </c>
      <c r="I654" s="183" t="s">
        <v>669</v>
      </c>
      <c r="J654" s="183" t="s">
        <v>6810</v>
      </c>
      <c r="K654" s="183" t="s">
        <v>670</v>
      </c>
      <c r="L654" s="183" t="s">
        <v>50</v>
      </c>
      <c r="M654" s="183" t="s">
        <v>671</v>
      </c>
      <c r="N654" s="183" t="s">
        <v>673</v>
      </c>
      <c r="O654" s="183" t="s">
        <v>6811</v>
      </c>
      <c r="P654" s="183">
        <v>0</v>
      </c>
      <c r="Q654" s="183" t="s">
        <v>419</v>
      </c>
      <c r="R654" s="183" t="s">
        <v>7164</v>
      </c>
      <c r="S654" s="184">
        <v>38344</v>
      </c>
      <c r="T654" s="185">
        <v>7160</v>
      </c>
      <c r="U654" s="186">
        <v>20694113</v>
      </c>
      <c r="V654" s="186">
        <v>20694113</v>
      </c>
      <c r="W654" s="187">
        <v>44227</v>
      </c>
      <c r="X654" s="188" t="s">
        <v>8664</v>
      </c>
      <c r="Y654" s="188" t="s">
        <v>7880</v>
      </c>
      <c r="Z654" s="188" t="s">
        <v>8057</v>
      </c>
    </row>
    <row r="655" spans="1:26" ht="24.75" hidden="1" customHeight="1" x14ac:dyDescent="0.25">
      <c r="A655" s="183" t="s">
        <v>8413</v>
      </c>
      <c r="B655" s="188">
        <v>712091002</v>
      </c>
      <c r="C655" s="183" t="s">
        <v>81</v>
      </c>
      <c r="D655" s="183" t="s">
        <v>666</v>
      </c>
      <c r="E655" s="183" t="s">
        <v>7082</v>
      </c>
      <c r="F655" s="183" t="s">
        <v>667</v>
      </c>
      <c r="G655" s="183" t="s">
        <v>7083</v>
      </c>
      <c r="H655" s="183" t="s">
        <v>668</v>
      </c>
      <c r="I655" s="183" t="s">
        <v>669</v>
      </c>
      <c r="J655" s="183" t="s">
        <v>6810</v>
      </c>
      <c r="K655" s="183" t="s">
        <v>670</v>
      </c>
      <c r="L655" s="183" t="s">
        <v>50</v>
      </c>
      <c r="M655" s="183" t="s">
        <v>671</v>
      </c>
      <c r="N655" s="183" t="s">
        <v>673</v>
      </c>
      <c r="O655" s="183" t="s">
        <v>6811</v>
      </c>
      <c r="P655" s="183">
        <v>0</v>
      </c>
      <c r="Q655" s="183" t="s">
        <v>419</v>
      </c>
      <c r="R655" s="183" t="s">
        <v>7164</v>
      </c>
      <c r="S655" s="184">
        <v>38344</v>
      </c>
      <c r="T655" s="185">
        <v>7160</v>
      </c>
      <c r="U655" s="186">
        <v>22370501</v>
      </c>
      <c r="V655" s="186">
        <v>22370501</v>
      </c>
      <c r="W655" s="187">
        <v>44227</v>
      </c>
      <c r="X655" s="188" t="s">
        <v>8664</v>
      </c>
      <c r="Y655" s="188" t="s">
        <v>7880</v>
      </c>
      <c r="Z655" s="188" t="s">
        <v>162</v>
      </c>
    </row>
    <row r="656" spans="1:26" ht="24.75" hidden="1" customHeight="1" x14ac:dyDescent="0.25">
      <c r="A656" s="183" t="s">
        <v>8413</v>
      </c>
      <c r="B656" s="188">
        <v>712091002</v>
      </c>
      <c r="C656" s="183" t="s">
        <v>81</v>
      </c>
      <c r="D656" s="183" t="s">
        <v>666</v>
      </c>
      <c r="E656" s="183" t="s">
        <v>7082</v>
      </c>
      <c r="F656" s="183" t="s">
        <v>667</v>
      </c>
      <c r="G656" s="183" t="s">
        <v>7083</v>
      </c>
      <c r="H656" s="183" t="s">
        <v>668</v>
      </c>
      <c r="I656" s="183" t="s">
        <v>669</v>
      </c>
      <c r="J656" s="183" t="s">
        <v>6810</v>
      </c>
      <c r="K656" s="183" t="s">
        <v>670</v>
      </c>
      <c r="L656" s="183" t="s">
        <v>50</v>
      </c>
      <c r="M656" s="183" t="s">
        <v>671</v>
      </c>
      <c r="N656" s="183" t="s">
        <v>673</v>
      </c>
      <c r="O656" s="183" t="s">
        <v>6811</v>
      </c>
      <c r="P656" s="183">
        <v>0</v>
      </c>
      <c r="Q656" s="183" t="s">
        <v>419</v>
      </c>
      <c r="R656" s="183" t="s">
        <v>7164</v>
      </c>
      <c r="S656" s="184">
        <v>38344</v>
      </c>
      <c r="T656" s="185">
        <v>7160</v>
      </c>
      <c r="U656" s="186">
        <v>8195592</v>
      </c>
      <c r="V656" s="186">
        <v>8195592</v>
      </c>
      <c r="W656" s="187">
        <v>44227</v>
      </c>
      <c r="X656" s="188" t="s">
        <v>8664</v>
      </c>
      <c r="Y656" s="188" t="s">
        <v>7880</v>
      </c>
      <c r="Z656" s="188" t="s">
        <v>187</v>
      </c>
    </row>
    <row r="657" spans="1:26" ht="24.75" hidden="1" customHeight="1" x14ac:dyDescent="0.25">
      <c r="A657" s="183" t="s">
        <v>8413</v>
      </c>
      <c r="B657" s="188">
        <v>712091002</v>
      </c>
      <c r="C657" s="183" t="s">
        <v>81</v>
      </c>
      <c r="D657" s="183" t="s">
        <v>666</v>
      </c>
      <c r="E657" s="183" t="s">
        <v>7082</v>
      </c>
      <c r="F657" s="183" t="s">
        <v>667</v>
      </c>
      <c r="G657" s="183" t="s">
        <v>7083</v>
      </c>
      <c r="H657" s="183" t="s">
        <v>668</v>
      </c>
      <c r="I657" s="183" t="s">
        <v>669</v>
      </c>
      <c r="J657" s="183" t="s">
        <v>6810</v>
      </c>
      <c r="K657" s="183" t="s">
        <v>670</v>
      </c>
      <c r="L657" s="183" t="s">
        <v>50</v>
      </c>
      <c r="M657" s="183" t="s">
        <v>671</v>
      </c>
      <c r="N657" s="183" t="s">
        <v>673</v>
      </c>
      <c r="O657" s="183" t="s">
        <v>6811</v>
      </c>
      <c r="P657" s="183">
        <v>0</v>
      </c>
      <c r="Q657" s="183" t="s">
        <v>419</v>
      </c>
      <c r="R657" s="183" t="s">
        <v>7164</v>
      </c>
      <c r="S657" s="184">
        <v>38344</v>
      </c>
      <c r="T657" s="185">
        <v>7160</v>
      </c>
      <c r="U657" s="186">
        <v>0</v>
      </c>
      <c r="V657" s="186">
        <v>0</v>
      </c>
      <c r="W657" s="187">
        <v>44227</v>
      </c>
      <c r="X657" s="188" t="s">
        <v>8664</v>
      </c>
      <c r="Y657" s="188" t="s">
        <v>7880</v>
      </c>
      <c r="Z657" s="188" t="s">
        <v>7960</v>
      </c>
    </row>
    <row r="658" spans="1:26" ht="24.75" hidden="1" customHeight="1" x14ac:dyDescent="0.25">
      <c r="A658" s="183" t="s">
        <v>8413</v>
      </c>
      <c r="B658" s="188">
        <v>712091002</v>
      </c>
      <c r="C658" s="183" t="s">
        <v>81</v>
      </c>
      <c r="D658" s="183" t="s">
        <v>666</v>
      </c>
      <c r="E658" s="183" t="s">
        <v>7082</v>
      </c>
      <c r="F658" s="183" t="s">
        <v>667</v>
      </c>
      <c r="G658" s="183" t="s">
        <v>7083</v>
      </c>
      <c r="H658" s="183" t="s">
        <v>668</v>
      </c>
      <c r="I658" s="183" t="s">
        <v>669</v>
      </c>
      <c r="J658" s="183" t="s">
        <v>6810</v>
      </c>
      <c r="K658" s="183" t="s">
        <v>670</v>
      </c>
      <c r="L658" s="183" t="s">
        <v>50</v>
      </c>
      <c r="M658" s="183" t="s">
        <v>671</v>
      </c>
      <c r="N658" s="183" t="s">
        <v>673</v>
      </c>
      <c r="O658" s="183" t="s">
        <v>6811</v>
      </c>
      <c r="P658" s="183">
        <v>0</v>
      </c>
      <c r="Q658" s="183" t="s">
        <v>419</v>
      </c>
      <c r="R658" s="183" t="s">
        <v>7164</v>
      </c>
      <c r="S658" s="184">
        <v>38344</v>
      </c>
      <c r="T658" s="185">
        <v>7160</v>
      </c>
      <c r="U658" s="186">
        <v>3897986</v>
      </c>
      <c r="V658" s="186">
        <v>3897986</v>
      </c>
      <c r="W658" s="187">
        <v>44227</v>
      </c>
      <c r="X658" s="188" t="s">
        <v>8664</v>
      </c>
      <c r="Y658" s="188" t="s">
        <v>7880</v>
      </c>
      <c r="Z658" s="188" t="s">
        <v>7893</v>
      </c>
    </row>
    <row r="659" spans="1:26" ht="24.75" hidden="1" customHeight="1" x14ac:dyDescent="0.25">
      <c r="A659" s="183" t="s">
        <v>8413</v>
      </c>
      <c r="B659" s="188">
        <v>712091002</v>
      </c>
      <c r="C659" s="183" t="s">
        <v>81</v>
      </c>
      <c r="D659" s="183" t="s">
        <v>666</v>
      </c>
      <c r="E659" s="183" t="s">
        <v>7082</v>
      </c>
      <c r="F659" s="183" t="s">
        <v>667</v>
      </c>
      <c r="G659" s="183" t="s">
        <v>7083</v>
      </c>
      <c r="H659" s="183" t="s">
        <v>668</v>
      </c>
      <c r="I659" s="183" t="s">
        <v>669</v>
      </c>
      <c r="J659" s="183" t="s">
        <v>6810</v>
      </c>
      <c r="K659" s="183" t="s">
        <v>670</v>
      </c>
      <c r="L659" s="183" t="s">
        <v>50</v>
      </c>
      <c r="M659" s="183" t="s">
        <v>671</v>
      </c>
      <c r="N659" s="183" t="s">
        <v>673</v>
      </c>
      <c r="O659" s="183" t="s">
        <v>6811</v>
      </c>
      <c r="P659" s="183">
        <v>0</v>
      </c>
      <c r="Q659" s="183" t="s">
        <v>419</v>
      </c>
      <c r="R659" s="183" t="s">
        <v>7164</v>
      </c>
      <c r="S659" s="184">
        <v>38344</v>
      </c>
      <c r="T659" s="185">
        <v>7160</v>
      </c>
      <c r="U659" s="186">
        <v>6014903</v>
      </c>
      <c r="V659" s="186">
        <v>6014903</v>
      </c>
      <c r="W659" s="187">
        <v>44227</v>
      </c>
      <c r="X659" s="188" t="s">
        <v>8664</v>
      </c>
      <c r="Y659" s="188" t="s">
        <v>7880</v>
      </c>
      <c r="Z659" s="188" t="s">
        <v>8023</v>
      </c>
    </row>
    <row r="660" spans="1:26" ht="24.75" hidden="1" customHeight="1" x14ac:dyDescent="0.25">
      <c r="A660" s="183" t="s">
        <v>8413</v>
      </c>
      <c r="B660" s="188">
        <v>712091002</v>
      </c>
      <c r="C660" s="183" t="s">
        <v>81</v>
      </c>
      <c r="D660" s="183" t="s">
        <v>666</v>
      </c>
      <c r="E660" s="183" t="s">
        <v>7082</v>
      </c>
      <c r="F660" s="183" t="s">
        <v>667</v>
      </c>
      <c r="G660" s="183" t="s">
        <v>7083</v>
      </c>
      <c r="H660" s="183" t="s">
        <v>668</v>
      </c>
      <c r="I660" s="183" t="s">
        <v>669</v>
      </c>
      <c r="J660" s="183" t="s">
        <v>6810</v>
      </c>
      <c r="K660" s="183" t="s">
        <v>670</v>
      </c>
      <c r="L660" s="183" t="s">
        <v>50</v>
      </c>
      <c r="M660" s="183" t="s">
        <v>671</v>
      </c>
      <c r="N660" s="183" t="s">
        <v>673</v>
      </c>
      <c r="O660" s="183" t="s">
        <v>6811</v>
      </c>
      <c r="P660" s="183">
        <v>0</v>
      </c>
      <c r="Q660" s="183" t="s">
        <v>419</v>
      </c>
      <c r="R660" s="183" t="s">
        <v>7164</v>
      </c>
      <c r="S660" s="184">
        <v>38344</v>
      </c>
      <c r="T660" s="185">
        <v>7160</v>
      </c>
      <c r="U660" s="186">
        <v>9012597</v>
      </c>
      <c r="V660" s="186">
        <v>9012597</v>
      </c>
      <c r="W660" s="187">
        <v>44227</v>
      </c>
      <c r="X660" s="188" t="s">
        <v>8664</v>
      </c>
      <c r="Y660" s="188" t="s">
        <v>7880</v>
      </c>
      <c r="Z660" s="188" t="s">
        <v>7956</v>
      </c>
    </row>
    <row r="661" spans="1:26" ht="24.75" hidden="1" customHeight="1" x14ac:dyDescent="0.25">
      <c r="A661" s="183" t="s">
        <v>8413</v>
      </c>
      <c r="B661" s="188">
        <v>712091002</v>
      </c>
      <c r="C661" s="183" t="s">
        <v>81</v>
      </c>
      <c r="D661" s="183" t="s">
        <v>666</v>
      </c>
      <c r="E661" s="183" t="s">
        <v>7082</v>
      </c>
      <c r="F661" s="183" t="s">
        <v>667</v>
      </c>
      <c r="G661" s="183" t="s">
        <v>7083</v>
      </c>
      <c r="H661" s="183" t="s">
        <v>668</v>
      </c>
      <c r="I661" s="183" t="s">
        <v>669</v>
      </c>
      <c r="J661" s="183" t="s">
        <v>6810</v>
      </c>
      <c r="K661" s="183" t="s">
        <v>670</v>
      </c>
      <c r="L661" s="183" t="s">
        <v>50</v>
      </c>
      <c r="M661" s="183" t="s">
        <v>671</v>
      </c>
      <c r="N661" s="183" t="s">
        <v>673</v>
      </c>
      <c r="O661" s="183" t="s">
        <v>6811</v>
      </c>
      <c r="P661" s="183">
        <v>0</v>
      </c>
      <c r="Q661" s="183" t="s">
        <v>419</v>
      </c>
      <c r="R661" s="183" t="s">
        <v>7164</v>
      </c>
      <c r="S661" s="184">
        <v>38344</v>
      </c>
      <c r="T661" s="185">
        <v>7160</v>
      </c>
      <c r="U661" s="186">
        <v>14063921</v>
      </c>
      <c r="V661" s="186">
        <v>14063921</v>
      </c>
      <c r="W661" s="187">
        <v>44227</v>
      </c>
      <c r="X661" s="188" t="s">
        <v>8664</v>
      </c>
      <c r="Y661" s="188" t="s">
        <v>7880</v>
      </c>
      <c r="Z661" s="188" t="s">
        <v>7898</v>
      </c>
    </row>
    <row r="662" spans="1:26" ht="24.75" hidden="1" customHeight="1" x14ac:dyDescent="0.25">
      <c r="A662" s="183" t="s">
        <v>8413</v>
      </c>
      <c r="B662" s="188">
        <v>712091002</v>
      </c>
      <c r="C662" s="183" t="s">
        <v>81</v>
      </c>
      <c r="D662" s="183" t="s">
        <v>666</v>
      </c>
      <c r="E662" s="183" t="s">
        <v>7082</v>
      </c>
      <c r="F662" s="183" t="s">
        <v>667</v>
      </c>
      <c r="G662" s="183" t="s">
        <v>7083</v>
      </c>
      <c r="H662" s="183" t="s">
        <v>668</v>
      </c>
      <c r="I662" s="183" t="s">
        <v>669</v>
      </c>
      <c r="J662" s="183" t="s">
        <v>6810</v>
      </c>
      <c r="K662" s="183" t="s">
        <v>670</v>
      </c>
      <c r="L662" s="183" t="s">
        <v>50</v>
      </c>
      <c r="M662" s="183" t="s">
        <v>671</v>
      </c>
      <c r="N662" s="183" t="s">
        <v>673</v>
      </c>
      <c r="O662" s="183" t="s">
        <v>6811</v>
      </c>
      <c r="P662" s="183">
        <v>0</v>
      </c>
      <c r="Q662" s="183" t="s">
        <v>419</v>
      </c>
      <c r="R662" s="183" t="s">
        <v>7164</v>
      </c>
      <c r="S662" s="184">
        <v>38344</v>
      </c>
      <c r="T662" s="185">
        <v>7160</v>
      </c>
      <c r="U662" s="186">
        <v>30575180</v>
      </c>
      <c r="V662" s="186">
        <v>30575180</v>
      </c>
      <c r="W662" s="187">
        <v>44227</v>
      </c>
      <c r="X662" s="188" t="s">
        <v>8664</v>
      </c>
      <c r="Y662" s="188" t="s">
        <v>7880</v>
      </c>
      <c r="Z662" s="188" t="s">
        <v>7887</v>
      </c>
    </row>
    <row r="663" spans="1:26" ht="24.75" hidden="1" customHeight="1" x14ac:dyDescent="0.25">
      <c r="A663" s="183" t="s">
        <v>8413</v>
      </c>
      <c r="B663" s="188">
        <v>712091002</v>
      </c>
      <c r="C663" s="183" t="s">
        <v>81</v>
      </c>
      <c r="D663" s="183" t="s">
        <v>666</v>
      </c>
      <c r="E663" s="183" t="s">
        <v>7082</v>
      </c>
      <c r="F663" s="183" t="s">
        <v>667</v>
      </c>
      <c r="G663" s="183" t="s">
        <v>7083</v>
      </c>
      <c r="H663" s="183" t="s">
        <v>668</v>
      </c>
      <c r="I663" s="183" t="s">
        <v>669</v>
      </c>
      <c r="J663" s="183" t="s">
        <v>6810</v>
      </c>
      <c r="K663" s="183" t="s">
        <v>670</v>
      </c>
      <c r="L663" s="183" t="s">
        <v>50</v>
      </c>
      <c r="M663" s="183" t="s">
        <v>671</v>
      </c>
      <c r="N663" s="183" t="s">
        <v>673</v>
      </c>
      <c r="O663" s="183" t="s">
        <v>6811</v>
      </c>
      <c r="P663" s="183">
        <v>0</v>
      </c>
      <c r="Q663" s="183" t="s">
        <v>419</v>
      </c>
      <c r="R663" s="183" t="s">
        <v>7164</v>
      </c>
      <c r="S663" s="184">
        <v>38344</v>
      </c>
      <c r="T663" s="185">
        <v>7160</v>
      </c>
      <c r="U663" s="186">
        <v>0</v>
      </c>
      <c r="V663" s="186">
        <v>0</v>
      </c>
      <c r="W663" s="187">
        <v>44227</v>
      </c>
      <c r="X663" s="188" t="s">
        <v>8664</v>
      </c>
      <c r="Y663" s="188" t="s">
        <v>7880</v>
      </c>
      <c r="Z663" s="188" t="s">
        <v>6479</v>
      </c>
    </row>
    <row r="664" spans="1:26" ht="24.75" hidden="1" customHeight="1" x14ac:dyDescent="0.25">
      <c r="A664" s="183" t="s">
        <v>8413</v>
      </c>
      <c r="B664" s="188">
        <v>712091002</v>
      </c>
      <c r="C664" s="183" t="s">
        <v>81</v>
      </c>
      <c r="D664" s="183" t="s">
        <v>666</v>
      </c>
      <c r="E664" s="183" t="s">
        <v>7082</v>
      </c>
      <c r="F664" s="183" t="s">
        <v>667</v>
      </c>
      <c r="G664" s="183" t="s">
        <v>7083</v>
      </c>
      <c r="H664" s="183" t="s">
        <v>668</v>
      </c>
      <c r="I664" s="183" t="s">
        <v>669</v>
      </c>
      <c r="J664" s="183" t="s">
        <v>6810</v>
      </c>
      <c r="K664" s="183" t="s">
        <v>670</v>
      </c>
      <c r="L664" s="183" t="s">
        <v>50</v>
      </c>
      <c r="M664" s="183" t="s">
        <v>671</v>
      </c>
      <c r="N664" s="183" t="s">
        <v>673</v>
      </c>
      <c r="O664" s="183" t="s">
        <v>6811</v>
      </c>
      <c r="P664" s="183">
        <v>0</v>
      </c>
      <c r="Q664" s="183" t="s">
        <v>419</v>
      </c>
      <c r="R664" s="183" t="s">
        <v>7164</v>
      </c>
      <c r="S664" s="184">
        <v>38344</v>
      </c>
      <c r="T664" s="185">
        <v>7160</v>
      </c>
      <c r="U664" s="186">
        <v>14278266</v>
      </c>
      <c r="V664" s="186">
        <v>14278266</v>
      </c>
      <c r="W664" s="187">
        <v>44227</v>
      </c>
      <c r="X664" s="188" t="s">
        <v>8664</v>
      </c>
      <c r="Y664" s="188" t="s">
        <v>7880</v>
      </c>
      <c r="Z664" s="188" t="s">
        <v>198</v>
      </c>
    </row>
    <row r="665" spans="1:26" ht="24.75" hidden="1" customHeight="1" x14ac:dyDescent="0.25">
      <c r="A665" s="183" t="s">
        <v>8413</v>
      </c>
      <c r="B665" s="188">
        <v>712091002</v>
      </c>
      <c r="C665" s="183" t="s">
        <v>81</v>
      </c>
      <c r="D665" s="183" t="s">
        <v>666</v>
      </c>
      <c r="E665" s="183" t="s">
        <v>7082</v>
      </c>
      <c r="F665" s="183" t="s">
        <v>667</v>
      </c>
      <c r="G665" s="183" t="s">
        <v>7083</v>
      </c>
      <c r="H665" s="183" t="s">
        <v>668</v>
      </c>
      <c r="I665" s="183" t="s">
        <v>669</v>
      </c>
      <c r="J665" s="183" t="s">
        <v>6810</v>
      </c>
      <c r="K665" s="183" t="s">
        <v>670</v>
      </c>
      <c r="L665" s="183" t="s">
        <v>50</v>
      </c>
      <c r="M665" s="183" t="s">
        <v>671</v>
      </c>
      <c r="N665" s="183" t="s">
        <v>673</v>
      </c>
      <c r="O665" s="183" t="s">
        <v>6811</v>
      </c>
      <c r="P665" s="183">
        <v>0</v>
      </c>
      <c r="Q665" s="183" t="s">
        <v>419</v>
      </c>
      <c r="R665" s="183" t="s">
        <v>7164</v>
      </c>
      <c r="S665" s="184">
        <v>38344</v>
      </c>
      <c r="T665" s="185">
        <v>7160</v>
      </c>
      <c r="U665" s="186">
        <v>0</v>
      </c>
      <c r="V665" s="186">
        <v>0</v>
      </c>
      <c r="W665" s="187">
        <v>44227</v>
      </c>
      <c r="X665" s="188" t="s">
        <v>8664</v>
      </c>
      <c r="Y665" s="188" t="s">
        <v>7880</v>
      </c>
      <c r="Z665" s="188" t="s">
        <v>7889</v>
      </c>
    </row>
    <row r="666" spans="1:26" ht="24.75" hidden="1" customHeight="1" x14ac:dyDescent="0.25">
      <c r="A666" s="183" t="s">
        <v>8414</v>
      </c>
      <c r="B666" s="188" t="s">
        <v>7830</v>
      </c>
      <c r="C666" s="183" t="s">
        <v>2854</v>
      </c>
      <c r="D666" s="183" t="s">
        <v>2871</v>
      </c>
      <c r="E666" s="183" t="s">
        <v>27</v>
      </c>
      <c r="F666" s="183" t="s">
        <v>2872</v>
      </c>
      <c r="G666" s="183" t="s">
        <v>29</v>
      </c>
      <c r="H666" s="183">
        <v>0</v>
      </c>
      <c r="I666" s="183">
        <v>0</v>
      </c>
      <c r="J666" s="183" t="s">
        <v>3079</v>
      </c>
      <c r="K666" s="183" t="s">
        <v>3080</v>
      </c>
      <c r="L666" s="183" t="s">
        <v>6170</v>
      </c>
      <c r="M666" s="183" t="s">
        <v>3082</v>
      </c>
      <c r="N666" s="183" t="s">
        <v>6285</v>
      </c>
      <c r="O666" s="183" t="s">
        <v>3081</v>
      </c>
      <c r="P666" s="183">
        <v>0</v>
      </c>
      <c r="Q666" s="183">
        <v>91001</v>
      </c>
      <c r="R666" s="183" t="s">
        <v>2875</v>
      </c>
      <c r="S666" s="184">
        <v>38443</v>
      </c>
      <c r="T666" s="185">
        <v>7162</v>
      </c>
      <c r="U666" s="186">
        <v>99600</v>
      </c>
      <c r="V666" s="186">
        <v>99600</v>
      </c>
      <c r="W666" s="187">
        <v>44227</v>
      </c>
      <c r="X666" s="188" t="s">
        <v>8664</v>
      </c>
      <c r="Y666" s="188" t="s">
        <v>7880</v>
      </c>
      <c r="Z666" s="188" t="s">
        <v>8058</v>
      </c>
    </row>
    <row r="667" spans="1:26" ht="24.75" hidden="1" customHeight="1" x14ac:dyDescent="0.25">
      <c r="A667" s="183" t="s">
        <v>8415</v>
      </c>
      <c r="B667" s="188">
        <v>744943000</v>
      </c>
      <c r="C667" s="183" t="s">
        <v>81</v>
      </c>
      <c r="D667" s="183" t="s">
        <v>5716</v>
      </c>
      <c r="E667" s="183" t="s">
        <v>7169</v>
      </c>
      <c r="F667" s="183" t="s">
        <v>4779</v>
      </c>
      <c r="G667" s="183" t="s">
        <v>7170</v>
      </c>
      <c r="H667" s="183" t="s">
        <v>6446</v>
      </c>
      <c r="I667" s="183" t="s">
        <v>6445</v>
      </c>
      <c r="J667" s="183" t="s">
        <v>5717</v>
      </c>
      <c r="K667" s="183" t="s">
        <v>6897</v>
      </c>
      <c r="L667" s="183" t="s">
        <v>50</v>
      </c>
      <c r="M667" s="183" t="s">
        <v>730</v>
      </c>
      <c r="N667" s="183">
        <v>0</v>
      </c>
      <c r="O667" s="183" t="s">
        <v>5718</v>
      </c>
      <c r="P667" s="183">
        <v>0</v>
      </c>
      <c r="Q667" s="183" t="s">
        <v>419</v>
      </c>
      <c r="R667" s="183" t="s">
        <v>7181</v>
      </c>
      <c r="S667" s="184">
        <v>37970</v>
      </c>
      <c r="T667" s="185">
        <v>7163</v>
      </c>
      <c r="U667" s="186">
        <v>0</v>
      </c>
      <c r="V667" s="186">
        <v>0</v>
      </c>
      <c r="W667" s="187">
        <v>44227</v>
      </c>
      <c r="X667" s="188" t="s">
        <v>8664</v>
      </c>
      <c r="Y667" s="188" t="s">
        <v>7880</v>
      </c>
      <c r="Z667" s="188" t="s">
        <v>7926</v>
      </c>
    </row>
    <row r="668" spans="1:26" ht="24.75" hidden="1" customHeight="1" x14ac:dyDescent="0.25">
      <c r="A668" s="183" t="s">
        <v>8415</v>
      </c>
      <c r="B668" s="188">
        <v>744943000</v>
      </c>
      <c r="C668" s="183" t="s">
        <v>81</v>
      </c>
      <c r="D668" s="183" t="s">
        <v>5716</v>
      </c>
      <c r="E668" s="183" t="s">
        <v>7169</v>
      </c>
      <c r="F668" s="183" t="s">
        <v>4779</v>
      </c>
      <c r="G668" s="183" t="s">
        <v>7170</v>
      </c>
      <c r="H668" s="183" t="s">
        <v>6446</v>
      </c>
      <c r="I668" s="183" t="s">
        <v>6445</v>
      </c>
      <c r="J668" s="183" t="s">
        <v>5717</v>
      </c>
      <c r="K668" s="183" t="s">
        <v>6897</v>
      </c>
      <c r="L668" s="183" t="s">
        <v>50</v>
      </c>
      <c r="M668" s="183" t="s">
        <v>730</v>
      </c>
      <c r="N668" s="183">
        <v>0</v>
      </c>
      <c r="O668" s="183" t="s">
        <v>5718</v>
      </c>
      <c r="P668" s="183">
        <v>0</v>
      </c>
      <c r="Q668" s="183" t="s">
        <v>419</v>
      </c>
      <c r="R668" s="183" t="s">
        <v>7181</v>
      </c>
      <c r="S668" s="184">
        <v>37970</v>
      </c>
      <c r="T668" s="185">
        <v>7163</v>
      </c>
      <c r="U668" s="186">
        <v>25712878</v>
      </c>
      <c r="V668" s="186">
        <v>25712878</v>
      </c>
      <c r="W668" s="187">
        <v>44227</v>
      </c>
      <c r="X668" s="188" t="s">
        <v>8664</v>
      </c>
      <c r="Y668" s="188" t="s">
        <v>7880</v>
      </c>
      <c r="Z668" s="188" t="s">
        <v>7958</v>
      </c>
    </row>
    <row r="669" spans="1:26" ht="24.75" hidden="1" customHeight="1" x14ac:dyDescent="0.25">
      <c r="A669" s="183" t="s">
        <v>8415</v>
      </c>
      <c r="B669" s="188">
        <v>744943000</v>
      </c>
      <c r="C669" s="183" t="s">
        <v>81</v>
      </c>
      <c r="D669" s="183" t="s">
        <v>5716</v>
      </c>
      <c r="E669" s="183" t="s">
        <v>7169</v>
      </c>
      <c r="F669" s="183" t="s">
        <v>4779</v>
      </c>
      <c r="G669" s="183" t="s">
        <v>7170</v>
      </c>
      <c r="H669" s="183" t="s">
        <v>6446</v>
      </c>
      <c r="I669" s="183" t="s">
        <v>6445</v>
      </c>
      <c r="J669" s="183" t="s">
        <v>5717</v>
      </c>
      <c r="K669" s="183" t="s">
        <v>6897</v>
      </c>
      <c r="L669" s="183" t="s">
        <v>50</v>
      </c>
      <c r="M669" s="183" t="s">
        <v>730</v>
      </c>
      <c r="N669" s="183">
        <v>0</v>
      </c>
      <c r="O669" s="183" t="s">
        <v>5718</v>
      </c>
      <c r="P669" s="183">
        <v>0</v>
      </c>
      <c r="Q669" s="183" t="s">
        <v>419</v>
      </c>
      <c r="R669" s="183" t="s">
        <v>7181</v>
      </c>
      <c r="S669" s="184">
        <v>37970</v>
      </c>
      <c r="T669" s="185">
        <v>7163</v>
      </c>
      <c r="U669" s="186">
        <v>0</v>
      </c>
      <c r="V669" s="186">
        <v>0</v>
      </c>
      <c r="W669" s="187">
        <v>44227</v>
      </c>
      <c r="X669" s="188" t="s">
        <v>8664</v>
      </c>
      <c r="Y669" s="188" t="s">
        <v>7880</v>
      </c>
      <c r="Z669" s="188" t="s">
        <v>8000</v>
      </c>
    </row>
    <row r="670" spans="1:26" ht="24.75" hidden="1" customHeight="1" x14ac:dyDescent="0.25">
      <c r="A670" s="183" t="s">
        <v>8416</v>
      </c>
      <c r="B670" s="188" t="s">
        <v>7844</v>
      </c>
      <c r="C670" s="183" t="s">
        <v>2854</v>
      </c>
      <c r="D670" s="183" t="s">
        <v>2882</v>
      </c>
      <c r="E670" s="183" t="s">
        <v>1700</v>
      </c>
      <c r="F670" s="183" t="s">
        <v>3644</v>
      </c>
      <c r="G670" s="183" t="s">
        <v>29</v>
      </c>
      <c r="H670" s="183">
        <v>0</v>
      </c>
      <c r="I670" s="183">
        <v>0</v>
      </c>
      <c r="J670" s="183" t="s">
        <v>3645</v>
      </c>
      <c r="K670" s="183" t="s">
        <v>3646</v>
      </c>
      <c r="L670" s="183" t="s">
        <v>50</v>
      </c>
      <c r="M670" s="183" t="s">
        <v>932</v>
      </c>
      <c r="N670" s="183" t="s">
        <v>6332</v>
      </c>
      <c r="O670" s="183" t="s">
        <v>6333</v>
      </c>
      <c r="P670" s="183">
        <v>0</v>
      </c>
      <c r="Q670" s="183">
        <v>91001</v>
      </c>
      <c r="R670" s="183" t="s">
        <v>2875</v>
      </c>
      <c r="S670" s="184">
        <v>38478</v>
      </c>
      <c r="T670" s="185">
        <v>7168</v>
      </c>
      <c r="U670" s="186">
        <v>10773125</v>
      </c>
      <c r="V670" s="186">
        <v>10773125</v>
      </c>
      <c r="W670" s="187">
        <v>44227</v>
      </c>
      <c r="X670" s="188" t="s">
        <v>8664</v>
      </c>
      <c r="Y670" s="188" t="s">
        <v>7880</v>
      </c>
      <c r="Z670" s="188" t="s">
        <v>7961</v>
      </c>
    </row>
    <row r="671" spans="1:26" ht="24.75" hidden="1" customHeight="1" x14ac:dyDescent="0.25">
      <c r="A671" s="183" t="s">
        <v>8639</v>
      </c>
      <c r="B671" s="188">
        <v>692651006</v>
      </c>
      <c r="C671" s="183" t="s">
        <v>2854</v>
      </c>
      <c r="D671" s="183" t="s">
        <v>2871</v>
      </c>
      <c r="E671" s="183" t="s">
        <v>27</v>
      </c>
      <c r="F671" s="183" t="s">
        <v>2872</v>
      </c>
      <c r="G671" s="183" t="s">
        <v>29</v>
      </c>
      <c r="H671" s="183">
        <v>0</v>
      </c>
      <c r="I671" s="183">
        <v>0</v>
      </c>
      <c r="J671" s="183" t="s">
        <v>2873</v>
      </c>
      <c r="K671" s="183" t="s">
        <v>2874</v>
      </c>
      <c r="L671" s="183" t="s">
        <v>618</v>
      </c>
      <c r="M671" s="183">
        <v>0</v>
      </c>
      <c r="N671" s="183">
        <v>0</v>
      </c>
      <c r="O671" s="183">
        <v>0</v>
      </c>
      <c r="P671" s="183">
        <v>0</v>
      </c>
      <c r="Q671" s="183">
        <v>91001</v>
      </c>
      <c r="R671" s="183" t="s">
        <v>2875</v>
      </c>
      <c r="S671" s="184">
        <v>38488</v>
      </c>
      <c r="T671" s="185">
        <v>7169</v>
      </c>
      <c r="U671" s="186">
        <v>0</v>
      </c>
      <c r="V671" s="186">
        <v>0</v>
      </c>
      <c r="W671" s="187">
        <v>44227</v>
      </c>
      <c r="X671" s="188" t="s">
        <v>8664</v>
      </c>
      <c r="Y671" s="188" t="s">
        <v>7880</v>
      </c>
      <c r="Z671" s="188" t="s">
        <v>187</v>
      </c>
    </row>
    <row r="672" spans="1:26" ht="24.75" hidden="1" customHeight="1" x14ac:dyDescent="0.25">
      <c r="A672" s="183" t="s">
        <v>8640</v>
      </c>
      <c r="B672" s="188">
        <v>690733005</v>
      </c>
      <c r="C672" s="183" t="s">
        <v>2854</v>
      </c>
      <c r="D672" s="183" t="s">
        <v>2871</v>
      </c>
      <c r="E672" s="183" t="s">
        <v>27</v>
      </c>
      <c r="F672" s="183" t="s">
        <v>2872</v>
      </c>
      <c r="G672" s="183" t="s">
        <v>29</v>
      </c>
      <c r="H672" s="183">
        <v>0</v>
      </c>
      <c r="I672" s="183">
        <v>0</v>
      </c>
      <c r="J672" s="183" t="s">
        <v>3490</v>
      </c>
      <c r="K672" s="183" t="s">
        <v>3492</v>
      </c>
      <c r="L672" s="183" t="s">
        <v>50</v>
      </c>
      <c r="M672" s="183" t="s">
        <v>3494</v>
      </c>
      <c r="N672" s="183" t="s">
        <v>3493</v>
      </c>
      <c r="O672" s="183" t="s">
        <v>3491</v>
      </c>
      <c r="P672" s="183">
        <v>0</v>
      </c>
      <c r="Q672" s="183">
        <v>91001</v>
      </c>
      <c r="R672" s="183" t="s">
        <v>2875</v>
      </c>
      <c r="S672" s="184">
        <v>38509</v>
      </c>
      <c r="T672" s="185">
        <v>7172</v>
      </c>
      <c r="U672" s="186">
        <v>0</v>
      </c>
      <c r="V672" s="186">
        <v>0</v>
      </c>
      <c r="W672" s="187">
        <v>44227</v>
      </c>
      <c r="X672" s="188" t="s">
        <v>8664</v>
      </c>
      <c r="Y672" s="188" t="s">
        <v>7880</v>
      </c>
      <c r="Z672" s="188" t="s">
        <v>8666</v>
      </c>
    </row>
    <row r="673" spans="1:26" ht="24.75" hidden="1" customHeight="1" x14ac:dyDescent="0.25">
      <c r="A673" s="183" t="s">
        <v>8417</v>
      </c>
      <c r="B673" s="188">
        <v>653686706</v>
      </c>
      <c r="C673" s="183" t="s">
        <v>53</v>
      </c>
      <c r="D673" s="183" t="s">
        <v>1320</v>
      </c>
      <c r="E673" s="183" t="s">
        <v>7604</v>
      </c>
      <c r="F673" s="183" t="s">
        <v>1321</v>
      </c>
      <c r="G673" s="183" t="s">
        <v>7605</v>
      </c>
      <c r="H673" s="183" t="s">
        <v>1322</v>
      </c>
      <c r="I673" s="183" t="s">
        <v>6611</v>
      </c>
      <c r="J673" s="183" t="s">
        <v>6612</v>
      </c>
      <c r="K673" s="183" t="s">
        <v>1323</v>
      </c>
      <c r="L673" s="183" t="s">
        <v>6171</v>
      </c>
      <c r="M673" s="183" t="s">
        <v>1325</v>
      </c>
      <c r="N673" s="183" t="s">
        <v>1326</v>
      </c>
      <c r="O673" s="183" t="s">
        <v>1327</v>
      </c>
      <c r="P673" s="183">
        <v>0</v>
      </c>
      <c r="Q673" s="183" t="s">
        <v>48</v>
      </c>
      <c r="R673" s="183" t="s">
        <v>7593</v>
      </c>
      <c r="S673" s="184">
        <v>38523</v>
      </c>
      <c r="T673" s="185">
        <v>7173</v>
      </c>
      <c r="U673" s="186">
        <v>9775079</v>
      </c>
      <c r="V673" s="186">
        <v>9775079</v>
      </c>
      <c r="W673" s="187">
        <v>44227</v>
      </c>
      <c r="X673" s="188" t="s">
        <v>8664</v>
      </c>
      <c r="Y673" s="188" t="s">
        <v>7880</v>
      </c>
      <c r="Z673" s="188" t="s">
        <v>7914</v>
      </c>
    </row>
    <row r="674" spans="1:26" ht="24.75" hidden="1" customHeight="1" x14ac:dyDescent="0.25">
      <c r="A674" s="183" t="s">
        <v>8418</v>
      </c>
      <c r="B674" s="188">
        <v>691912000</v>
      </c>
      <c r="C674" s="183" t="s">
        <v>2854</v>
      </c>
      <c r="D674" s="183" t="s">
        <v>2871</v>
      </c>
      <c r="E674" s="183" t="s">
        <v>27</v>
      </c>
      <c r="F674" s="183" t="s">
        <v>2872</v>
      </c>
      <c r="G674" s="183" t="s">
        <v>29</v>
      </c>
      <c r="H674" s="183">
        <v>0</v>
      </c>
      <c r="I674" s="183">
        <v>0</v>
      </c>
      <c r="J674" s="183" t="s">
        <v>3256</v>
      </c>
      <c r="K674" s="183" t="s">
        <v>3257</v>
      </c>
      <c r="L674" s="183" t="s">
        <v>51</v>
      </c>
      <c r="M674" s="183" t="s">
        <v>3259</v>
      </c>
      <c r="N674" s="183" t="s">
        <v>3258</v>
      </c>
      <c r="O674" s="183">
        <v>0</v>
      </c>
      <c r="P674" s="183">
        <v>0</v>
      </c>
      <c r="Q674" s="183">
        <v>91001</v>
      </c>
      <c r="R674" s="183" t="s">
        <v>2933</v>
      </c>
      <c r="S674" s="184">
        <v>38518</v>
      </c>
      <c r="T674" s="185">
        <v>7174</v>
      </c>
      <c r="U674" s="186">
        <v>184509</v>
      </c>
      <c r="V674" s="186">
        <v>184509</v>
      </c>
      <c r="W674" s="187">
        <v>44227</v>
      </c>
      <c r="X674" s="188" t="s">
        <v>8664</v>
      </c>
      <c r="Y674" s="188" t="s">
        <v>7880</v>
      </c>
      <c r="Z674" s="188" t="s">
        <v>8059</v>
      </c>
    </row>
    <row r="675" spans="1:26" ht="24.75" hidden="1" customHeight="1" x14ac:dyDescent="0.25">
      <c r="A675" s="183" t="s">
        <v>8419</v>
      </c>
      <c r="B675" s="188">
        <v>690407000</v>
      </c>
      <c r="C675" s="183" t="s">
        <v>2854</v>
      </c>
      <c r="D675" s="183" t="s">
        <v>2871</v>
      </c>
      <c r="E675" s="183" t="s">
        <v>27</v>
      </c>
      <c r="F675" s="183" t="s">
        <v>2872</v>
      </c>
      <c r="G675" s="183" t="s">
        <v>29</v>
      </c>
      <c r="H675" s="183">
        <v>0</v>
      </c>
      <c r="I675" s="183">
        <v>0</v>
      </c>
      <c r="J675" s="183" t="s">
        <v>3579</v>
      </c>
      <c r="K675" s="183" t="s">
        <v>3580</v>
      </c>
      <c r="L675" s="183" t="s">
        <v>6169</v>
      </c>
      <c r="M675" s="183" t="s">
        <v>3581</v>
      </c>
      <c r="N675" s="183" t="s">
        <v>6412</v>
      </c>
      <c r="O675" s="183" t="s">
        <v>6413</v>
      </c>
      <c r="P675" s="183">
        <v>0</v>
      </c>
      <c r="Q675" s="183">
        <v>91001</v>
      </c>
      <c r="R675" s="183" t="s">
        <v>6096</v>
      </c>
      <c r="S675" s="184">
        <v>38526</v>
      </c>
      <c r="T675" s="185">
        <v>7175</v>
      </c>
      <c r="U675" s="186">
        <v>198702</v>
      </c>
      <c r="V675" s="186">
        <v>198702</v>
      </c>
      <c r="W675" s="187">
        <v>44227</v>
      </c>
      <c r="X675" s="188" t="s">
        <v>8664</v>
      </c>
      <c r="Y675" s="188" t="s">
        <v>7880</v>
      </c>
      <c r="Z675" s="188" t="s">
        <v>7956</v>
      </c>
    </row>
    <row r="676" spans="1:26" ht="24.75" hidden="1" customHeight="1" x14ac:dyDescent="0.25">
      <c r="A676" s="183" t="s">
        <v>8420</v>
      </c>
      <c r="B676" s="188">
        <v>690709007</v>
      </c>
      <c r="C676" s="183" t="s">
        <v>2854</v>
      </c>
      <c r="D676" s="183" t="s">
        <v>2871</v>
      </c>
      <c r="E676" s="183" t="s">
        <v>27</v>
      </c>
      <c r="F676" s="183" t="s">
        <v>2872</v>
      </c>
      <c r="G676" s="183" t="s">
        <v>29</v>
      </c>
      <c r="H676" s="183">
        <v>0</v>
      </c>
      <c r="I676" s="183">
        <v>0</v>
      </c>
      <c r="J676" s="183" t="s">
        <v>3482</v>
      </c>
      <c r="K676" s="183" t="s">
        <v>3483</v>
      </c>
      <c r="L676" s="183" t="s">
        <v>50</v>
      </c>
      <c r="M676" s="183" t="s">
        <v>3485</v>
      </c>
      <c r="N676" s="183" t="s">
        <v>3484</v>
      </c>
      <c r="O676" s="183">
        <v>0</v>
      </c>
      <c r="P676" s="183">
        <v>0</v>
      </c>
      <c r="Q676" s="183">
        <v>91001</v>
      </c>
      <c r="R676" s="183" t="s">
        <v>2906</v>
      </c>
      <c r="S676" s="184">
        <v>38531</v>
      </c>
      <c r="T676" s="185">
        <v>7176</v>
      </c>
      <c r="U676" s="186">
        <v>211650</v>
      </c>
      <c r="V676" s="186">
        <v>211650</v>
      </c>
      <c r="W676" s="187">
        <v>44227</v>
      </c>
      <c r="X676" s="188" t="s">
        <v>8664</v>
      </c>
      <c r="Y676" s="188" t="s">
        <v>7880</v>
      </c>
      <c r="Z676" s="188" t="s">
        <v>7921</v>
      </c>
    </row>
    <row r="677" spans="1:26" ht="24.75" hidden="1" customHeight="1" x14ac:dyDescent="0.25">
      <c r="A677" s="183" t="s">
        <v>8641</v>
      </c>
      <c r="B677" s="188">
        <v>690305003</v>
      </c>
      <c r="C677" s="183" t="s">
        <v>2854</v>
      </c>
      <c r="D677" s="183" t="s">
        <v>2871</v>
      </c>
      <c r="E677" s="183" t="s">
        <v>27</v>
      </c>
      <c r="F677" s="183" t="s">
        <v>2872</v>
      </c>
      <c r="G677" s="183" t="s">
        <v>29</v>
      </c>
      <c r="H677" s="183">
        <v>0</v>
      </c>
      <c r="I677" s="183">
        <v>0</v>
      </c>
      <c r="J677" s="183" t="s">
        <v>8227</v>
      </c>
      <c r="K677" s="183" t="s">
        <v>4088</v>
      </c>
      <c r="L677" s="183" t="s">
        <v>6167</v>
      </c>
      <c r="M677" s="183" t="s">
        <v>62</v>
      </c>
      <c r="N677" s="183" t="s">
        <v>4089</v>
      </c>
      <c r="O677" s="183" t="s">
        <v>8228</v>
      </c>
      <c r="P677" s="183">
        <v>0</v>
      </c>
      <c r="Q677" s="183">
        <v>911001</v>
      </c>
      <c r="R677" s="183" t="s">
        <v>2933</v>
      </c>
      <c r="S677" s="184">
        <v>38532</v>
      </c>
      <c r="T677" s="185">
        <v>7177</v>
      </c>
      <c r="U677" s="186">
        <v>0</v>
      </c>
      <c r="V677" s="186">
        <v>0</v>
      </c>
      <c r="W677" s="187">
        <v>44227</v>
      </c>
      <c r="X677" s="188" t="s">
        <v>8664</v>
      </c>
      <c r="Y677" s="188" t="s">
        <v>7880</v>
      </c>
      <c r="Z677" s="188" t="s">
        <v>7906</v>
      </c>
    </row>
    <row r="678" spans="1:26" ht="24.75" hidden="1" customHeight="1" x14ac:dyDescent="0.25">
      <c r="A678" s="183" t="s">
        <v>8642</v>
      </c>
      <c r="B678" s="188">
        <v>691904008</v>
      </c>
      <c r="C678" s="183" t="s">
        <v>2854</v>
      </c>
      <c r="D678" s="183" t="s">
        <v>2871</v>
      </c>
      <c r="E678" s="183" t="s">
        <v>27</v>
      </c>
      <c r="F678" s="183" t="s">
        <v>2872</v>
      </c>
      <c r="G678" s="183" t="s">
        <v>29</v>
      </c>
      <c r="H678" s="183">
        <v>0</v>
      </c>
      <c r="I678" s="183">
        <v>0</v>
      </c>
      <c r="J678" s="183" t="s">
        <v>3554</v>
      </c>
      <c r="K678" s="183" t="s">
        <v>3556</v>
      </c>
      <c r="L678" s="183" t="s">
        <v>51</v>
      </c>
      <c r="M678" s="183" t="s">
        <v>3558</v>
      </c>
      <c r="N678" s="183" t="s">
        <v>3557</v>
      </c>
      <c r="O678" s="183" t="s">
        <v>3555</v>
      </c>
      <c r="P678" s="183">
        <v>0</v>
      </c>
      <c r="Q678" s="183">
        <v>91001</v>
      </c>
      <c r="R678" s="183" t="s">
        <v>2875</v>
      </c>
      <c r="S678" s="184">
        <v>38568</v>
      </c>
      <c r="T678" s="185">
        <v>7179</v>
      </c>
      <c r="U678" s="186">
        <v>0</v>
      </c>
      <c r="V678" s="186">
        <v>0</v>
      </c>
      <c r="W678" s="187">
        <v>44227</v>
      </c>
      <c r="X678" s="188" t="s">
        <v>8664</v>
      </c>
      <c r="Y678" s="188" t="s">
        <v>7880</v>
      </c>
      <c r="Z678" s="188" t="s">
        <v>8036</v>
      </c>
    </row>
    <row r="679" spans="1:26" ht="24.75" hidden="1" customHeight="1" x14ac:dyDescent="0.25">
      <c r="A679" s="183" t="s">
        <v>8421</v>
      </c>
      <c r="B679" s="188">
        <v>692525000</v>
      </c>
      <c r="C679" s="183" t="s">
        <v>2854</v>
      </c>
      <c r="D679" s="183" t="s">
        <v>2871</v>
      </c>
      <c r="E679" s="183" t="s">
        <v>27</v>
      </c>
      <c r="F679" s="183" t="s">
        <v>2872</v>
      </c>
      <c r="G679" s="183" t="s">
        <v>3496</v>
      </c>
      <c r="H679" s="183">
        <v>0</v>
      </c>
      <c r="I679" s="183">
        <v>0</v>
      </c>
      <c r="J679" s="183" t="s">
        <v>3971</v>
      </c>
      <c r="K679" s="183" t="s">
        <v>3973</v>
      </c>
      <c r="L679" s="183" t="s">
        <v>6167</v>
      </c>
      <c r="M679" s="183" t="s">
        <v>3975</v>
      </c>
      <c r="N679" s="183" t="s">
        <v>3974</v>
      </c>
      <c r="O679" s="183" t="s">
        <v>3972</v>
      </c>
      <c r="P679" s="183">
        <v>0</v>
      </c>
      <c r="Q679" s="183">
        <v>91001</v>
      </c>
      <c r="R679" s="183" t="s">
        <v>3976</v>
      </c>
      <c r="S679" s="184">
        <v>38553</v>
      </c>
      <c r="T679" s="185">
        <v>7180</v>
      </c>
      <c r="U679" s="186">
        <v>7646285</v>
      </c>
      <c r="V679" s="186">
        <v>7646285</v>
      </c>
      <c r="W679" s="187">
        <v>44227</v>
      </c>
      <c r="X679" s="188" t="s">
        <v>8664</v>
      </c>
      <c r="Y679" s="188" t="s">
        <v>7880</v>
      </c>
      <c r="Z679" s="188" t="s">
        <v>7882</v>
      </c>
    </row>
    <row r="680" spans="1:26" ht="24.75" hidden="1" customHeight="1" x14ac:dyDescent="0.25">
      <c r="A680" s="183" t="s">
        <v>8421</v>
      </c>
      <c r="B680" s="188">
        <v>692525000</v>
      </c>
      <c r="C680" s="183" t="s">
        <v>2854</v>
      </c>
      <c r="D680" s="183" t="s">
        <v>2871</v>
      </c>
      <c r="E680" s="183" t="s">
        <v>27</v>
      </c>
      <c r="F680" s="183" t="s">
        <v>2872</v>
      </c>
      <c r="G680" s="183" t="s">
        <v>3496</v>
      </c>
      <c r="H680" s="183">
        <v>0</v>
      </c>
      <c r="I680" s="183">
        <v>0</v>
      </c>
      <c r="J680" s="183" t="s">
        <v>3971</v>
      </c>
      <c r="K680" s="183" t="s">
        <v>3973</v>
      </c>
      <c r="L680" s="183" t="s">
        <v>6167</v>
      </c>
      <c r="M680" s="183" t="s">
        <v>3975</v>
      </c>
      <c r="N680" s="183" t="s">
        <v>3974</v>
      </c>
      <c r="O680" s="183" t="s">
        <v>3972</v>
      </c>
      <c r="P680" s="183">
        <v>0</v>
      </c>
      <c r="Q680" s="183">
        <v>91001</v>
      </c>
      <c r="R680" s="183" t="s">
        <v>3976</v>
      </c>
      <c r="S680" s="184">
        <v>38553</v>
      </c>
      <c r="T680" s="185">
        <v>7180</v>
      </c>
      <c r="U680" s="186">
        <v>0</v>
      </c>
      <c r="V680" s="186">
        <v>0</v>
      </c>
      <c r="W680" s="187">
        <v>44227</v>
      </c>
      <c r="X680" s="188" t="s">
        <v>8664</v>
      </c>
      <c r="Y680" s="188" t="s">
        <v>7880</v>
      </c>
      <c r="Z680" s="188" t="s">
        <v>8667</v>
      </c>
    </row>
    <row r="681" spans="1:26" ht="24.75" hidden="1" customHeight="1" x14ac:dyDescent="0.25">
      <c r="A681" s="183" t="s">
        <v>8422</v>
      </c>
      <c r="B681" s="188">
        <v>692402006</v>
      </c>
      <c r="C681" s="183" t="s">
        <v>2854</v>
      </c>
      <c r="D681" s="183" t="s">
        <v>2871</v>
      </c>
      <c r="E681" s="183" t="s">
        <v>27</v>
      </c>
      <c r="F681" s="183" t="s">
        <v>2872</v>
      </c>
      <c r="G681" s="183" t="s">
        <v>29</v>
      </c>
      <c r="H681" s="183">
        <v>0</v>
      </c>
      <c r="I681" s="183">
        <v>0</v>
      </c>
      <c r="J681" s="183" t="s">
        <v>3065</v>
      </c>
      <c r="K681" s="183" t="s">
        <v>3066</v>
      </c>
      <c r="L681" s="183" t="s">
        <v>890</v>
      </c>
      <c r="M681" s="183" t="s">
        <v>3067</v>
      </c>
      <c r="N681" s="183">
        <v>0</v>
      </c>
      <c r="O681" s="183">
        <v>0</v>
      </c>
      <c r="P681" s="183">
        <v>0</v>
      </c>
      <c r="Q681" s="183">
        <v>91001</v>
      </c>
      <c r="R681" s="183" t="s">
        <v>2887</v>
      </c>
      <c r="S681" s="184">
        <v>38572</v>
      </c>
      <c r="T681" s="185">
        <v>7181</v>
      </c>
      <c r="U681" s="186">
        <v>152720</v>
      </c>
      <c r="V681" s="186">
        <v>152720</v>
      </c>
      <c r="W681" s="187">
        <v>44227</v>
      </c>
      <c r="X681" s="188" t="s">
        <v>8664</v>
      </c>
      <c r="Y681" s="188" t="s">
        <v>7880</v>
      </c>
      <c r="Z681" s="188" t="s">
        <v>8060</v>
      </c>
    </row>
    <row r="682" spans="1:26" ht="24.75" hidden="1" customHeight="1" x14ac:dyDescent="0.25">
      <c r="A682" s="183" t="s">
        <v>8643</v>
      </c>
      <c r="B682" s="188">
        <v>691801004</v>
      </c>
      <c r="C682" s="183" t="s">
        <v>2854</v>
      </c>
      <c r="D682" s="183" t="s">
        <v>2871</v>
      </c>
      <c r="E682" s="183" t="s">
        <v>27</v>
      </c>
      <c r="F682" s="183" t="s">
        <v>2872</v>
      </c>
      <c r="G682" s="183" t="s">
        <v>29</v>
      </c>
      <c r="H682" s="183">
        <v>0</v>
      </c>
      <c r="I682" s="183">
        <v>0</v>
      </c>
      <c r="J682" s="183" t="s">
        <v>2899</v>
      </c>
      <c r="K682" s="183" t="s">
        <v>2900</v>
      </c>
      <c r="L682" s="183" t="s">
        <v>51</v>
      </c>
      <c r="M682" s="183" t="s">
        <v>2901</v>
      </c>
      <c r="N682" s="183" t="s">
        <v>6371</v>
      </c>
      <c r="O682" s="183" t="s">
        <v>6372</v>
      </c>
      <c r="P682" s="183">
        <v>0</v>
      </c>
      <c r="Q682" s="183">
        <v>91001</v>
      </c>
      <c r="R682" s="183" t="s">
        <v>2902</v>
      </c>
      <c r="S682" s="184">
        <v>38568</v>
      </c>
      <c r="T682" s="185">
        <v>7184</v>
      </c>
      <c r="U682" s="186">
        <v>0</v>
      </c>
      <c r="V682" s="186">
        <v>0</v>
      </c>
      <c r="W682" s="187">
        <v>44227</v>
      </c>
      <c r="X682" s="188" t="s">
        <v>8664</v>
      </c>
      <c r="Y682" s="188" t="s">
        <v>7880</v>
      </c>
      <c r="Z682" s="188" t="s">
        <v>230</v>
      </c>
    </row>
    <row r="683" spans="1:26" ht="24.75" hidden="1" customHeight="1" x14ac:dyDescent="0.25">
      <c r="A683" s="183" t="s">
        <v>8423</v>
      </c>
      <c r="B683" s="188">
        <v>691501000</v>
      </c>
      <c r="C683" s="183" t="s">
        <v>2854</v>
      </c>
      <c r="D683" s="183" t="s">
        <v>633</v>
      </c>
      <c r="E683" s="183" t="s">
        <v>27</v>
      </c>
      <c r="F683" s="183" t="s">
        <v>2976</v>
      </c>
      <c r="G683" s="183" t="s">
        <v>29</v>
      </c>
      <c r="H683" s="183">
        <v>0</v>
      </c>
      <c r="I683" s="183">
        <v>0</v>
      </c>
      <c r="J683" s="183" t="s">
        <v>6098</v>
      </c>
      <c r="K683" s="183" t="s">
        <v>6300</v>
      </c>
      <c r="L683" s="183" t="s">
        <v>344</v>
      </c>
      <c r="M683" s="183" t="s">
        <v>4848</v>
      </c>
      <c r="N683" s="183" t="s">
        <v>6099</v>
      </c>
      <c r="O683" s="183" t="s">
        <v>6301</v>
      </c>
      <c r="P683" s="183">
        <v>0</v>
      </c>
      <c r="Q683" s="183">
        <v>91001</v>
      </c>
      <c r="R683" s="183" t="s">
        <v>6100</v>
      </c>
      <c r="S683" s="184">
        <v>38572</v>
      </c>
      <c r="T683" s="185">
        <v>7186</v>
      </c>
      <c r="U683" s="186">
        <v>146661</v>
      </c>
      <c r="V683" s="186">
        <v>146661</v>
      </c>
      <c r="W683" s="187">
        <v>44227</v>
      </c>
      <c r="X683" s="188" t="s">
        <v>8664</v>
      </c>
      <c r="Y683" s="188" t="s">
        <v>7880</v>
      </c>
      <c r="Z683" s="188" t="s">
        <v>8032</v>
      </c>
    </row>
    <row r="684" spans="1:26" ht="24.75" hidden="1" customHeight="1" x14ac:dyDescent="0.25">
      <c r="A684" s="183" t="s">
        <v>8424</v>
      </c>
      <c r="B684" s="188">
        <v>754634006</v>
      </c>
      <c r="C684" s="183" t="s">
        <v>1658</v>
      </c>
      <c r="D684" s="183" t="s">
        <v>1693</v>
      </c>
      <c r="E684" s="183" t="s">
        <v>7696</v>
      </c>
      <c r="F684" s="183" t="s">
        <v>1694</v>
      </c>
      <c r="G684" s="183" t="s">
        <v>7697</v>
      </c>
      <c r="H684" s="183" t="s">
        <v>1695</v>
      </c>
      <c r="I684" s="183" t="s">
        <v>1696</v>
      </c>
      <c r="J684" s="183" t="s">
        <v>7699</v>
      </c>
      <c r="K684" s="183" t="s">
        <v>6979</v>
      </c>
      <c r="L684" s="183" t="s">
        <v>6171</v>
      </c>
      <c r="M684" s="183" t="s">
        <v>1697</v>
      </c>
      <c r="N684" s="183" t="s">
        <v>6980</v>
      </c>
      <c r="O684" s="183" t="s">
        <v>6981</v>
      </c>
      <c r="P684" s="183">
        <v>0</v>
      </c>
      <c r="Q684" s="183">
        <v>93401</v>
      </c>
      <c r="R684" s="183" t="s">
        <v>7698</v>
      </c>
      <c r="S684" s="184">
        <v>38600</v>
      </c>
      <c r="T684" s="185">
        <v>7189</v>
      </c>
      <c r="U684" s="186">
        <v>21816562</v>
      </c>
      <c r="V684" s="186">
        <v>21816562</v>
      </c>
      <c r="W684" s="187">
        <v>44227</v>
      </c>
      <c r="X684" s="188" t="s">
        <v>8664</v>
      </c>
      <c r="Y684" s="188" t="s">
        <v>7880</v>
      </c>
      <c r="Z684" s="188" t="s">
        <v>7993</v>
      </c>
    </row>
    <row r="685" spans="1:26" ht="24.75" hidden="1" customHeight="1" x14ac:dyDescent="0.25">
      <c r="A685" s="183" t="s">
        <v>8424</v>
      </c>
      <c r="B685" s="188">
        <v>754634006</v>
      </c>
      <c r="C685" s="183" t="s">
        <v>1658</v>
      </c>
      <c r="D685" s="183" t="s">
        <v>1693</v>
      </c>
      <c r="E685" s="183" t="s">
        <v>7696</v>
      </c>
      <c r="F685" s="183" t="s">
        <v>1694</v>
      </c>
      <c r="G685" s="183" t="s">
        <v>7697</v>
      </c>
      <c r="H685" s="183" t="s">
        <v>1695</v>
      </c>
      <c r="I685" s="183" t="s">
        <v>1696</v>
      </c>
      <c r="J685" s="183" t="s">
        <v>7699</v>
      </c>
      <c r="K685" s="183" t="s">
        <v>6979</v>
      </c>
      <c r="L685" s="183" t="s">
        <v>6171</v>
      </c>
      <c r="M685" s="183" t="s">
        <v>1697</v>
      </c>
      <c r="N685" s="183" t="s">
        <v>6980</v>
      </c>
      <c r="O685" s="183" t="s">
        <v>6981</v>
      </c>
      <c r="P685" s="183">
        <v>0</v>
      </c>
      <c r="Q685" s="183">
        <v>93401</v>
      </c>
      <c r="R685" s="183" t="s">
        <v>7698</v>
      </c>
      <c r="S685" s="184">
        <v>38600</v>
      </c>
      <c r="T685" s="185">
        <v>7189</v>
      </c>
      <c r="U685" s="186">
        <v>9583697</v>
      </c>
      <c r="V685" s="186">
        <v>9583697</v>
      </c>
      <c r="W685" s="187">
        <v>44227</v>
      </c>
      <c r="X685" s="188" t="s">
        <v>8664</v>
      </c>
      <c r="Y685" s="188" t="s">
        <v>7880</v>
      </c>
      <c r="Z685" s="188" t="s">
        <v>7997</v>
      </c>
    </row>
    <row r="686" spans="1:26" ht="24.75" hidden="1" customHeight="1" x14ac:dyDescent="0.25">
      <c r="A686" s="183" t="s">
        <v>8424</v>
      </c>
      <c r="B686" s="188">
        <v>754634006</v>
      </c>
      <c r="C686" s="183" t="s">
        <v>1658</v>
      </c>
      <c r="D686" s="183" t="s">
        <v>1693</v>
      </c>
      <c r="E686" s="183" t="s">
        <v>7696</v>
      </c>
      <c r="F686" s="183" t="s">
        <v>1694</v>
      </c>
      <c r="G686" s="183" t="s">
        <v>7697</v>
      </c>
      <c r="H686" s="183" t="s">
        <v>1695</v>
      </c>
      <c r="I686" s="183" t="s">
        <v>1696</v>
      </c>
      <c r="J686" s="183" t="s">
        <v>7699</v>
      </c>
      <c r="K686" s="183" t="s">
        <v>6979</v>
      </c>
      <c r="L686" s="183" t="s">
        <v>6171</v>
      </c>
      <c r="M686" s="183" t="s">
        <v>1697</v>
      </c>
      <c r="N686" s="183" t="s">
        <v>6980</v>
      </c>
      <c r="O686" s="183" t="s">
        <v>6981</v>
      </c>
      <c r="P686" s="183">
        <v>0</v>
      </c>
      <c r="Q686" s="183">
        <v>93401</v>
      </c>
      <c r="R686" s="183" t="s">
        <v>7698</v>
      </c>
      <c r="S686" s="184">
        <v>38600</v>
      </c>
      <c r="T686" s="185">
        <v>7189</v>
      </c>
      <c r="U686" s="186">
        <v>8837083</v>
      </c>
      <c r="V686" s="186">
        <v>8837083</v>
      </c>
      <c r="W686" s="187">
        <v>44227</v>
      </c>
      <c r="X686" s="188" t="s">
        <v>8664</v>
      </c>
      <c r="Y686" s="188" t="s">
        <v>7880</v>
      </c>
      <c r="Z686" s="188" t="s">
        <v>7999</v>
      </c>
    </row>
    <row r="687" spans="1:26" ht="24.75" hidden="1" customHeight="1" x14ac:dyDescent="0.25">
      <c r="A687" s="183" t="s">
        <v>8425</v>
      </c>
      <c r="B687" s="188" t="s">
        <v>7855</v>
      </c>
      <c r="C687" s="183" t="s">
        <v>4677</v>
      </c>
      <c r="D687" s="183" t="s">
        <v>4678</v>
      </c>
      <c r="E687" s="183" t="s">
        <v>7625</v>
      </c>
      <c r="F687" s="183" t="s">
        <v>4679</v>
      </c>
      <c r="G687" s="183" t="s">
        <v>7626</v>
      </c>
      <c r="H687" s="183" t="s">
        <v>4680</v>
      </c>
      <c r="I687" s="183" t="s">
        <v>7671</v>
      </c>
      <c r="J687" s="183" t="s">
        <v>7627</v>
      </c>
      <c r="K687" s="183" t="s">
        <v>4681</v>
      </c>
      <c r="L687" s="183" t="s">
        <v>6222</v>
      </c>
      <c r="M687" s="183" t="s">
        <v>881</v>
      </c>
      <c r="N687" s="183">
        <v>0</v>
      </c>
      <c r="O687" s="183">
        <v>0</v>
      </c>
      <c r="P687" s="183">
        <v>0</v>
      </c>
      <c r="Q687" s="183" t="s">
        <v>1217</v>
      </c>
      <c r="R687" s="183" t="s">
        <v>7632</v>
      </c>
      <c r="S687" s="184">
        <v>38607</v>
      </c>
      <c r="T687" s="185">
        <v>7190</v>
      </c>
      <c r="U687" s="186">
        <v>22529388</v>
      </c>
      <c r="V687" s="186">
        <v>22529388</v>
      </c>
      <c r="W687" s="187">
        <v>44227</v>
      </c>
      <c r="X687" s="188" t="s">
        <v>8664</v>
      </c>
      <c r="Y687" s="188" t="s">
        <v>7880</v>
      </c>
      <c r="Z687" s="188" t="s">
        <v>7958</v>
      </c>
    </row>
    <row r="688" spans="1:26" ht="24.75" hidden="1" customHeight="1" x14ac:dyDescent="0.25">
      <c r="A688" s="183" t="s">
        <v>8426</v>
      </c>
      <c r="B688" s="188">
        <v>690204002</v>
      </c>
      <c r="C688" s="183" t="s">
        <v>2854</v>
      </c>
      <c r="D688" s="183" t="s">
        <v>633</v>
      </c>
      <c r="E688" s="183" t="s">
        <v>27</v>
      </c>
      <c r="F688" s="183" t="s">
        <v>634</v>
      </c>
      <c r="G688" s="183" t="s">
        <v>29</v>
      </c>
      <c r="H688" s="183">
        <v>0</v>
      </c>
      <c r="I688" s="183">
        <v>0</v>
      </c>
      <c r="J688" s="183" t="s">
        <v>3513</v>
      </c>
      <c r="K688" s="183" t="s">
        <v>3515</v>
      </c>
      <c r="L688" s="183" t="s">
        <v>6167</v>
      </c>
      <c r="M688" s="183" t="s">
        <v>3517</v>
      </c>
      <c r="N688" s="183" t="s">
        <v>3516</v>
      </c>
      <c r="O688" s="183" t="s">
        <v>3514</v>
      </c>
      <c r="P688" s="183">
        <v>0</v>
      </c>
      <c r="Q688" s="183">
        <v>91001</v>
      </c>
      <c r="R688" s="183" t="s">
        <v>2906</v>
      </c>
      <c r="S688" s="184">
        <v>38618</v>
      </c>
      <c r="T688" s="185">
        <v>7194</v>
      </c>
      <c r="U688" s="186">
        <v>11607347</v>
      </c>
      <c r="V688" s="186">
        <v>11607347</v>
      </c>
      <c r="W688" s="187">
        <v>44227</v>
      </c>
      <c r="X688" s="188" t="s">
        <v>8664</v>
      </c>
      <c r="Y688" s="188" t="s">
        <v>7880</v>
      </c>
      <c r="Z688" s="188" t="s">
        <v>8061</v>
      </c>
    </row>
    <row r="689" spans="1:26" ht="24.75" hidden="1" customHeight="1" x14ac:dyDescent="0.25">
      <c r="A689" s="183" t="s">
        <v>8427</v>
      </c>
      <c r="B689" s="188">
        <v>690726009</v>
      </c>
      <c r="C689" s="183" t="s">
        <v>2854</v>
      </c>
      <c r="D689" s="183" t="s">
        <v>2871</v>
      </c>
      <c r="E689" s="183" t="s">
        <v>27</v>
      </c>
      <c r="F689" s="183" t="s">
        <v>2872</v>
      </c>
      <c r="G689" s="183" t="s">
        <v>29</v>
      </c>
      <c r="H689" s="183">
        <v>0</v>
      </c>
      <c r="I689" s="183">
        <v>0</v>
      </c>
      <c r="J689" s="183" t="s">
        <v>3605</v>
      </c>
      <c r="K689" s="183" t="s">
        <v>3606</v>
      </c>
      <c r="L689" s="183" t="s">
        <v>50</v>
      </c>
      <c r="M689" s="183" t="s">
        <v>3607</v>
      </c>
      <c r="N689" s="183" t="s">
        <v>6417</v>
      </c>
      <c r="O689" s="183" t="s">
        <v>6418</v>
      </c>
      <c r="P689" s="183">
        <v>0</v>
      </c>
      <c r="Q689" s="183">
        <v>91001</v>
      </c>
      <c r="R689" s="183" t="s">
        <v>2949</v>
      </c>
      <c r="S689" s="184">
        <v>38624</v>
      </c>
      <c r="T689" s="185">
        <v>7195</v>
      </c>
      <c r="U689" s="186">
        <v>99600</v>
      </c>
      <c r="V689" s="186">
        <v>99600</v>
      </c>
      <c r="W689" s="187">
        <v>44227</v>
      </c>
      <c r="X689" s="188" t="s">
        <v>8664</v>
      </c>
      <c r="Y689" s="188" t="s">
        <v>7880</v>
      </c>
      <c r="Z689" s="188" t="s">
        <v>7947</v>
      </c>
    </row>
    <row r="690" spans="1:26" ht="24.75" hidden="1" customHeight="1" x14ac:dyDescent="0.25">
      <c r="A690" s="183" t="s">
        <v>8428</v>
      </c>
      <c r="B690" s="188">
        <v>690720000</v>
      </c>
      <c r="C690" s="183" t="s">
        <v>2854</v>
      </c>
      <c r="D690" s="183" t="s">
        <v>2871</v>
      </c>
      <c r="E690" s="183" t="s">
        <v>27</v>
      </c>
      <c r="F690" s="183" t="s">
        <v>2872</v>
      </c>
      <c r="G690" s="183" t="s">
        <v>29</v>
      </c>
      <c r="H690" s="183">
        <v>0</v>
      </c>
      <c r="I690" s="183">
        <v>0</v>
      </c>
      <c r="J690" s="183" t="s">
        <v>3327</v>
      </c>
      <c r="K690" s="183" t="s">
        <v>3328</v>
      </c>
      <c r="L690" s="183" t="s">
        <v>50</v>
      </c>
      <c r="M690" s="183" t="s">
        <v>3329</v>
      </c>
      <c r="N690" s="183" t="s">
        <v>6327</v>
      </c>
      <c r="O690" s="183" t="s">
        <v>6326</v>
      </c>
      <c r="P690" s="183">
        <v>0</v>
      </c>
      <c r="Q690" s="183">
        <v>91001</v>
      </c>
      <c r="R690" s="183" t="s">
        <v>2875</v>
      </c>
      <c r="S690" s="184">
        <v>38624</v>
      </c>
      <c r="T690" s="185">
        <v>7196</v>
      </c>
      <c r="U690" s="186">
        <v>145250</v>
      </c>
      <c r="V690" s="186">
        <v>145250</v>
      </c>
      <c r="W690" s="187">
        <v>44227</v>
      </c>
      <c r="X690" s="188" t="s">
        <v>8664</v>
      </c>
      <c r="Y690" s="188" t="s">
        <v>7880</v>
      </c>
      <c r="Z690" s="188" t="s">
        <v>7944</v>
      </c>
    </row>
    <row r="691" spans="1:26" ht="24.75" hidden="1" customHeight="1" x14ac:dyDescent="0.25">
      <c r="A691" s="183" t="s">
        <v>8429</v>
      </c>
      <c r="B691" s="188">
        <v>690414007</v>
      </c>
      <c r="C691" s="183" t="s">
        <v>2854</v>
      </c>
      <c r="D691" s="183" t="s">
        <v>2871</v>
      </c>
      <c r="E691" s="183" t="s">
        <v>27</v>
      </c>
      <c r="F691" s="183" t="s">
        <v>2872</v>
      </c>
      <c r="G691" s="183">
        <v>0</v>
      </c>
      <c r="H691" s="183">
        <v>0</v>
      </c>
      <c r="I691" s="183">
        <v>0</v>
      </c>
      <c r="J691" s="183" t="s">
        <v>3893</v>
      </c>
      <c r="K691" s="183" t="s">
        <v>3895</v>
      </c>
      <c r="L691" s="183" t="s">
        <v>6169</v>
      </c>
      <c r="M691" s="183" t="s">
        <v>3897</v>
      </c>
      <c r="N691" s="183" t="s">
        <v>3896</v>
      </c>
      <c r="O691" s="183" t="s">
        <v>3894</v>
      </c>
      <c r="P691" s="183">
        <v>0</v>
      </c>
      <c r="Q691" s="183">
        <v>91001</v>
      </c>
      <c r="R691" s="183" t="s">
        <v>2875</v>
      </c>
      <c r="S691" s="184">
        <v>38624</v>
      </c>
      <c r="T691" s="185">
        <v>7197</v>
      </c>
      <c r="U691" s="186">
        <v>137199</v>
      </c>
      <c r="V691" s="186">
        <v>137199</v>
      </c>
      <c r="W691" s="187">
        <v>44227</v>
      </c>
      <c r="X691" s="188" t="s">
        <v>8664</v>
      </c>
      <c r="Y691" s="188" t="s">
        <v>7880</v>
      </c>
      <c r="Z691" s="188" t="s">
        <v>8005</v>
      </c>
    </row>
    <row r="692" spans="1:26" ht="24.75" hidden="1" customHeight="1" x14ac:dyDescent="0.25">
      <c r="A692" s="183" t="s">
        <v>8430</v>
      </c>
      <c r="B692" s="188">
        <v>690725002</v>
      </c>
      <c r="C692" s="183" t="s">
        <v>2854</v>
      </c>
      <c r="D692" s="183" t="s">
        <v>2871</v>
      </c>
      <c r="E692" s="183" t="s">
        <v>27</v>
      </c>
      <c r="F692" s="183" t="s">
        <v>2872</v>
      </c>
      <c r="G692" s="183" t="s">
        <v>29</v>
      </c>
      <c r="H692" s="183">
        <v>0</v>
      </c>
      <c r="I692" s="183">
        <v>0</v>
      </c>
      <c r="J692" s="183" t="s">
        <v>2920</v>
      </c>
      <c r="K692" s="183" t="s">
        <v>2921</v>
      </c>
      <c r="L692" s="183" t="s">
        <v>50</v>
      </c>
      <c r="M692" s="183" t="s">
        <v>2923</v>
      </c>
      <c r="N692" s="183" t="s">
        <v>2922</v>
      </c>
      <c r="O692" s="183">
        <v>0</v>
      </c>
      <c r="P692" s="183">
        <v>0</v>
      </c>
      <c r="Q692" s="183">
        <v>91001</v>
      </c>
      <c r="R692" s="183" t="s">
        <v>2887</v>
      </c>
      <c r="S692" s="184">
        <v>38624</v>
      </c>
      <c r="T692" s="185">
        <v>7198</v>
      </c>
      <c r="U692" s="186">
        <v>4292760</v>
      </c>
      <c r="V692" s="186">
        <v>4292760</v>
      </c>
      <c r="W692" s="187">
        <v>44227</v>
      </c>
      <c r="X692" s="188" t="s">
        <v>8664</v>
      </c>
      <c r="Y692" s="188" t="s">
        <v>7880</v>
      </c>
      <c r="Z692" s="188" t="s">
        <v>7895</v>
      </c>
    </row>
    <row r="693" spans="1:26" ht="24.75" hidden="1" customHeight="1" x14ac:dyDescent="0.25">
      <c r="A693" s="183" t="s">
        <v>8431</v>
      </c>
      <c r="B693" s="188">
        <v>692553004</v>
      </c>
      <c r="C693" s="183" t="s">
        <v>2854</v>
      </c>
      <c r="D693" s="183" t="s">
        <v>2871</v>
      </c>
      <c r="E693" s="183" t="s">
        <v>27</v>
      </c>
      <c r="F693" s="183" t="s">
        <v>2872</v>
      </c>
      <c r="G693" s="183" t="s">
        <v>29</v>
      </c>
      <c r="H693" s="183">
        <v>0</v>
      </c>
      <c r="I693" s="183">
        <v>0</v>
      </c>
      <c r="J693" s="183" t="s">
        <v>3191</v>
      </c>
      <c r="K693" s="183" t="s">
        <v>3192</v>
      </c>
      <c r="L693" s="183" t="s">
        <v>50</v>
      </c>
      <c r="M693" s="183" t="s">
        <v>3194</v>
      </c>
      <c r="N693" s="183" t="s">
        <v>3193</v>
      </c>
      <c r="O693" s="183">
        <v>0</v>
      </c>
      <c r="P693" s="183">
        <v>0</v>
      </c>
      <c r="Q693" s="183">
        <v>91001</v>
      </c>
      <c r="R693" s="183" t="s">
        <v>2875</v>
      </c>
      <c r="S693" s="184">
        <v>38624</v>
      </c>
      <c r="T693" s="185">
        <v>7200</v>
      </c>
      <c r="U693" s="186">
        <v>9730256</v>
      </c>
      <c r="V693" s="186">
        <v>9730256</v>
      </c>
      <c r="W693" s="187">
        <v>44227</v>
      </c>
      <c r="X693" s="188" t="s">
        <v>8664</v>
      </c>
      <c r="Y693" s="188" t="s">
        <v>7880</v>
      </c>
      <c r="Z693" s="188" t="s">
        <v>7949</v>
      </c>
    </row>
    <row r="694" spans="1:26" ht="24.75" hidden="1" customHeight="1" x14ac:dyDescent="0.25">
      <c r="A694" s="183" t="s">
        <v>8432</v>
      </c>
      <c r="B694" s="188">
        <v>692105001</v>
      </c>
      <c r="C694" s="183" t="s">
        <v>2854</v>
      </c>
      <c r="D694" s="183" t="s">
        <v>2871</v>
      </c>
      <c r="E694" s="183" t="s">
        <v>27</v>
      </c>
      <c r="F694" s="183" t="s">
        <v>2872</v>
      </c>
      <c r="G694" s="183" t="s">
        <v>29</v>
      </c>
      <c r="H694" s="183">
        <v>0</v>
      </c>
      <c r="I694" s="183">
        <v>0</v>
      </c>
      <c r="J694" s="183" t="s">
        <v>3766</v>
      </c>
      <c r="K694" s="183" t="s">
        <v>3767</v>
      </c>
      <c r="L694" s="183" t="s">
        <v>6166</v>
      </c>
      <c r="M694" s="183" t="s">
        <v>3768</v>
      </c>
      <c r="N694" s="183" t="s">
        <v>6399</v>
      </c>
      <c r="O694" s="183" t="s">
        <v>6398</v>
      </c>
      <c r="P694" s="183">
        <v>0</v>
      </c>
      <c r="Q694" s="183">
        <v>91001</v>
      </c>
      <c r="R694" s="183" t="s">
        <v>2875</v>
      </c>
      <c r="S694" s="184">
        <v>38624</v>
      </c>
      <c r="T694" s="185">
        <v>7201</v>
      </c>
      <c r="U694" s="186">
        <v>5709371</v>
      </c>
      <c r="V694" s="186">
        <v>5709371</v>
      </c>
      <c r="W694" s="187">
        <v>44227</v>
      </c>
      <c r="X694" s="188" t="s">
        <v>8664</v>
      </c>
      <c r="Y694" s="188" t="s">
        <v>7880</v>
      </c>
      <c r="Z694" s="188" t="s">
        <v>8062</v>
      </c>
    </row>
    <row r="695" spans="1:26" ht="24.75" hidden="1" customHeight="1" x14ac:dyDescent="0.25">
      <c r="A695" s="183" t="s">
        <v>8433</v>
      </c>
      <c r="B695" s="188">
        <v>690728001</v>
      </c>
      <c r="C695" s="183" t="s">
        <v>2854</v>
      </c>
      <c r="D695" s="183" t="s">
        <v>2871</v>
      </c>
      <c r="E695" s="183" t="s">
        <v>27</v>
      </c>
      <c r="F695" s="183" t="s">
        <v>2872</v>
      </c>
      <c r="G695" s="183" t="s">
        <v>29</v>
      </c>
      <c r="H695" s="183">
        <v>0</v>
      </c>
      <c r="I695" s="183">
        <v>0</v>
      </c>
      <c r="J695" s="183" t="s">
        <v>2962</v>
      </c>
      <c r="K695" s="183" t="s">
        <v>2963</v>
      </c>
      <c r="L695" s="183" t="s">
        <v>50</v>
      </c>
      <c r="M695" s="183" t="s">
        <v>2965</v>
      </c>
      <c r="N695" s="183" t="s">
        <v>2964</v>
      </c>
      <c r="O695" s="183">
        <v>0</v>
      </c>
      <c r="P695" s="183">
        <v>0</v>
      </c>
      <c r="Q695" s="183">
        <v>91001</v>
      </c>
      <c r="R695" s="183" t="s">
        <v>2875</v>
      </c>
      <c r="S695" s="184">
        <v>38624</v>
      </c>
      <c r="T695" s="185">
        <v>7202</v>
      </c>
      <c r="U695" s="186">
        <v>145250</v>
      </c>
      <c r="V695" s="186">
        <v>145250</v>
      </c>
      <c r="W695" s="187">
        <v>44227</v>
      </c>
      <c r="X695" s="188" t="s">
        <v>8664</v>
      </c>
      <c r="Y695" s="188" t="s">
        <v>7880</v>
      </c>
      <c r="Z695" s="188" t="s">
        <v>7972</v>
      </c>
    </row>
    <row r="696" spans="1:26" ht="24.75" hidden="1" customHeight="1" x14ac:dyDescent="0.25">
      <c r="A696" s="183" t="s">
        <v>8434</v>
      </c>
      <c r="B696" s="188">
        <v>690708000</v>
      </c>
      <c r="C696" s="183" t="s">
        <v>2854</v>
      </c>
      <c r="D696" s="183" t="s">
        <v>2882</v>
      </c>
      <c r="E696" s="183" t="s">
        <v>1700</v>
      </c>
      <c r="F696" s="183" t="s">
        <v>3634</v>
      </c>
      <c r="G696" s="183" t="s">
        <v>29</v>
      </c>
      <c r="H696" s="183">
        <v>0</v>
      </c>
      <c r="I696" s="183">
        <v>0</v>
      </c>
      <c r="J696" s="183" t="s">
        <v>3956</v>
      </c>
      <c r="K696" s="183" t="s">
        <v>3957</v>
      </c>
      <c r="L696" s="183" t="s">
        <v>50</v>
      </c>
      <c r="M696" s="183" t="s">
        <v>3958</v>
      </c>
      <c r="N696" s="183" t="s">
        <v>6383</v>
      </c>
      <c r="O696" s="183" t="s">
        <v>6384</v>
      </c>
      <c r="P696" s="183">
        <v>0</v>
      </c>
      <c r="Q696" s="183">
        <v>91001</v>
      </c>
      <c r="R696" s="183" t="s">
        <v>2906</v>
      </c>
      <c r="S696" s="184">
        <v>38628</v>
      </c>
      <c r="T696" s="185">
        <v>7203</v>
      </c>
      <c r="U696" s="186">
        <v>207714</v>
      </c>
      <c r="V696" s="186">
        <v>207714</v>
      </c>
      <c r="W696" s="187">
        <v>44227</v>
      </c>
      <c r="X696" s="188" t="s">
        <v>8664</v>
      </c>
      <c r="Y696" s="188" t="s">
        <v>7880</v>
      </c>
      <c r="Z696" s="188" t="s">
        <v>8000</v>
      </c>
    </row>
    <row r="697" spans="1:26" ht="24.75" hidden="1" customHeight="1" x14ac:dyDescent="0.25">
      <c r="A697" s="183" t="s">
        <v>8435</v>
      </c>
      <c r="B697" s="188">
        <v>690718006</v>
      </c>
      <c r="C697" s="183" t="s">
        <v>2854</v>
      </c>
      <c r="D697" s="183" t="s">
        <v>2871</v>
      </c>
      <c r="E697" s="183" t="s">
        <v>27</v>
      </c>
      <c r="F697" s="183" t="s">
        <v>2872</v>
      </c>
      <c r="G697" s="183" t="s">
        <v>29</v>
      </c>
      <c r="H697" s="183">
        <v>0</v>
      </c>
      <c r="I697" s="183">
        <v>0</v>
      </c>
      <c r="J697" s="183" t="s">
        <v>4026</v>
      </c>
      <c r="K697" s="183" t="s">
        <v>4027</v>
      </c>
      <c r="L697" s="183" t="s">
        <v>50</v>
      </c>
      <c r="M697" s="183" t="s">
        <v>1052</v>
      </c>
      <c r="N697" s="183" t="s">
        <v>6381</v>
      </c>
      <c r="O697" s="183" t="s">
        <v>6382</v>
      </c>
      <c r="P697" s="183">
        <v>0</v>
      </c>
      <c r="Q697" s="183">
        <v>91001</v>
      </c>
      <c r="R697" s="183" t="s">
        <v>2906</v>
      </c>
      <c r="S697" s="184">
        <v>38628</v>
      </c>
      <c r="T697" s="185">
        <v>7204</v>
      </c>
      <c r="U697" s="186">
        <v>6439140</v>
      </c>
      <c r="V697" s="186">
        <v>6439140</v>
      </c>
      <c r="W697" s="187">
        <v>44227</v>
      </c>
      <c r="X697" s="188" t="s">
        <v>8664</v>
      </c>
      <c r="Y697" s="188" t="s">
        <v>7880</v>
      </c>
      <c r="Z697" s="188" t="s">
        <v>7937</v>
      </c>
    </row>
    <row r="698" spans="1:26" ht="24.75" hidden="1" customHeight="1" x14ac:dyDescent="0.25">
      <c r="A698" s="183" t="s">
        <v>8644</v>
      </c>
      <c r="B698" s="188" t="s">
        <v>7847</v>
      </c>
      <c r="C698" s="183" t="s">
        <v>2854</v>
      </c>
      <c r="D698" s="183" t="s">
        <v>2871</v>
      </c>
      <c r="E698" s="183" t="s">
        <v>27</v>
      </c>
      <c r="F698" s="183" t="s">
        <v>2872</v>
      </c>
      <c r="G698" s="183" t="s">
        <v>29</v>
      </c>
      <c r="H698" s="183">
        <v>0</v>
      </c>
      <c r="I698" s="183">
        <v>0</v>
      </c>
      <c r="J698" s="183" t="s">
        <v>3947</v>
      </c>
      <c r="K698" s="183" t="s">
        <v>3948</v>
      </c>
      <c r="L698" s="183" t="s">
        <v>50</v>
      </c>
      <c r="M698" s="183" t="s">
        <v>2472</v>
      </c>
      <c r="N698" s="183">
        <v>226784305</v>
      </c>
      <c r="O698" s="183" t="s">
        <v>6270</v>
      </c>
      <c r="P698" s="183">
        <v>0</v>
      </c>
      <c r="Q698" s="183">
        <v>91001</v>
      </c>
      <c r="R698" s="183" t="s">
        <v>3269</v>
      </c>
      <c r="S698" s="184">
        <v>38628</v>
      </c>
      <c r="T698" s="185">
        <v>7205</v>
      </c>
      <c r="U698" s="186">
        <v>0</v>
      </c>
      <c r="V698" s="186">
        <v>0</v>
      </c>
      <c r="W698" s="187">
        <v>44227</v>
      </c>
      <c r="X698" s="188" t="s">
        <v>8664</v>
      </c>
      <c r="Y698" s="188" t="s">
        <v>7880</v>
      </c>
      <c r="Z698" s="188" t="s">
        <v>8007</v>
      </c>
    </row>
    <row r="699" spans="1:26" ht="24.75" hidden="1" customHeight="1" x14ac:dyDescent="0.25">
      <c r="A699" s="183" t="s">
        <v>8436</v>
      </c>
      <c r="B699" s="188">
        <v>692548000</v>
      </c>
      <c r="C699" s="183" t="s">
        <v>2854</v>
      </c>
      <c r="D699" s="183" t="s">
        <v>2882</v>
      </c>
      <c r="E699" s="183" t="s">
        <v>1700</v>
      </c>
      <c r="F699" s="183" t="s">
        <v>3644</v>
      </c>
      <c r="G699" s="183" t="s">
        <v>29</v>
      </c>
      <c r="H699" s="183">
        <v>0</v>
      </c>
      <c r="I699" s="183">
        <v>0</v>
      </c>
      <c r="J699" s="183" t="s">
        <v>6337</v>
      </c>
      <c r="K699" s="183" t="s">
        <v>3833</v>
      </c>
      <c r="L699" s="183" t="s">
        <v>50</v>
      </c>
      <c r="M699" s="183" t="s">
        <v>3834</v>
      </c>
      <c r="N699" s="183">
        <v>229457440</v>
      </c>
      <c r="O699" s="183" t="s">
        <v>6336</v>
      </c>
      <c r="P699" s="183">
        <v>0</v>
      </c>
      <c r="Q699" s="183">
        <v>91001</v>
      </c>
      <c r="R699" s="183" t="s">
        <v>2875</v>
      </c>
      <c r="S699" s="184">
        <v>38631</v>
      </c>
      <c r="T699" s="185">
        <v>7206</v>
      </c>
      <c r="U699" s="186">
        <v>5375482</v>
      </c>
      <c r="V699" s="186">
        <v>5375482</v>
      </c>
      <c r="W699" s="187">
        <v>44227</v>
      </c>
      <c r="X699" s="188" t="s">
        <v>8664</v>
      </c>
      <c r="Y699" s="188" t="s">
        <v>7880</v>
      </c>
      <c r="Z699" s="188" t="s">
        <v>7967</v>
      </c>
    </row>
    <row r="700" spans="1:26" ht="24.75" hidden="1" customHeight="1" x14ac:dyDescent="0.25">
      <c r="A700" s="183" t="s">
        <v>8437</v>
      </c>
      <c r="B700" s="188">
        <v>690506009</v>
      </c>
      <c r="C700" s="183" t="s">
        <v>2854</v>
      </c>
      <c r="D700" s="183" t="s">
        <v>2882</v>
      </c>
      <c r="E700" s="183" t="s">
        <v>1700</v>
      </c>
      <c r="F700" s="183" t="s">
        <v>3634</v>
      </c>
      <c r="G700" s="183" t="s">
        <v>29</v>
      </c>
      <c r="H700" s="183">
        <v>0</v>
      </c>
      <c r="I700" s="183">
        <v>0</v>
      </c>
      <c r="J700" s="183" t="s">
        <v>3927</v>
      </c>
      <c r="K700" s="183" t="s">
        <v>3929</v>
      </c>
      <c r="L700" s="183" t="s">
        <v>630</v>
      </c>
      <c r="M700" s="183" t="s">
        <v>1602</v>
      </c>
      <c r="N700" s="183" t="s">
        <v>3930</v>
      </c>
      <c r="O700" s="183" t="s">
        <v>3928</v>
      </c>
      <c r="P700" s="183">
        <v>0</v>
      </c>
      <c r="Q700" s="183">
        <v>91001</v>
      </c>
      <c r="R700" s="183" t="s">
        <v>620</v>
      </c>
      <c r="S700" s="184">
        <v>38631</v>
      </c>
      <c r="T700" s="185">
        <v>7207</v>
      </c>
      <c r="U700" s="186">
        <v>186750</v>
      </c>
      <c r="V700" s="186">
        <v>186750</v>
      </c>
      <c r="W700" s="187">
        <v>44227</v>
      </c>
      <c r="X700" s="188" t="s">
        <v>8664</v>
      </c>
      <c r="Y700" s="188" t="s">
        <v>7880</v>
      </c>
      <c r="Z700" s="188" t="s">
        <v>7887</v>
      </c>
    </row>
    <row r="701" spans="1:26" ht="24.75" hidden="1" customHeight="1" x14ac:dyDescent="0.25">
      <c r="A701" s="183" t="s">
        <v>8438</v>
      </c>
      <c r="B701" s="188">
        <v>692554000</v>
      </c>
      <c r="C701" s="183" t="s">
        <v>2854</v>
      </c>
      <c r="D701" s="183" t="s">
        <v>2871</v>
      </c>
      <c r="E701" s="183" t="s">
        <v>27</v>
      </c>
      <c r="F701" s="183" t="s">
        <v>2976</v>
      </c>
      <c r="G701" s="183" t="s">
        <v>29</v>
      </c>
      <c r="H701" s="183">
        <v>0</v>
      </c>
      <c r="I701" s="183">
        <v>0</v>
      </c>
      <c r="J701" s="183" t="s">
        <v>3295</v>
      </c>
      <c r="K701" s="183" t="s">
        <v>3296</v>
      </c>
      <c r="L701" s="183" t="s">
        <v>50</v>
      </c>
      <c r="M701" s="183" t="s">
        <v>1869</v>
      </c>
      <c r="N701" s="183" t="s">
        <v>3297</v>
      </c>
      <c r="O701" s="183" t="s">
        <v>6342</v>
      </c>
      <c r="P701" s="183">
        <v>0</v>
      </c>
      <c r="Q701" s="183">
        <v>91001</v>
      </c>
      <c r="R701" s="183" t="s">
        <v>3298</v>
      </c>
      <c r="S701" s="184">
        <v>38649</v>
      </c>
      <c r="T701" s="185">
        <v>7208</v>
      </c>
      <c r="U701" s="186">
        <v>116200</v>
      </c>
      <c r="V701" s="186">
        <v>116200</v>
      </c>
      <c r="W701" s="187">
        <v>44227</v>
      </c>
      <c r="X701" s="188" t="s">
        <v>8664</v>
      </c>
      <c r="Y701" s="188" t="s">
        <v>7880</v>
      </c>
      <c r="Z701" s="188" t="s">
        <v>8006</v>
      </c>
    </row>
    <row r="702" spans="1:26" ht="24.75" hidden="1" customHeight="1" x14ac:dyDescent="0.25">
      <c r="A702" s="183" t="s">
        <v>8439</v>
      </c>
      <c r="B702" s="188">
        <v>830175008</v>
      </c>
      <c r="C702" s="183" t="s">
        <v>2854</v>
      </c>
      <c r="D702" s="183" t="s">
        <v>633</v>
      </c>
      <c r="E702" s="183" t="s">
        <v>27</v>
      </c>
      <c r="F702" s="183" t="s">
        <v>634</v>
      </c>
      <c r="G702" s="183" t="s">
        <v>29</v>
      </c>
      <c r="H702" s="183">
        <v>0</v>
      </c>
      <c r="I702" s="183">
        <v>0</v>
      </c>
      <c r="J702" s="183" t="s">
        <v>3700</v>
      </c>
      <c r="K702" s="183" t="s">
        <v>3701</v>
      </c>
      <c r="L702" s="183" t="s">
        <v>618</v>
      </c>
      <c r="M702" s="183" t="s">
        <v>3278</v>
      </c>
      <c r="N702" s="183" t="s">
        <v>3702</v>
      </c>
      <c r="O702" s="183">
        <v>0</v>
      </c>
      <c r="P702" s="183">
        <v>0</v>
      </c>
      <c r="Q702" s="183">
        <v>91001</v>
      </c>
      <c r="R702" s="183" t="s">
        <v>2875</v>
      </c>
      <c r="S702" s="184">
        <v>38649</v>
      </c>
      <c r="T702" s="185">
        <v>7209</v>
      </c>
      <c r="U702" s="186">
        <v>143424</v>
      </c>
      <c r="V702" s="186">
        <v>143424</v>
      </c>
      <c r="W702" s="187">
        <v>44227</v>
      </c>
      <c r="X702" s="188" t="s">
        <v>8664</v>
      </c>
      <c r="Y702" s="188" t="s">
        <v>7880</v>
      </c>
      <c r="Z702" s="188" t="s">
        <v>7905</v>
      </c>
    </row>
    <row r="703" spans="1:26" ht="24.75" hidden="1" customHeight="1" x14ac:dyDescent="0.25">
      <c r="A703" s="183" t="s">
        <v>8440</v>
      </c>
      <c r="B703" s="188">
        <v>690731002</v>
      </c>
      <c r="C703" s="183" t="s">
        <v>2854</v>
      </c>
      <c r="D703" s="183" t="s">
        <v>633</v>
      </c>
      <c r="E703" s="183" t="s">
        <v>27</v>
      </c>
      <c r="F703" s="183" t="s">
        <v>634</v>
      </c>
      <c r="G703" s="183" t="s">
        <v>3496</v>
      </c>
      <c r="H703" s="183">
        <v>0</v>
      </c>
      <c r="I703" s="183">
        <v>0</v>
      </c>
      <c r="J703" s="183" t="s">
        <v>3969</v>
      </c>
      <c r="K703" s="183" t="s">
        <v>3968</v>
      </c>
      <c r="L703" s="183" t="s">
        <v>50</v>
      </c>
      <c r="M703" s="183" t="s">
        <v>6387</v>
      </c>
      <c r="N703" s="183" t="s">
        <v>6388</v>
      </c>
      <c r="O703" s="183" t="s">
        <v>6389</v>
      </c>
      <c r="P703" s="183">
        <v>0</v>
      </c>
      <c r="Q703" s="183">
        <v>91001</v>
      </c>
      <c r="R703" s="183" t="s">
        <v>2875</v>
      </c>
      <c r="S703" s="184">
        <v>38656</v>
      </c>
      <c r="T703" s="185">
        <v>7211</v>
      </c>
      <c r="U703" s="186">
        <v>2861840</v>
      </c>
      <c r="V703" s="186">
        <v>2861840</v>
      </c>
      <c r="W703" s="187">
        <v>44227</v>
      </c>
      <c r="X703" s="188" t="s">
        <v>8664</v>
      </c>
      <c r="Y703" s="188" t="s">
        <v>7880</v>
      </c>
      <c r="Z703" s="188" t="s">
        <v>8063</v>
      </c>
    </row>
    <row r="704" spans="1:26" ht="24.75" hidden="1" customHeight="1" x14ac:dyDescent="0.25">
      <c r="A704" s="183" t="s">
        <v>8441</v>
      </c>
      <c r="B704" s="188">
        <v>690408007</v>
      </c>
      <c r="C704" s="183" t="s">
        <v>2854</v>
      </c>
      <c r="D704" s="183" t="s">
        <v>633</v>
      </c>
      <c r="E704" s="183" t="s">
        <v>27</v>
      </c>
      <c r="F704" s="183" t="s">
        <v>634</v>
      </c>
      <c r="G704" s="183" t="s">
        <v>29</v>
      </c>
      <c r="H704" s="183">
        <v>0</v>
      </c>
      <c r="I704" s="183">
        <v>0</v>
      </c>
      <c r="J704" s="183" t="s">
        <v>3527</v>
      </c>
      <c r="K704" s="183" t="s">
        <v>3529</v>
      </c>
      <c r="L704" s="183" t="s">
        <v>6169</v>
      </c>
      <c r="M704" s="183" t="s">
        <v>3531</v>
      </c>
      <c r="N704" s="183" t="s">
        <v>3530</v>
      </c>
      <c r="O704" s="183" t="s">
        <v>3528</v>
      </c>
      <c r="P704" s="183">
        <v>0</v>
      </c>
      <c r="Q704" s="183">
        <v>91001</v>
      </c>
      <c r="R704" s="183" t="s">
        <v>2875</v>
      </c>
      <c r="S704" s="184">
        <v>38658</v>
      </c>
      <c r="T704" s="185">
        <v>7212</v>
      </c>
      <c r="U704" s="186">
        <v>6593406</v>
      </c>
      <c r="V704" s="186">
        <v>6593406</v>
      </c>
      <c r="W704" s="187">
        <v>44227</v>
      </c>
      <c r="X704" s="188" t="s">
        <v>8664</v>
      </c>
      <c r="Y704" s="188" t="s">
        <v>7880</v>
      </c>
      <c r="Z704" s="188" t="s">
        <v>8064</v>
      </c>
    </row>
    <row r="705" spans="1:26" ht="24.75" hidden="1" customHeight="1" x14ac:dyDescent="0.25">
      <c r="A705" s="183" t="s">
        <v>8442</v>
      </c>
      <c r="B705" s="188">
        <v>692207009</v>
      </c>
      <c r="C705" s="183" t="s">
        <v>2854</v>
      </c>
      <c r="D705" s="183" t="s">
        <v>633</v>
      </c>
      <c r="E705" s="183" t="s">
        <v>27</v>
      </c>
      <c r="F705" s="183" t="s">
        <v>2976</v>
      </c>
      <c r="G705" s="183" t="s">
        <v>29</v>
      </c>
      <c r="H705" s="183">
        <v>0</v>
      </c>
      <c r="I705" s="183">
        <v>0</v>
      </c>
      <c r="J705" s="183" t="s">
        <v>3243</v>
      </c>
      <c r="K705" s="183" t="s">
        <v>3244</v>
      </c>
      <c r="L705" s="183" t="s">
        <v>6166</v>
      </c>
      <c r="M705" s="183" t="s">
        <v>3245</v>
      </c>
      <c r="N705" s="183">
        <v>0</v>
      </c>
      <c r="O705" s="183">
        <v>0</v>
      </c>
      <c r="P705" s="183">
        <v>0</v>
      </c>
      <c r="Q705" s="183">
        <v>91001</v>
      </c>
      <c r="R705" s="183" t="s">
        <v>2875</v>
      </c>
      <c r="S705" s="184">
        <v>38663</v>
      </c>
      <c r="T705" s="185">
        <v>7215</v>
      </c>
      <c r="U705" s="186">
        <v>118275</v>
      </c>
      <c r="V705" s="186">
        <v>118275</v>
      </c>
      <c r="W705" s="187">
        <v>44227</v>
      </c>
      <c r="X705" s="188" t="s">
        <v>8664</v>
      </c>
      <c r="Y705" s="188" t="s">
        <v>7880</v>
      </c>
      <c r="Z705" s="188" t="s">
        <v>8065</v>
      </c>
    </row>
    <row r="706" spans="1:26" ht="24.75" hidden="1" customHeight="1" x14ac:dyDescent="0.25">
      <c r="A706" s="183" t="s">
        <v>8443</v>
      </c>
      <c r="B706" s="188">
        <v>690104008</v>
      </c>
      <c r="C706" s="183" t="s">
        <v>2854</v>
      </c>
      <c r="D706" s="183" t="s">
        <v>633</v>
      </c>
      <c r="E706" s="183" t="s">
        <v>27</v>
      </c>
      <c r="F706" s="183" t="s">
        <v>634</v>
      </c>
      <c r="G706" s="183" t="s">
        <v>29</v>
      </c>
      <c r="H706" s="183">
        <v>0</v>
      </c>
      <c r="I706" s="183">
        <v>0</v>
      </c>
      <c r="J706" s="183" t="s">
        <v>3662</v>
      </c>
      <c r="K706" s="183" t="s">
        <v>3664</v>
      </c>
      <c r="L706" s="183" t="s">
        <v>618</v>
      </c>
      <c r="M706" s="183" t="s">
        <v>3666</v>
      </c>
      <c r="N706" s="183" t="s">
        <v>3665</v>
      </c>
      <c r="O706" s="183" t="s">
        <v>3663</v>
      </c>
      <c r="P706" s="183">
        <v>0</v>
      </c>
      <c r="Q706" s="183">
        <v>91001</v>
      </c>
      <c r="R706" s="183" t="s">
        <v>3667</v>
      </c>
      <c r="S706" s="184">
        <v>38673</v>
      </c>
      <c r="T706" s="185">
        <v>7217</v>
      </c>
      <c r="U706" s="186">
        <v>106240</v>
      </c>
      <c r="V706" s="186">
        <v>106240</v>
      </c>
      <c r="W706" s="187">
        <v>44227</v>
      </c>
      <c r="X706" s="188" t="s">
        <v>8664</v>
      </c>
      <c r="Y706" s="188" t="s">
        <v>7880</v>
      </c>
      <c r="Z706" s="188" t="s">
        <v>8066</v>
      </c>
    </row>
    <row r="707" spans="1:26" ht="24.75" hidden="1" customHeight="1" x14ac:dyDescent="0.25">
      <c r="A707" s="183" t="s">
        <v>8444</v>
      </c>
      <c r="B707" s="188">
        <v>690722003</v>
      </c>
      <c r="C707" s="183" t="s">
        <v>2854</v>
      </c>
      <c r="D707" s="183" t="s">
        <v>2871</v>
      </c>
      <c r="E707" s="183" t="s">
        <v>27</v>
      </c>
      <c r="F707" s="183" t="s">
        <v>2872</v>
      </c>
      <c r="G707" s="183" t="s">
        <v>29</v>
      </c>
      <c r="H707" s="183">
        <v>0</v>
      </c>
      <c r="I707" s="183">
        <v>0</v>
      </c>
      <c r="J707" s="183" t="s">
        <v>3680</v>
      </c>
      <c r="K707" s="183" t="s">
        <v>3681</v>
      </c>
      <c r="L707" s="183" t="s">
        <v>50</v>
      </c>
      <c r="M707" s="183" t="s">
        <v>3683</v>
      </c>
      <c r="N707" s="183" t="s">
        <v>3682</v>
      </c>
      <c r="O707" s="183">
        <v>0</v>
      </c>
      <c r="P707" s="183">
        <v>0</v>
      </c>
      <c r="Q707" s="183">
        <v>91001</v>
      </c>
      <c r="R707" s="183" t="s">
        <v>2949</v>
      </c>
      <c r="S707" s="184">
        <v>38686</v>
      </c>
      <c r="T707" s="185">
        <v>7219</v>
      </c>
      <c r="U707" s="186">
        <v>166000</v>
      </c>
      <c r="V707" s="186">
        <v>166000</v>
      </c>
      <c r="W707" s="187">
        <v>44227</v>
      </c>
      <c r="X707" s="188" t="s">
        <v>8664</v>
      </c>
      <c r="Y707" s="188" t="s">
        <v>7880</v>
      </c>
      <c r="Z707" s="188" t="s">
        <v>8067</v>
      </c>
    </row>
    <row r="708" spans="1:26" ht="24.75" hidden="1" customHeight="1" x14ac:dyDescent="0.25">
      <c r="A708" s="183" t="s">
        <v>8645</v>
      </c>
      <c r="B708" s="188">
        <v>690714000</v>
      </c>
      <c r="C708" s="183" t="s">
        <v>2854</v>
      </c>
      <c r="D708" s="183" t="s">
        <v>633</v>
      </c>
      <c r="E708" s="183" t="s">
        <v>27</v>
      </c>
      <c r="F708" s="183" t="s">
        <v>634</v>
      </c>
      <c r="G708" s="183" t="s">
        <v>29</v>
      </c>
      <c r="H708" s="183">
        <v>0</v>
      </c>
      <c r="I708" s="183">
        <v>0</v>
      </c>
      <c r="J708" s="183" t="s">
        <v>3335</v>
      </c>
      <c r="K708" s="183" t="s">
        <v>3336</v>
      </c>
      <c r="L708" s="183" t="s">
        <v>50</v>
      </c>
      <c r="M708" s="183" t="s">
        <v>1338</v>
      </c>
      <c r="N708" s="183" t="s">
        <v>6456</v>
      </c>
      <c r="O708" s="183" t="s">
        <v>6457</v>
      </c>
      <c r="P708" s="183">
        <v>0</v>
      </c>
      <c r="Q708" s="183">
        <v>91001</v>
      </c>
      <c r="R708" s="183" t="s">
        <v>607</v>
      </c>
      <c r="S708" s="184">
        <v>38686</v>
      </c>
      <c r="T708" s="185">
        <v>7220</v>
      </c>
      <c r="U708" s="186">
        <v>0</v>
      </c>
      <c r="V708" s="186">
        <v>0</v>
      </c>
      <c r="W708" s="187">
        <v>44227</v>
      </c>
      <c r="X708" s="188" t="s">
        <v>8664</v>
      </c>
      <c r="Y708" s="188" t="s">
        <v>7880</v>
      </c>
      <c r="Z708" s="188" t="s">
        <v>7978</v>
      </c>
    </row>
    <row r="709" spans="1:26" ht="24.75" hidden="1" customHeight="1" x14ac:dyDescent="0.25">
      <c r="A709" s="183" t="s">
        <v>8445</v>
      </c>
      <c r="B709" s="188" t="s">
        <v>7833</v>
      </c>
      <c r="C709" s="183" t="s">
        <v>2854</v>
      </c>
      <c r="D709" s="183" t="s">
        <v>2871</v>
      </c>
      <c r="E709" s="183" t="s">
        <v>27</v>
      </c>
      <c r="F709" s="183" t="s">
        <v>2872</v>
      </c>
      <c r="G709" s="183" t="s">
        <v>29</v>
      </c>
      <c r="H709" s="183">
        <v>0</v>
      </c>
      <c r="I709" s="183">
        <v>0</v>
      </c>
      <c r="J709" s="183" t="s">
        <v>3182</v>
      </c>
      <c r="K709" s="183" t="s">
        <v>3183</v>
      </c>
      <c r="L709" s="183" t="s">
        <v>6167</v>
      </c>
      <c r="M709" s="183" t="s">
        <v>3185</v>
      </c>
      <c r="N709" s="183" t="s">
        <v>3184</v>
      </c>
      <c r="O709" s="183">
        <v>0</v>
      </c>
      <c r="P709" s="183">
        <v>0</v>
      </c>
      <c r="Q709" s="183">
        <v>91001</v>
      </c>
      <c r="R709" s="183" t="s">
        <v>607</v>
      </c>
      <c r="S709" s="184">
        <v>38687</v>
      </c>
      <c r="T709" s="185">
        <v>7222</v>
      </c>
      <c r="U709" s="186">
        <v>4751816</v>
      </c>
      <c r="V709" s="186">
        <v>4751816</v>
      </c>
      <c r="W709" s="187">
        <v>44227</v>
      </c>
      <c r="X709" s="188" t="s">
        <v>8664</v>
      </c>
      <c r="Y709" s="188" t="s">
        <v>7880</v>
      </c>
      <c r="Z709" s="188" t="s">
        <v>8052</v>
      </c>
    </row>
    <row r="710" spans="1:26" ht="24.75" hidden="1" customHeight="1" x14ac:dyDescent="0.25">
      <c r="A710" s="183" t="s">
        <v>8446</v>
      </c>
      <c r="B710" s="188">
        <v>690614006</v>
      </c>
      <c r="C710" s="183" t="s">
        <v>2854</v>
      </c>
      <c r="D710" s="183" t="s">
        <v>633</v>
      </c>
      <c r="E710" s="183" t="s">
        <v>27</v>
      </c>
      <c r="F710" s="183" t="s">
        <v>634</v>
      </c>
      <c r="G710" s="183" t="s">
        <v>29</v>
      </c>
      <c r="H710" s="183">
        <v>0</v>
      </c>
      <c r="I710" s="183">
        <v>0</v>
      </c>
      <c r="J710" s="183" t="s">
        <v>2992</v>
      </c>
      <c r="K710" s="183" t="s">
        <v>2993</v>
      </c>
      <c r="L710" s="183" t="s">
        <v>630</v>
      </c>
      <c r="M710" s="183" t="s">
        <v>2995</v>
      </c>
      <c r="N710" s="183" t="s">
        <v>2994</v>
      </c>
      <c r="O710" s="183">
        <v>0</v>
      </c>
      <c r="P710" s="183">
        <v>0</v>
      </c>
      <c r="Q710" s="183">
        <v>91001</v>
      </c>
      <c r="R710" s="183" t="s">
        <v>2875</v>
      </c>
      <c r="S710" s="184">
        <v>38687</v>
      </c>
      <c r="T710" s="185">
        <v>7223</v>
      </c>
      <c r="U710" s="186">
        <v>120350</v>
      </c>
      <c r="V710" s="186">
        <v>120350</v>
      </c>
      <c r="W710" s="187">
        <v>44227</v>
      </c>
      <c r="X710" s="188" t="s">
        <v>8664</v>
      </c>
      <c r="Y710" s="188" t="s">
        <v>7880</v>
      </c>
      <c r="Z710" s="188" t="s">
        <v>8025</v>
      </c>
    </row>
    <row r="711" spans="1:26" ht="24.75" hidden="1" customHeight="1" x14ac:dyDescent="0.25">
      <c r="A711" s="183" t="s">
        <v>8447</v>
      </c>
      <c r="B711" s="188" t="s">
        <v>7846</v>
      </c>
      <c r="C711" s="183" t="s">
        <v>2854</v>
      </c>
      <c r="D711" s="183" t="s">
        <v>2871</v>
      </c>
      <c r="E711" s="183" t="s">
        <v>27</v>
      </c>
      <c r="F711" s="183" t="s">
        <v>2872</v>
      </c>
      <c r="G711" s="183" t="s">
        <v>29</v>
      </c>
      <c r="H711" s="183">
        <v>0</v>
      </c>
      <c r="I711" s="183">
        <v>0</v>
      </c>
      <c r="J711" s="183" t="s">
        <v>3813</v>
      </c>
      <c r="K711" s="183" t="s">
        <v>3814</v>
      </c>
      <c r="L711" s="183" t="s">
        <v>630</v>
      </c>
      <c r="M711" s="183" t="s">
        <v>3815</v>
      </c>
      <c r="N711" s="183" t="s">
        <v>6400</v>
      </c>
      <c r="O711" s="183" t="s">
        <v>6401</v>
      </c>
      <c r="P711" s="183">
        <v>0</v>
      </c>
      <c r="Q711" s="183">
        <v>91001</v>
      </c>
      <c r="R711" s="183" t="s">
        <v>3269</v>
      </c>
      <c r="S711" s="184">
        <v>38691</v>
      </c>
      <c r="T711" s="185">
        <v>7224</v>
      </c>
      <c r="U711" s="186">
        <v>145250</v>
      </c>
      <c r="V711" s="186">
        <v>145250</v>
      </c>
      <c r="W711" s="187">
        <v>44227</v>
      </c>
      <c r="X711" s="188" t="s">
        <v>8664</v>
      </c>
      <c r="Y711" s="188" t="s">
        <v>7880</v>
      </c>
      <c r="Z711" s="188" t="s">
        <v>7897</v>
      </c>
    </row>
    <row r="712" spans="1:26" ht="24.75" hidden="1" customHeight="1" x14ac:dyDescent="0.25">
      <c r="A712" s="183" t="s">
        <v>8448</v>
      </c>
      <c r="B712" s="188">
        <v>690505002</v>
      </c>
      <c r="C712" s="183" t="s">
        <v>2854</v>
      </c>
      <c r="D712" s="183" t="s">
        <v>3206</v>
      </c>
      <c r="E712" s="183" t="s">
        <v>27</v>
      </c>
      <c r="F712" s="183" t="s">
        <v>2976</v>
      </c>
      <c r="G712" s="183" t="s">
        <v>29</v>
      </c>
      <c r="H712" s="183">
        <v>0</v>
      </c>
      <c r="I712" s="183">
        <v>0</v>
      </c>
      <c r="J712" s="183" t="s">
        <v>3658</v>
      </c>
      <c r="K712" s="183" t="s">
        <v>3659</v>
      </c>
      <c r="L712" s="183" t="s">
        <v>630</v>
      </c>
      <c r="M712" s="183" t="s">
        <v>3660</v>
      </c>
      <c r="N712" s="183">
        <v>0</v>
      </c>
      <c r="O712" s="183">
        <v>0</v>
      </c>
      <c r="P712" s="183">
        <v>0</v>
      </c>
      <c r="Q712" s="183">
        <v>91001</v>
      </c>
      <c r="R712" s="183" t="s">
        <v>2875</v>
      </c>
      <c r="S712" s="184">
        <v>38695</v>
      </c>
      <c r="T712" s="185">
        <v>7225</v>
      </c>
      <c r="U712" s="186">
        <v>83000</v>
      </c>
      <c r="V712" s="186">
        <v>83000</v>
      </c>
      <c r="W712" s="187">
        <v>44227</v>
      </c>
      <c r="X712" s="188" t="s">
        <v>8664</v>
      </c>
      <c r="Y712" s="188" t="s">
        <v>7880</v>
      </c>
      <c r="Z712" s="188" t="s">
        <v>8046</v>
      </c>
    </row>
    <row r="713" spans="1:26" ht="24.75" hidden="1" customHeight="1" x14ac:dyDescent="0.25">
      <c r="A713" s="183" t="s">
        <v>8449</v>
      </c>
      <c r="B713" s="188">
        <v>692550005</v>
      </c>
      <c r="C713" s="183" t="s">
        <v>2854</v>
      </c>
      <c r="D713" s="183" t="s">
        <v>633</v>
      </c>
      <c r="E713" s="183" t="s">
        <v>27</v>
      </c>
      <c r="F713" s="183" t="s">
        <v>634</v>
      </c>
      <c r="G713" s="183" t="s">
        <v>29</v>
      </c>
      <c r="H713" s="183">
        <v>0</v>
      </c>
      <c r="I713" s="183">
        <v>0</v>
      </c>
      <c r="J713" s="183" t="s">
        <v>3008</v>
      </c>
      <c r="K713" s="183" t="s">
        <v>3010</v>
      </c>
      <c r="L713" s="183" t="s">
        <v>50</v>
      </c>
      <c r="M713" s="183" t="s">
        <v>3014</v>
      </c>
      <c r="N713" s="183">
        <v>0</v>
      </c>
      <c r="O713" s="183" t="s">
        <v>3009</v>
      </c>
      <c r="P713" s="183">
        <v>0</v>
      </c>
      <c r="Q713" s="183">
        <v>91001</v>
      </c>
      <c r="R713" s="183" t="s">
        <v>2875</v>
      </c>
      <c r="S713" s="184">
        <v>38695</v>
      </c>
      <c r="T713" s="185">
        <v>7226</v>
      </c>
      <c r="U713" s="186">
        <v>207714</v>
      </c>
      <c r="V713" s="186">
        <v>207714</v>
      </c>
      <c r="W713" s="187">
        <v>44227</v>
      </c>
      <c r="X713" s="188" t="s">
        <v>8664</v>
      </c>
      <c r="Y713" s="188" t="s">
        <v>7880</v>
      </c>
      <c r="Z713" s="188" t="s">
        <v>7896</v>
      </c>
    </row>
    <row r="714" spans="1:26" ht="24.75" hidden="1" customHeight="1" x14ac:dyDescent="0.25">
      <c r="A714" s="183" t="s">
        <v>8450</v>
      </c>
      <c r="B714" s="188">
        <v>690509008</v>
      </c>
      <c r="C714" s="183" t="s">
        <v>2854</v>
      </c>
      <c r="D714" s="183" t="s">
        <v>633</v>
      </c>
      <c r="E714" s="183" t="s">
        <v>27</v>
      </c>
      <c r="F714" s="183" t="s">
        <v>634</v>
      </c>
      <c r="G714" s="183" t="s">
        <v>29</v>
      </c>
      <c r="H714" s="183">
        <v>0</v>
      </c>
      <c r="I714" s="183">
        <v>0</v>
      </c>
      <c r="J714" s="183" t="s">
        <v>3004</v>
      </c>
      <c r="K714" s="183" t="s">
        <v>3005</v>
      </c>
      <c r="L714" s="183" t="s">
        <v>630</v>
      </c>
      <c r="M714" s="183" t="s">
        <v>3006</v>
      </c>
      <c r="N714" s="183">
        <v>0</v>
      </c>
      <c r="O714" s="183">
        <v>0</v>
      </c>
      <c r="P714" s="183">
        <v>0</v>
      </c>
      <c r="Q714" s="183">
        <v>91001</v>
      </c>
      <c r="R714" s="183" t="s">
        <v>2875</v>
      </c>
      <c r="S714" s="184">
        <v>38700</v>
      </c>
      <c r="T714" s="185">
        <v>7228</v>
      </c>
      <c r="U714" s="186">
        <v>90126</v>
      </c>
      <c r="V714" s="186">
        <v>90126</v>
      </c>
      <c r="W714" s="187">
        <v>44227</v>
      </c>
      <c r="X714" s="188" t="s">
        <v>8664</v>
      </c>
      <c r="Y714" s="188" t="s">
        <v>7880</v>
      </c>
      <c r="Z714" s="188" t="s">
        <v>8026</v>
      </c>
    </row>
    <row r="715" spans="1:26" ht="24.75" hidden="1" customHeight="1" x14ac:dyDescent="0.25">
      <c r="A715" s="183" t="s">
        <v>8451</v>
      </c>
      <c r="B715" s="188">
        <v>690303000</v>
      </c>
      <c r="C715" s="183" t="s">
        <v>2854</v>
      </c>
      <c r="D715" s="183" t="s">
        <v>2871</v>
      </c>
      <c r="E715" s="183" t="s">
        <v>27</v>
      </c>
      <c r="F715" s="183" t="s">
        <v>2872</v>
      </c>
      <c r="G715" s="183" t="s">
        <v>29</v>
      </c>
      <c r="H715" s="183">
        <v>0</v>
      </c>
      <c r="I715" s="183">
        <v>0</v>
      </c>
      <c r="J715" s="183" t="s">
        <v>7136</v>
      </c>
      <c r="K715" s="183" t="s">
        <v>2958</v>
      </c>
      <c r="L715" s="183" t="s">
        <v>6167</v>
      </c>
      <c r="M715" s="183" t="s">
        <v>2960</v>
      </c>
      <c r="N715" s="183" t="s">
        <v>2959</v>
      </c>
      <c r="O715" s="183" t="s">
        <v>2957</v>
      </c>
      <c r="P715" s="183">
        <v>0</v>
      </c>
      <c r="Q715" s="183">
        <v>91001</v>
      </c>
      <c r="R715" s="183" t="s">
        <v>2875</v>
      </c>
      <c r="S715" s="184">
        <v>38700</v>
      </c>
      <c r="T715" s="185">
        <v>7229</v>
      </c>
      <c r="U715" s="186">
        <v>5056871</v>
      </c>
      <c r="V715" s="186">
        <v>5056871</v>
      </c>
      <c r="W715" s="187">
        <v>44227</v>
      </c>
      <c r="X715" s="188" t="s">
        <v>8664</v>
      </c>
      <c r="Y715" s="188" t="s">
        <v>7880</v>
      </c>
      <c r="Z715" s="188" t="s">
        <v>7953</v>
      </c>
    </row>
    <row r="716" spans="1:26" ht="24.75" hidden="1" customHeight="1" x14ac:dyDescent="0.25">
      <c r="A716" s="183" t="s">
        <v>8646</v>
      </c>
      <c r="B716" s="188">
        <v>692555007</v>
      </c>
      <c r="C716" s="183" t="s">
        <v>2854</v>
      </c>
      <c r="D716" s="183" t="s">
        <v>633</v>
      </c>
      <c r="E716" s="183" t="s">
        <v>27</v>
      </c>
      <c r="F716" s="183" t="s">
        <v>634</v>
      </c>
      <c r="G716" s="183" t="s">
        <v>29</v>
      </c>
      <c r="H716" s="183">
        <v>0</v>
      </c>
      <c r="I716" s="183">
        <v>0</v>
      </c>
      <c r="J716" s="183" t="s">
        <v>3304</v>
      </c>
      <c r="K716" s="183" t="s">
        <v>3306</v>
      </c>
      <c r="L716" s="183" t="s">
        <v>50</v>
      </c>
      <c r="M716" s="183" t="s">
        <v>1476</v>
      </c>
      <c r="N716" s="183" t="s">
        <v>3307</v>
      </c>
      <c r="O716" s="183" t="s">
        <v>3305</v>
      </c>
      <c r="P716" s="183">
        <v>0</v>
      </c>
      <c r="Q716" s="183">
        <v>91001</v>
      </c>
      <c r="R716" s="183" t="s">
        <v>2875</v>
      </c>
      <c r="S716" s="184">
        <v>38700</v>
      </c>
      <c r="T716" s="185">
        <v>7231</v>
      </c>
      <c r="U716" s="186">
        <v>0</v>
      </c>
      <c r="V716" s="186">
        <v>0</v>
      </c>
      <c r="W716" s="187">
        <v>44227</v>
      </c>
      <c r="X716" s="188" t="s">
        <v>8664</v>
      </c>
      <c r="Y716" s="188" t="s">
        <v>7880</v>
      </c>
      <c r="Z716" s="188" t="s">
        <v>250</v>
      </c>
    </row>
    <row r="717" spans="1:26" ht="24.75" hidden="1" customHeight="1" x14ac:dyDescent="0.25">
      <c r="A717" s="183" t="s">
        <v>8452</v>
      </c>
      <c r="B717" s="188">
        <v>691601005</v>
      </c>
      <c r="C717" s="183" t="s">
        <v>2854</v>
      </c>
      <c r="D717" s="183" t="s">
        <v>2871</v>
      </c>
      <c r="E717" s="183" t="s">
        <v>27</v>
      </c>
      <c r="F717" s="183" t="s">
        <v>2872</v>
      </c>
      <c r="G717" s="183" t="s">
        <v>29</v>
      </c>
      <c r="H717" s="183">
        <v>0</v>
      </c>
      <c r="I717" s="183">
        <v>0</v>
      </c>
      <c r="J717" s="183" t="s">
        <v>2908</v>
      </c>
      <c r="K717" s="183" t="s">
        <v>2909</v>
      </c>
      <c r="L717" s="183" t="s">
        <v>344</v>
      </c>
      <c r="M717" s="183" t="s">
        <v>2910</v>
      </c>
      <c r="N717" s="183" t="s">
        <v>6624</v>
      </c>
      <c r="O717" s="183" t="s">
        <v>6625</v>
      </c>
      <c r="P717" s="183">
        <v>0</v>
      </c>
      <c r="Q717" s="183">
        <v>91001</v>
      </c>
      <c r="R717" s="183" t="s">
        <v>2875</v>
      </c>
      <c r="S717" s="184">
        <v>38700</v>
      </c>
      <c r="T717" s="185">
        <v>7232</v>
      </c>
      <c r="U717" s="186">
        <v>146661</v>
      </c>
      <c r="V717" s="186">
        <v>146661</v>
      </c>
      <c r="W717" s="187">
        <v>44227</v>
      </c>
      <c r="X717" s="188" t="s">
        <v>8664</v>
      </c>
      <c r="Y717" s="188" t="s">
        <v>7880</v>
      </c>
      <c r="Z717" s="188" t="s">
        <v>8021</v>
      </c>
    </row>
    <row r="718" spans="1:26" ht="24.75" hidden="1" customHeight="1" x14ac:dyDescent="0.25">
      <c r="A718" s="183" t="s">
        <v>8647</v>
      </c>
      <c r="B718" s="188" t="s">
        <v>7831</v>
      </c>
      <c r="C718" s="183" t="s">
        <v>2854</v>
      </c>
      <c r="D718" s="183" t="s">
        <v>633</v>
      </c>
      <c r="E718" s="183" t="s">
        <v>27</v>
      </c>
      <c r="F718" s="183" t="s">
        <v>634</v>
      </c>
      <c r="G718" s="183" t="s">
        <v>29</v>
      </c>
      <c r="H718" s="183">
        <v>0</v>
      </c>
      <c r="I718" s="183">
        <v>0</v>
      </c>
      <c r="J718" s="183" t="s">
        <v>3095</v>
      </c>
      <c r="K718" s="183" t="s">
        <v>3097</v>
      </c>
      <c r="L718" s="183" t="s">
        <v>51</v>
      </c>
      <c r="M718" s="183" t="s">
        <v>3099</v>
      </c>
      <c r="N718" s="183" t="s">
        <v>3098</v>
      </c>
      <c r="O718" s="183" t="s">
        <v>3096</v>
      </c>
      <c r="P718" s="183">
        <v>0</v>
      </c>
      <c r="Q718" s="183">
        <v>91001</v>
      </c>
      <c r="R718" s="183" t="s">
        <v>2906</v>
      </c>
      <c r="S718" s="184">
        <v>38705</v>
      </c>
      <c r="T718" s="185">
        <v>7233</v>
      </c>
      <c r="U718" s="186">
        <v>0</v>
      </c>
      <c r="V718" s="186">
        <v>0</v>
      </c>
      <c r="W718" s="187">
        <v>44227</v>
      </c>
      <c r="X718" s="188" t="s">
        <v>8664</v>
      </c>
      <c r="Y718" s="188" t="s">
        <v>7880</v>
      </c>
      <c r="Z718" s="188" t="s">
        <v>8068</v>
      </c>
    </row>
    <row r="719" spans="1:26" ht="24.75" hidden="1" customHeight="1" x14ac:dyDescent="0.25">
      <c r="A719" s="183" t="s">
        <v>8453</v>
      </c>
      <c r="B719" s="188">
        <v>691109003</v>
      </c>
      <c r="C719" s="183" t="s">
        <v>2854</v>
      </c>
      <c r="D719" s="183" t="s">
        <v>2871</v>
      </c>
      <c r="E719" s="183" t="s">
        <v>27</v>
      </c>
      <c r="F719" s="183" t="s">
        <v>2872</v>
      </c>
      <c r="G719" s="183" t="s">
        <v>29</v>
      </c>
      <c r="H719" s="183">
        <v>0</v>
      </c>
      <c r="I719" s="183">
        <v>0</v>
      </c>
      <c r="J719" s="183" t="s">
        <v>3503</v>
      </c>
      <c r="K719" s="183" t="s">
        <v>3505</v>
      </c>
      <c r="L719" s="183" t="s">
        <v>6171</v>
      </c>
      <c r="M719" s="183" t="s">
        <v>3507</v>
      </c>
      <c r="N719" s="183" t="s">
        <v>3506</v>
      </c>
      <c r="O719" s="183" t="s">
        <v>3504</v>
      </c>
      <c r="P719" s="183">
        <v>0</v>
      </c>
      <c r="Q719" s="183">
        <v>91001</v>
      </c>
      <c r="R719" s="183" t="s">
        <v>2875</v>
      </c>
      <c r="S719" s="184">
        <v>38709</v>
      </c>
      <c r="T719" s="185">
        <v>7234</v>
      </c>
      <c r="U719" s="186">
        <v>124500</v>
      </c>
      <c r="V719" s="186">
        <v>124500</v>
      </c>
      <c r="W719" s="187">
        <v>44227</v>
      </c>
      <c r="X719" s="188" t="s">
        <v>8664</v>
      </c>
      <c r="Y719" s="188" t="s">
        <v>7880</v>
      </c>
      <c r="Z719" s="188" t="s">
        <v>7894</v>
      </c>
    </row>
    <row r="720" spans="1:26" ht="24.75" hidden="1" customHeight="1" x14ac:dyDescent="0.25">
      <c r="A720" s="183" t="s">
        <v>8454</v>
      </c>
      <c r="B720" s="188">
        <v>690802007</v>
      </c>
      <c r="C720" s="183" t="s">
        <v>2854</v>
      </c>
      <c r="D720" s="183" t="s">
        <v>2871</v>
      </c>
      <c r="E720" s="183" t="s">
        <v>27</v>
      </c>
      <c r="F720" s="183" t="s">
        <v>2872</v>
      </c>
      <c r="G720" s="183" t="s">
        <v>29</v>
      </c>
      <c r="H720" s="183">
        <v>0</v>
      </c>
      <c r="I720" s="183">
        <v>0</v>
      </c>
      <c r="J720" s="183" t="s">
        <v>3470</v>
      </c>
      <c r="K720" s="183" t="s">
        <v>3471</v>
      </c>
      <c r="L720" s="183" t="s">
        <v>6170</v>
      </c>
      <c r="M720" s="183" t="s">
        <v>3473</v>
      </c>
      <c r="N720" s="183" t="s">
        <v>3472</v>
      </c>
      <c r="O720" s="183">
        <v>0</v>
      </c>
      <c r="P720" s="183">
        <v>0</v>
      </c>
      <c r="Q720" s="183">
        <v>91001</v>
      </c>
      <c r="R720" s="183" t="s">
        <v>2875</v>
      </c>
      <c r="S720" s="184">
        <v>38712</v>
      </c>
      <c r="T720" s="185">
        <v>7235</v>
      </c>
      <c r="U720" s="186">
        <v>83000</v>
      </c>
      <c r="V720" s="186">
        <v>83000</v>
      </c>
      <c r="W720" s="187">
        <v>44227</v>
      </c>
      <c r="X720" s="188" t="s">
        <v>8664</v>
      </c>
      <c r="Y720" s="188" t="s">
        <v>7880</v>
      </c>
      <c r="Z720" s="188" t="s">
        <v>8069</v>
      </c>
    </row>
    <row r="721" spans="1:26" ht="24.75" hidden="1" customHeight="1" x14ac:dyDescent="0.25">
      <c r="A721" s="183" t="s">
        <v>8455</v>
      </c>
      <c r="B721" s="188">
        <v>690719002</v>
      </c>
      <c r="C721" s="183" t="s">
        <v>2854</v>
      </c>
      <c r="D721" s="183" t="s">
        <v>2871</v>
      </c>
      <c r="E721" s="183" t="s">
        <v>27</v>
      </c>
      <c r="F721" s="183" t="s">
        <v>2872</v>
      </c>
      <c r="G721" s="183" t="s">
        <v>29</v>
      </c>
      <c r="H721" s="183">
        <v>0</v>
      </c>
      <c r="I721" s="183">
        <v>0</v>
      </c>
      <c r="J721" s="183" t="s">
        <v>3312</v>
      </c>
      <c r="K721" s="183" t="s">
        <v>3313</v>
      </c>
      <c r="L721" s="183" t="s">
        <v>50</v>
      </c>
      <c r="M721" s="183" t="s">
        <v>3315</v>
      </c>
      <c r="N721" s="183" t="s">
        <v>3314</v>
      </c>
      <c r="O721" s="183">
        <v>0</v>
      </c>
      <c r="P721" s="183">
        <v>0</v>
      </c>
      <c r="Q721" s="183">
        <v>91001</v>
      </c>
      <c r="R721" s="183" t="s">
        <v>2875</v>
      </c>
      <c r="S721" s="184">
        <v>38712</v>
      </c>
      <c r="T721" s="185">
        <v>7236</v>
      </c>
      <c r="U721" s="186">
        <v>132800</v>
      </c>
      <c r="V721" s="186">
        <v>132800</v>
      </c>
      <c r="W721" s="187">
        <v>44227</v>
      </c>
      <c r="X721" s="188" t="s">
        <v>8664</v>
      </c>
      <c r="Y721" s="188" t="s">
        <v>7880</v>
      </c>
      <c r="Z721" s="188" t="s">
        <v>8070</v>
      </c>
    </row>
    <row r="722" spans="1:26" ht="24.75" hidden="1" customHeight="1" x14ac:dyDescent="0.25">
      <c r="A722" s="183" t="s">
        <v>8648</v>
      </c>
      <c r="B722" s="188">
        <v>691906000</v>
      </c>
      <c r="C722" s="183" t="s">
        <v>2854</v>
      </c>
      <c r="D722" s="183" t="s">
        <v>3886</v>
      </c>
      <c r="E722" s="183" t="s">
        <v>27</v>
      </c>
      <c r="F722" s="183" t="s">
        <v>634</v>
      </c>
      <c r="G722" s="183">
        <v>0</v>
      </c>
      <c r="H722" s="183">
        <v>0</v>
      </c>
      <c r="I722" s="183">
        <v>0</v>
      </c>
      <c r="J722" s="183" t="s">
        <v>3887</v>
      </c>
      <c r="K722" s="183" t="s">
        <v>3889</v>
      </c>
      <c r="L722" s="183" t="s">
        <v>51</v>
      </c>
      <c r="M722" s="183" t="s">
        <v>3891</v>
      </c>
      <c r="N722" s="183" t="s">
        <v>3890</v>
      </c>
      <c r="O722" s="183" t="s">
        <v>3888</v>
      </c>
      <c r="P722" s="183">
        <v>0</v>
      </c>
      <c r="Q722" s="183">
        <v>91001</v>
      </c>
      <c r="R722" s="183" t="s">
        <v>620</v>
      </c>
      <c r="S722" s="184">
        <v>38714</v>
      </c>
      <c r="T722" s="185">
        <v>7239</v>
      </c>
      <c r="U722" s="186">
        <v>0</v>
      </c>
      <c r="V722" s="186">
        <v>0</v>
      </c>
      <c r="W722" s="187">
        <v>44227</v>
      </c>
      <c r="X722" s="188" t="s">
        <v>8664</v>
      </c>
      <c r="Y722" s="188" t="s">
        <v>7880</v>
      </c>
      <c r="Z722" s="188" t="s">
        <v>7963</v>
      </c>
    </row>
    <row r="723" spans="1:26" ht="24.75" hidden="1" customHeight="1" x14ac:dyDescent="0.25">
      <c r="A723" s="183" t="s">
        <v>8456</v>
      </c>
      <c r="B723" s="188">
        <v>691204006</v>
      </c>
      <c r="C723" s="183" t="s">
        <v>2854</v>
      </c>
      <c r="D723" s="183" t="s">
        <v>2871</v>
      </c>
      <c r="E723" s="183" t="s">
        <v>27</v>
      </c>
      <c r="F723" s="183" t="s">
        <v>2872</v>
      </c>
      <c r="G723" s="183" t="s">
        <v>29</v>
      </c>
      <c r="H723" s="183">
        <v>0</v>
      </c>
      <c r="I723" s="183">
        <v>0</v>
      </c>
      <c r="J723" s="183" t="s">
        <v>2999</v>
      </c>
      <c r="K723" s="183" t="s">
        <v>3000</v>
      </c>
      <c r="L723" s="183" t="s">
        <v>6171</v>
      </c>
      <c r="M723" s="183" t="s">
        <v>3002</v>
      </c>
      <c r="N723" s="183" t="s">
        <v>3001</v>
      </c>
      <c r="O723" s="183">
        <v>0</v>
      </c>
      <c r="P723" s="183">
        <v>0</v>
      </c>
      <c r="Q723" s="183">
        <v>91001</v>
      </c>
      <c r="R723" s="183" t="s">
        <v>2875</v>
      </c>
      <c r="S723" s="184">
        <v>38714</v>
      </c>
      <c r="T723" s="185">
        <v>7240</v>
      </c>
      <c r="U723" s="186">
        <v>165585</v>
      </c>
      <c r="V723" s="186">
        <v>165585</v>
      </c>
      <c r="W723" s="187">
        <v>44227</v>
      </c>
      <c r="X723" s="188" t="s">
        <v>8664</v>
      </c>
      <c r="Y723" s="188" t="s">
        <v>7880</v>
      </c>
      <c r="Z723" s="188" t="s">
        <v>7909</v>
      </c>
    </row>
    <row r="724" spans="1:26" ht="24.75" hidden="1" customHeight="1" x14ac:dyDescent="0.25">
      <c r="A724" s="183" t="s">
        <v>8457</v>
      </c>
      <c r="B724" s="188">
        <v>692648005</v>
      </c>
      <c r="C724" s="183" t="s">
        <v>2854</v>
      </c>
      <c r="D724" s="183" t="s">
        <v>2871</v>
      </c>
      <c r="E724" s="183" t="s">
        <v>27</v>
      </c>
      <c r="F724" s="183" t="s">
        <v>2872</v>
      </c>
      <c r="G724" s="183" t="s">
        <v>29</v>
      </c>
      <c r="H724" s="183">
        <v>0</v>
      </c>
      <c r="I724" s="183">
        <v>0</v>
      </c>
      <c r="J724" s="183" t="s">
        <v>3978</v>
      </c>
      <c r="K724" s="183" t="s">
        <v>3979</v>
      </c>
      <c r="L724" s="183" t="s">
        <v>344</v>
      </c>
      <c r="M724" s="183" t="s">
        <v>3981</v>
      </c>
      <c r="N724" s="183" t="s">
        <v>3980</v>
      </c>
      <c r="O724" s="183">
        <v>0</v>
      </c>
      <c r="P724" s="183">
        <v>0</v>
      </c>
      <c r="Q724" s="183">
        <v>91001</v>
      </c>
      <c r="R724" s="183" t="s">
        <v>2875</v>
      </c>
      <c r="S724" s="184">
        <v>38722</v>
      </c>
      <c r="T724" s="185">
        <v>7243</v>
      </c>
      <c r="U724" s="186">
        <v>184509</v>
      </c>
      <c r="V724" s="186">
        <v>184509</v>
      </c>
      <c r="W724" s="187">
        <v>44227</v>
      </c>
      <c r="X724" s="188" t="s">
        <v>8664</v>
      </c>
      <c r="Y724" s="188" t="s">
        <v>7880</v>
      </c>
      <c r="Z724" s="188" t="s">
        <v>7935</v>
      </c>
    </row>
    <row r="725" spans="1:26" ht="24.75" hidden="1" customHeight="1" x14ac:dyDescent="0.25">
      <c r="A725" s="183" t="s">
        <v>8458</v>
      </c>
      <c r="B725" s="188">
        <v>690907003</v>
      </c>
      <c r="C725" s="183" t="s">
        <v>2854</v>
      </c>
      <c r="D725" s="183" t="s">
        <v>2871</v>
      </c>
      <c r="E725" s="183" t="s">
        <v>27</v>
      </c>
      <c r="F725" s="183" t="s">
        <v>2872</v>
      </c>
      <c r="G725" s="183" t="s">
        <v>29</v>
      </c>
      <c r="H725" s="183">
        <v>0</v>
      </c>
      <c r="I725" s="183">
        <v>0</v>
      </c>
      <c r="J725" s="183" t="s">
        <v>3026</v>
      </c>
      <c r="K725" s="183" t="s">
        <v>3027</v>
      </c>
      <c r="L725" s="183" t="s">
        <v>6170</v>
      </c>
      <c r="M725" s="183" t="s">
        <v>3028</v>
      </c>
      <c r="N725" s="183">
        <v>0</v>
      </c>
      <c r="O725" s="183">
        <v>0</v>
      </c>
      <c r="P725" s="183">
        <v>0</v>
      </c>
      <c r="Q725" s="183">
        <v>91001</v>
      </c>
      <c r="R725" s="183" t="s">
        <v>2875</v>
      </c>
      <c r="S725" s="184">
        <v>38722</v>
      </c>
      <c r="T725" s="185">
        <v>7244</v>
      </c>
      <c r="U725" s="186">
        <v>186750</v>
      </c>
      <c r="V725" s="186">
        <v>186750</v>
      </c>
      <c r="W725" s="187">
        <v>44227</v>
      </c>
      <c r="X725" s="188" t="s">
        <v>8664</v>
      </c>
      <c r="Y725" s="188" t="s">
        <v>7880</v>
      </c>
      <c r="Z725" s="188" t="s">
        <v>8071</v>
      </c>
    </row>
    <row r="726" spans="1:26" ht="24.75" hidden="1" customHeight="1" x14ac:dyDescent="0.25">
      <c r="A726" s="183" t="s">
        <v>8459</v>
      </c>
      <c r="B726" s="188">
        <v>692549007</v>
      </c>
      <c r="C726" s="183" t="s">
        <v>2854</v>
      </c>
      <c r="D726" s="183" t="s">
        <v>2871</v>
      </c>
      <c r="E726" s="183" t="s">
        <v>27</v>
      </c>
      <c r="F726" s="183" t="s">
        <v>2872</v>
      </c>
      <c r="G726" s="183" t="s">
        <v>29</v>
      </c>
      <c r="H726" s="183">
        <v>0</v>
      </c>
      <c r="I726" s="183">
        <v>0</v>
      </c>
      <c r="J726" s="183" t="s">
        <v>3630</v>
      </c>
      <c r="K726" s="183" t="s">
        <v>3631</v>
      </c>
      <c r="L726" s="183" t="s">
        <v>50</v>
      </c>
      <c r="M726" s="183" t="s">
        <v>921</v>
      </c>
      <c r="N726" s="183" t="s">
        <v>3632</v>
      </c>
      <c r="O726" s="183">
        <v>0</v>
      </c>
      <c r="P726" s="183">
        <v>0</v>
      </c>
      <c r="Q726" s="183">
        <v>91001</v>
      </c>
      <c r="R726" s="183" t="s">
        <v>2949</v>
      </c>
      <c r="S726" s="184">
        <v>38722</v>
      </c>
      <c r="T726" s="185">
        <v>7245</v>
      </c>
      <c r="U726" s="186">
        <v>249000</v>
      </c>
      <c r="V726" s="186">
        <v>249000</v>
      </c>
      <c r="W726" s="187">
        <v>44227</v>
      </c>
      <c r="X726" s="188" t="s">
        <v>8664</v>
      </c>
      <c r="Y726" s="188" t="s">
        <v>7880</v>
      </c>
      <c r="Z726" s="188" t="s">
        <v>7951</v>
      </c>
    </row>
    <row r="727" spans="1:26" ht="24.75" hidden="1" customHeight="1" x14ac:dyDescent="0.25">
      <c r="A727" s="183" t="s">
        <v>8460</v>
      </c>
      <c r="B727" s="188">
        <v>690813009</v>
      </c>
      <c r="C727" s="183" t="s">
        <v>2854</v>
      </c>
      <c r="D727" s="183" t="s">
        <v>2882</v>
      </c>
      <c r="E727" s="183" t="s">
        <v>2882</v>
      </c>
      <c r="F727" s="183" t="s">
        <v>2883</v>
      </c>
      <c r="G727" s="183" t="s">
        <v>29</v>
      </c>
      <c r="H727" s="183">
        <v>0</v>
      </c>
      <c r="I727" s="183">
        <v>0</v>
      </c>
      <c r="J727" s="183" t="s">
        <v>3857</v>
      </c>
      <c r="K727" s="183" t="s">
        <v>3858</v>
      </c>
      <c r="L727" s="183" t="s">
        <v>6170</v>
      </c>
      <c r="M727" s="183" t="s">
        <v>3860</v>
      </c>
      <c r="N727" s="183" t="s">
        <v>3859</v>
      </c>
      <c r="O727" s="183">
        <v>0</v>
      </c>
      <c r="P727" s="183">
        <v>0</v>
      </c>
      <c r="Q727" s="183">
        <v>91001</v>
      </c>
      <c r="R727" s="183" t="s">
        <v>3269</v>
      </c>
      <c r="S727" s="184">
        <v>38722</v>
      </c>
      <c r="T727" s="185">
        <v>7246</v>
      </c>
      <c r="U727" s="186">
        <v>83000</v>
      </c>
      <c r="V727" s="186">
        <v>83000</v>
      </c>
      <c r="W727" s="187">
        <v>44227</v>
      </c>
      <c r="X727" s="188" t="s">
        <v>8664</v>
      </c>
      <c r="Y727" s="188" t="s">
        <v>7880</v>
      </c>
      <c r="Z727" s="188" t="s">
        <v>8072</v>
      </c>
    </row>
    <row r="728" spans="1:26" ht="24.75" hidden="1" customHeight="1" x14ac:dyDescent="0.25">
      <c r="A728" s="183" t="s">
        <v>8461</v>
      </c>
      <c r="B728" s="188">
        <v>690404001</v>
      </c>
      <c r="C728" s="183" t="s">
        <v>2854</v>
      </c>
      <c r="D728" s="183" t="s">
        <v>2882</v>
      </c>
      <c r="E728" s="183" t="s">
        <v>1700</v>
      </c>
      <c r="F728" s="183" t="s">
        <v>2883</v>
      </c>
      <c r="G728" s="183" t="s">
        <v>29</v>
      </c>
      <c r="H728" s="183">
        <v>0</v>
      </c>
      <c r="I728" s="183">
        <v>0</v>
      </c>
      <c r="J728" s="183" t="s">
        <v>2895</v>
      </c>
      <c r="K728" s="183" t="s">
        <v>2896</v>
      </c>
      <c r="L728" s="183" t="s">
        <v>6169</v>
      </c>
      <c r="M728" s="183" t="s">
        <v>2897</v>
      </c>
      <c r="N728" s="183">
        <v>0</v>
      </c>
      <c r="O728" s="183">
        <v>0</v>
      </c>
      <c r="P728" s="183">
        <v>0</v>
      </c>
      <c r="Q728" s="183">
        <v>91001</v>
      </c>
      <c r="R728" s="183" t="s">
        <v>607</v>
      </c>
      <c r="S728" s="184">
        <v>38722</v>
      </c>
      <c r="T728" s="185">
        <v>7247</v>
      </c>
      <c r="U728" s="186">
        <v>146661</v>
      </c>
      <c r="V728" s="186">
        <v>146661</v>
      </c>
      <c r="W728" s="187">
        <v>44227</v>
      </c>
      <c r="X728" s="188" t="s">
        <v>8664</v>
      </c>
      <c r="Y728" s="188" t="s">
        <v>7880</v>
      </c>
      <c r="Z728" s="188" t="s">
        <v>7952</v>
      </c>
    </row>
    <row r="729" spans="1:26" ht="24.75" hidden="1" customHeight="1" x14ac:dyDescent="0.25">
      <c r="A729" s="183" t="s">
        <v>8462</v>
      </c>
      <c r="B729" s="188">
        <v>690715007</v>
      </c>
      <c r="C729" s="183" t="s">
        <v>2854</v>
      </c>
      <c r="D729" s="183" t="s">
        <v>2871</v>
      </c>
      <c r="E729" s="183" t="s">
        <v>27</v>
      </c>
      <c r="F729" s="183" t="s">
        <v>2872</v>
      </c>
      <c r="G729" s="183" t="s">
        <v>29</v>
      </c>
      <c r="H729" s="183">
        <v>0</v>
      </c>
      <c r="I729" s="183">
        <v>0</v>
      </c>
      <c r="J729" s="183" t="s">
        <v>3091</v>
      </c>
      <c r="K729" s="183" t="s">
        <v>3092</v>
      </c>
      <c r="L729" s="183" t="s">
        <v>50</v>
      </c>
      <c r="M729" s="183">
        <v>0</v>
      </c>
      <c r="N729" s="183" t="s">
        <v>3093</v>
      </c>
      <c r="O729" s="183">
        <v>0</v>
      </c>
      <c r="P729" s="183">
        <v>0</v>
      </c>
      <c r="Q729" s="183">
        <v>91001</v>
      </c>
      <c r="R729" s="183" t="s">
        <v>2875</v>
      </c>
      <c r="S729" s="184">
        <v>38722</v>
      </c>
      <c r="T729" s="185">
        <v>7248</v>
      </c>
      <c r="U729" s="186">
        <v>6393150</v>
      </c>
      <c r="V729" s="186">
        <v>6393150</v>
      </c>
      <c r="W729" s="187">
        <v>44227</v>
      </c>
      <c r="X729" s="188" t="s">
        <v>8664</v>
      </c>
      <c r="Y729" s="188" t="s">
        <v>7880</v>
      </c>
      <c r="Z729" s="188" t="s">
        <v>7942</v>
      </c>
    </row>
    <row r="730" spans="1:26" ht="24.75" hidden="1" customHeight="1" x14ac:dyDescent="0.25">
      <c r="A730" s="183" t="s">
        <v>8463</v>
      </c>
      <c r="B730" s="188">
        <v>690817004</v>
      </c>
      <c r="C730" s="183" t="s">
        <v>2854</v>
      </c>
      <c r="D730" s="183" t="s">
        <v>2871</v>
      </c>
      <c r="E730" s="183" t="s">
        <v>27</v>
      </c>
      <c r="F730" s="183" t="s">
        <v>2872</v>
      </c>
      <c r="G730" s="183" t="s">
        <v>29</v>
      </c>
      <c r="H730" s="183">
        <v>0</v>
      </c>
      <c r="I730" s="183">
        <v>0</v>
      </c>
      <c r="J730" s="183" t="s">
        <v>3806</v>
      </c>
      <c r="K730" s="183" t="s">
        <v>3808</v>
      </c>
      <c r="L730" s="183" t="s">
        <v>6170</v>
      </c>
      <c r="M730" s="183" t="s">
        <v>2219</v>
      </c>
      <c r="N730" s="183" t="s">
        <v>3809</v>
      </c>
      <c r="O730" s="183" t="s">
        <v>3807</v>
      </c>
      <c r="P730" s="183">
        <v>0</v>
      </c>
      <c r="Q730" s="183">
        <v>91001</v>
      </c>
      <c r="R730" s="183" t="s">
        <v>2875</v>
      </c>
      <c r="S730" s="184">
        <v>38722</v>
      </c>
      <c r="T730" s="185">
        <v>7250</v>
      </c>
      <c r="U730" s="186">
        <v>83000</v>
      </c>
      <c r="V730" s="186">
        <v>83000</v>
      </c>
      <c r="W730" s="187">
        <v>44227</v>
      </c>
      <c r="X730" s="188" t="s">
        <v>8664</v>
      </c>
      <c r="Y730" s="188" t="s">
        <v>7880</v>
      </c>
      <c r="Z730" s="188" t="s">
        <v>8073</v>
      </c>
    </row>
    <row r="731" spans="1:26" ht="24.75" hidden="1" customHeight="1" x14ac:dyDescent="0.25">
      <c r="A731" s="183" t="s">
        <v>8464</v>
      </c>
      <c r="B731" s="188">
        <v>691409007</v>
      </c>
      <c r="C731" s="183" t="s">
        <v>2854</v>
      </c>
      <c r="D731" s="183" t="s">
        <v>2871</v>
      </c>
      <c r="E731" s="183" t="s">
        <v>27</v>
      </c>
      <c r="F731" s="183" t="s">
        <v>2872</v>
      </c>
      <c r="G731" s="183" t="s">
        <v>29</v>
      </c>
      <c r="H731" s="183">
        <v>0</v>
      </c>
      <c r="I731" s="183">
        <v>0</v>
      </c>
      <c r="J731" s="183" t="s">
        <v>3048</v>
      </c>
      <c r="K731" s="183" t="s">
        <v>6195</v>
      </c>
      <c r="L731" s="183" t="s">
        <v>6168</v>
      </c>
      <c r="M731" s="183" t="s">
        <v>3050</v>
      </c>
      <c r="N731" s="183" t="s">
        <v>3049</v>
      </c>
      <c r="O731" s="183">
        <v>0</v>
      </c>
      <c r="P731" s="183">
        <v>0</v>
      </c>
      <c r="Q731" s="183">
        <v>91001</v>
      </c>
      <c r="R731" s="183" t="s">
        <v>3051</v>
      </c>
      <c r="S731" s="184">
        <v>38723</v>
      </c>
      <c r="T731" s="185">
        <v>7251</v>
      </c>
      <c r="U731" s="186">
        <v>198702</v>
      </c>
      <c r="V731" s="186">
        <v>198702</v>
      </c>
      <c r="W731" s="187">
        <v>44227</v>
      </c>
      <c r="X731" s="188" t="s">
        <v>8664</v>
      </c>
      <c r="Y731" s="188" t="s">
        <v>7880</v>
      </c>
      <c r="Z731" s="188" t="s">
        <v>7911</v>
      </c>
    </row>
    <row r="732" spans="1:26" ht="24.75" hidden="1" customHeight="1" x14ac:dyDescent="0.25">
      <c r="A732" s="183" t="s">
        <v>8465</v>
      </c>
      <c r="B732" s="188">
        <v>691707008</v>
      </c>
      <c r="C732" s="183" t="s">
        <v>2854</v>
      </c>
      <c r="D732" s="183" t="s">
        <v>2871</v>
      </c>
      <c r="E732" s="183" t="s">
        <v>27</v>
      </c>
      <c r="F732" s="183" t="s">
        <v>2872</v>
      </c>
      <c r="G732" s="183" t="s">
        <v>29</v>
      </c>
      <c r="H732" s="183">
        <v>0</v>
      </c>
      <c r="I732" s="183">
        <v>0</v>
      </c>
      <c r="J732" s="183" t="s">
        <v>3544</v>
      </c>
      <c r="K732" s="183" t="s">
        <v>3546</v>
      </c>
      <c r="L732" s="183" t="s">
        <v>344</v>
      </c>
      <c r="M732" s="183" t="s">
        <v>3548</v>
      </c>
      <c r="N732" s="183" t="s">
        <v>3547</v>
      </c>
      <c r="O732" s="183" t="s">
        <v>3545</v>
      </c>
      <c r="P732" s="183">
        <v>0</v>
      </c>
      <c r="Q732" s="183">
        <v>91001</v>
      </c>
      <c r="R732" s="183" t="s">
        <v>3269</v>
      </c>
      <c r="S732" s="184">
        <v>38723</v>
      </c>
      <c r="T732" s="185">
        <v>7252</v>
      </c>
      <c r="U732" s="186">
        <v>141930</v>
      </c>
      <c r="V732" s="186">
        <v>141930</v>
      </c>
      <c r="W732" s="187">
        <v>44227</v>
      </c>
      <c r="X732" s="188" t="s">
        <v>8664</v>
      </c>
      <c r="Y732" s="188" t="s">
        <v>7880</v>
      </c>
      <c r="Z732" s="188" t="s">
        <v>8074</v>
      </c>
    </row>
    <row r="733" spans="1:26" ht="24.75" hidden="1" customHeight="1" x14ac:dyDescent="0.25">
      <c r="A733" s="183" t="s">
        <v>8466</v>
      </c>
      <c r="B733" s="188">
        <v>691001008</v>
      </c>
      <c r="C733" s="183" t="s">
        <v>2854</v>
      </c>
      <c r="D733" s="183" t="s">
        <v>2871</v>
      </c>
      <c r="E733" s="183" t="s">
        <v>27</v>
      </c>
      <c r="F733" s="183" t="s">
        <v>2872</v>
      </c>
      <c r="G733" s="183" t="s">
        <v>29</v>
      </c>
      <c r="H733" s="183">
        <v>0</v>
      </c>
      <c r="I733" s="183">
        <v>0</v>
      </c>
      <c r="J733" s="183" t="s">
        <v>3178</v>
      </c>
      <c r="K733" s="183" t="s">
        <v>3180</v>
      </c>
      <c r="L733" s="183" t="s">
        <v>6171</v>
      </c>
      <c r="M733" s="183" t="s">
        <v>1325</v>
      </c>
      <c r="N733" s="183" t="s">
        <v>6325</v>
      </c>
      <c r="O733" s="183" t="s">
        <v>3179</v>
      </c>
      <c r="P733" s="183">
        <v>0</v>
      </c>
      <c r="Q733" s="183">
        <v>91001</v>
      </c>
      <c r="R733" s="183" t="s">
        <v>2906</v>
      </c>
      <c r="S733" s="184">
        <v>38723</v>
      </c>
      <c r="T733" s="185">
        <v>7253</v>
      </c>
      <c r="U733" s="186">
        <v>199200</v>
      </c>
      <c r="V733" s="186">
        <v>199200</v>
      </c>
      <c r="W733" s="187">
        <v>44227</v>
      </c>
      <c r="X733" s="188" t="s">
        <v>8664</v>
      </c>
      <c r="Y733" s="188" t="s">
        <v>7880</v>
      </c>
      <c r="Z733" s="188" t="s">
        <v>7914</v>
      </c>
    </row>
    <row r="734" spans="1:26" ht="24.75" hidden="1" customHeight="1" x14ac:dyDescent="0.25">
      <c r="A734" s="183" t="s">
        <v>8467</v>
      </c>
      <c r="B734" s="188">
        <v>691901009</v>
      </c>
      <c r="C734" s="183" t="s">
        <v>2854</v>
      </c>
      <c r="D734" s="183" t="s">
        <v>2871</v>
      </c>
      <c r="E734" s="183" t="s">
        <v>27</v>
      </c>
      <c r="F734" s="183" t="s">
        <v>2872</v>
      </c>
      <c r="G734" s="183" t="s">
        <v>29</v>
      </c>
      <c r="H734" s="183">
        <v>0</v>
      </c>
      <c r="I734" s="183">
        <v>0</v>
      </c>
      <c r="J734" s="183" t="s">
        <v>3388</v>
      </c>
      <c r="K734" s="183" t="s">
        <v>3391</v>
      </c>
      <c r="L734" s="183" t="s">
        <v>51</v>
      </c>
      <c r="M734" s="183" t="s">
        <v>3390</v>
      </c>
      <c r="N734" s="183" t="s">
        <v>3389</v>
      </c>
      <c r="O734" s="183">
        <v>0</v>
      </c>
      <c r="P734" s="183">
        <v>0</v>
      </c>
      <c r="Q734" s="183">
        <v>91001</v>
      </c>
      <c r="R734" s="183" t="s">
        <v>2875</v>
      </c>
      <c r="S734" s="184">
        <v>38729</v>
      </c>
      <c r="T734" s="185">
        <v>7255</v>
      </c>
      <c r="U734" s="186">
        <v>146661</v>
      </c>
      <c r="V734" s="186">
        <v>146661</v>
      </c>
      <c r="W734" s="187">
        <v>44227</v>
      </c>
      <c r="X734" s="188" t="s">
        <v>8664</v>
      </c>
      <c r="Y734" s="188" t="s">
        <v>7880</v>
      </c>
      <c r="Z734" s="188" t="s">
        <v>8035</v>
      </c>
    </row>
    <row r="735" spans="1:26" ht="24.75" hidden="1" customHeight="1" x14ac:dyDescent="0.25">
      <c r="A735" s="183" t="s">
        <v>8468</v>
      </c>
      <c r="B735" s="188">
        <v>692539001</v>
      </c>
      <c r="C735" s="183" t="s">
        <v>2854</v>
      </c>
      <c r="D735" s="183" t="s">
        <v>2871</v>
      </c>
      <c r="E735" s="183" t="s">
        <v>27</v>
      </c>
      <c r="F735" s="183" t="s">
        <v>2872</v>
      </c>
      <c r="G735" s="183" t="s">
        <v>29</v>
      </c>
      <c r="H735" s="183">
        <v>0</v>
      </c>
      <c r="I735" s="183">
        <v>0</v>
      </c>
      <c r="J735" s="183" t="s">
        <v>4010</v>
      </c>
      <c r="K735" s="183" t="s">
        <v>4011</v>
      </c>
      <c r="L735" s="183" t="s">
        <v>50</v>
      </c>
      <c r="M735" s="183" t="s">
        <v>4013</v>
      </c>
      <c r="N735" s="183" t="s">
        <v>4012</v>
      </c>
      <c r="O735" s="183">
        <v>0</v>
      </c>
      <c r="P735" s="183">
        <v>0</v>
      </c>
      <c r="Q735" s="183">
        <v>91001</v>
      </c>
      <c r="R735" s="183" t="s">
        <v>2887</v>
      </c>
      <c r="S735" s="184">
        <v>38729</v>
      </c>
      <c r="T735" s="185">
        <v>7256</v>
      </c>
      <c r="U735" s="186">
        <v>8585520</v>
      </c>
      <c r="V735" s="186">
        <v>8585520</v>
      </c>
      <c r="W735" s="187">
        <v>44227</v>
      </c>
      <c r="X735" s="188" t="s">
        <v>8664</v>
      </c>
      <c r="Y735" s="188" t="s">
        <v>7880</v>
      </c>
      <c r="Z735" s="188" t="s">
        <v>7982</v>
      </c>
    </row>
    <row r="736" spans="1:26" ht="24.75" hidden="1" customHeight="1" x14ac:dyDescent="0.25">
      <c r="A736" s="183" t="s">
        <v>8649</v>
      </c>
      <c r="B736" s="188">
        <v>691005003</v>
      </c>
      <c r="C736" s="183" t="s">
        <v>2854</v>
      </c>
      <c r="D736" s="183" t="s">
        <v>2882</v>
      </c>
      <c r="E736" s="183" t="s">
        <v>1700</v>
      </c>
      <c r="F736" s="183" t="s">
        <v>2883</v>
      </c>
      <c r="G736" s="183" t="s">
        <v>29</v>
      </c>
      <c r="H736" s="183">
        <v>0</v>
      </c>
      <c r="I736" s="183">
        <v>0</v>
      </c>
      <c r="J736" s="183" t="s">
        <v>3397</v>
      </c>
      <c r="K736" s="183" t="s">
        <v>3398</v>
      </c>
      <c r="L736" s="183" t="s">
        <v>6171</v>
      </c>
      <c r="M736" s="183" t="s">
        <v>3399</v>
      </c>
      <c r="N736" s="183">
        <v>0</v>
      </c>
      <c r="O736" s="183">
        <v>0</v>
      </c>
      <c r="P736" s="183">
        <v>0</v>
      </c>
      <c r="Q736" s="183">
        <v>91001</v>
      </c>
      <c r="R736" s="183" t="s">
        <v>2875</v>
      </c>
      <c r="S736" s="184">
        <v>38729</v>
      </c>
      <c r="T736" s="185">
        <v>7257</v>
      </c>
      <c r="U736" s="186">
        <v>0</v>
      </c>
      <c r="V736" s="186">
        <v>0</v>
      </c>
      <c r="W736" s="187">
        <v>44227</v>
      </c>
      <c r="X736" s="188" t="s">
        <v>8664</v>
      </c>
      <c r="Y736" s="188" t="s">
        <v>7880</v>
      </c>
      <c r="Z736" s="188" t="s">
        <v>7992</v>
      </c>
    </row>
    <row r="737" spans="1:26" ht="24.75" hidden="1" customHeight="1" x14ac:dyDescent="0.25">
      <c r="A737" s="183" t="s">
        <v>8469</v>
      </c>
      <c r="B737" s="188">
        <v>691502007</v>
      </c>
      <c r="C737" s="183" t="s">
        <v>2854</v>
      </c>
      <c r="D737" s="183" t="s">
        <v>2882</v>
      </c>
      <c r="E737" s="183" t="s">
        <v>1700</v>
      </c>
      <c r="F737" s="183" t="s">
        <v>2883</v>
      </c>
      <c r="G737" s="183">
        <v>0</v>
      </c>
      <c r="H737" s="183">
        <v>0</v>
      </c>
      <c r="I737" s="183">
        <v>0</v>
      </c>
      <c r="J737" s="183" t="s">
        <v>3084</v>
      </c>
      <c r="K737" s="183" t="s">
        <v>6197</v>
      </c>
      <c r="L737" s="183" t="s">
        <v>6168</v>
      </c>
      <c r="M737" s="183" t="s">
        <v>3085</v>
      </c>
      <c r="N737" s="183">
        <v>0</v>
      </c>
      <c r="O737" s="183">
        <v>0</v>
      </c>
      <c r="P737" s="183">
        <v>0</v>
      </c>
      <c r="Q737" s="183">
        <v>91001</v>
      </c>
      <c r="R737" s="183" t="s">
        <v>3046</v>
      </c>
      <c r="S737" s="184">
        <v>38734</v>
      </c>
      <c r="T737" s="185">
        <v>7259</v>
      </c>
      <c r="U737" s="186">
        <v>165585</v>
      </c>
      <c r="V737" s="186">
        <v>165585</v>
      </c>
      <c r="W737" s="187">
        <v>44227</v>
      </c>
      <c r="X737" s="188" t="s">
        <v>8664</v>
      </c>
      <c r="Y737" s="188" t="s">
        <v>7880</v>
      </c>
      <c r="Z737" s="188" t="s">
        <v>8075</v>
      </c>
    </row>
    <row r="738" spans="1:26" ht="24.75" hidden="1" customHeight="1" x14ac:dyDescent="0.25">
      <c r="A738" s="183" t="s">
        <v>8470</v>
      </c>
      <c r="B738" s="188">
        <v>691401006</v>
      </c>
      <c r="C738" s="183" t="s">
        <v>2854</v>
      </c>
      <c r="D738" s="183" t="s">
        <v>2882</v>
      </c>
      <c r="E738" s="183" t="s">
        <v>1700</v>
      </c>
      <c r="F738" s="183" t="s">
        <v>3644</v>
      </c>
      <c r="G738" s="183" t="s">
        <v>29</v>
      </c>
      <c r="H738" s="183">
        <v>0</v>
      </c>
      <c r="I738" s="183">
        <v>0</v>
      </c>
      <c r="J738" s="183" t="s">
        <v>3817</v>
      </c>
      <c r="K738" s="183" t="s">
        <v>6201</v>
      </c>
      <c r="L738" s="183" t="s">
        <v>6168</v>
      </c>
      <c r="M738" s="183" t="s">
        <v>1370</v>
      </c>
      <c r="N738" s="183" t="s">
        <v>3819</v>
      </c>
      <c r="O738" s="183" t="s">
        <v>3818</v>
      </c>
      <c r="P738" s="183">
        <v>0</v>
      </c>
      <c r="Q738" s="183">
        <v>91001</v>
      </c>
      <c r="R738" s="183" t="s">
        <v>2875</v>
      </c>
      <c r="S738" s="184">
        <v>38735</v>
      </c>
      <c r="T738" s="185">
        <v>7260</v>
      </c>
      <c r="U738" s="186">
        <v>141930</v>
      </c>
      <c r="V738" s="186">
        <v>141930</v>
      </c>
      <c r="W738" s="187">
        <v>44227</v>
      </c>
      <c r="X738" s="188" t="s">
        <v>8664</v>
      </c>
      <c r="Y738" s="188" t="s">
        <v>7880</v>
      </c>
      <c r="Z738" s="188" t="s">
        <v>8076</v>
      </c>
    </row>
    <row r="739" spans="1:26" ht="24.75" hidden="1" customHeight="1" x14ac:dyDescent="0.25">
      <c r="A739" s="183" t="s">
        <v>8471</v>
      </c>
      <c r="B739" s="188">
        <v>691905004</v>
      </c>
      <c r="C739" s="183" t="s">
        <v>2854</v>
      </c>
      <c r="D739" s="183" t="s">
        <v>2871</v>
      </c>
      <c r="E739" s="183" t="s">
        <v>27</v>
      </c>
      <c r="F739" s="183" t="s">
        <v>2872</v>
      </c>
      <c r="G739" s="183" t="s">
        <v>29</v>
      </c>
      <c r="H739" s="183">
        <v>0</v>
      </c>
      <c r="I739" s="183">
        <v>0</v>
      </c>
      <c r="J739" s="183" t="s">
        <v>7137</v>
      </c>
      <c r="K739" s="183" t="s">
        <v>2983</v>
      </c>
      <c r="L739" s="183" t="s">
        <v>51</v>
      </c>
      <c r="M739" s="183" t="s">
        <v>2985</v>
      </c>
      <c r="N739" s="183" t="s">
        <v>2984</v>
      </c>
      <c r="O739" s="183">
        <v>0</v>
      </c>
      <c r="P739" s="183">
        <v>0</v>
      </c>
      <c r="Q739" s="183">
        <v>91001</v>
      </c>
      <c r="R739" s="183" t="s">
        <v>2875</v>
      </c>
      <c r="S739" s="184">
        <v>38735</v>
      </c>
      <c r="T739" s="185">
        <v>7263</v>
      </c>
      <c r="U739" s="186">
        <v>146661</v>
      </c>
      <c r="V739" s="186">
        <v>146661</v>
      </c>
      <c r="W739" s="187">
        <v>44227</v>
      </c>
      <c r="X739" s="188" t="s">
        <v>8664</v>
      </c>
      <c r="Y739" s="188" t="s">
        <v>7880</v>
      </c>
      <c r="Z739" s="188" t="s">
        <v>8034</v>
      </c>
    </row>
    <row r="740" spans="1:26" ht="24.75" hidden="1" customHeight="1" x14ac:dyDescent="0.25">
      <c r="A740" s="183" t="s">
        <v>8472</v>
      </c>
      <c r="B740" s="188">
        <v>691702006</v>
      </c>
      <c r="C740" s="183" t="s">
        <v>2854</v>
      </c>
      <c r="D740" s="183" t="s">
        <v>2871</v>
      </c>
      <c r="E740" s="183" t="s">
        <v>27</v>
      </c>
      <c r="F740" s="183" t="s">
        <v>2872</v>
      </c>
      <c r="G740" s="183" t="s">
        <v>29</v>
      </c>
      <c r="H740" s="183">
        <v>0</v>
      </c>
      <c r="I740" s="183">
        <v>0</v>
      </c>
      <c r="J740" s="183" t="s">
        <v>3988</v>
      </c>
      <c r="K740" s="183" t="s">
        <v>3989</v>
      </c>
      <c r="L740" s="183" t="s">
        <v>344</v>
      </c>
      <c r="M740" s="183" t="s">
        <v>3990</v>
      </c>
      <c r="N740" s="183">
        <v>0</v>
      </c>
      <c r="O740" s="183">
        <v>0</v>
      </c>
      <c r="P740" s="183">
        <v>0</v>
      </c>
      <c r="Q740" s="183">
        <v>91001</v>
      </c>
      <c r="R740" s="183" t="s">
        <v>2875</v>
      </c>
      <c r="S740" s="184">
        <v>38735</v>
      </c>
      <c r="T740" s="185">
        <v>7264</v>
      </c>
      <c r="U740" s="186">
        <v>141930</v>
      </c>
      <c r="V740" s="186">
        <v>141930</v>
      </c>
      <c r="W740" s="187">
        <v>44227</v>
      </c>
      <c r="X740" s="188" t="s">
        <v>8664</v>
      </c>
      <c r="Y740" s="188" t="s">
        <v>7880</v>
      </c>
      <c r="Z740" s="188" t="s">
        <v>8077</v>
      </c>
    </row>
    <row r="741" spans="1:26" ht="24.75" hidden="1" customHeight="1" x14ac:dyDescent="0.25">
      <c r="A741" s="183" t="s">
        <v>8473</v>
      </c>
      <c r="B741" s="188">
        <v>691605000</v>
      </c>
      <c r="C741" s="183" t="s">
        <v>2854</v>
      </c>
      <c r="D741" s="183" t="s">
        <v>633</v>
      </c>
      <c r="E741" s="183" t="s">
        <v>27</v>
      </c>
      <c r="F741" s="183" t="s">
        <v>2976</v>
      </c>
      <c r="G741" s="183" t="s">
        <v>29</v>
      </c>
      <c r="H741" s="183">
        <v>0</v>
      </c>
      <c r="I741" s="183">
        <v>0</v>
      </c>
      <c r="J741" s="183" t="s">
        <v>2977</v>
      </c>
      <c r="K741" s="183" t="s">
        <v>2980</v>
      </c>
      <c r="L741" s="183" t="s">
        <v>344</v>
      </c>
      <c r="M741" s="183" t="s">
        <v>2981</v>
      </c>
      <c r="N741" s="183" t="s">
        <v>2979</v>
      </c>
      <c r="O741" s="183" t="s">
        <v>2978</v>
      </c>
      <c r="P741" s="183">
        <v>0</v>
      </c>
      <c r="Q741" s="183">
        <v>91001</v>
      </c>
      <c r="R741" s="183" t="s">
        <v>2906</v>
      </c>
      <c r="S741" s="184">
        <v>38735</v>
      </c>
      <c r="T741" s="185">
        <v>7265</v>
      </c>
      <c r="U741" s="186">
        <v>146661</v>
      </c>
      <c r="V741" s="186">
        <v>146661</v>
      </c>
      <c r="W741" s="187">
        <v>44227</v>
      </c>
      <c r="X741" s="188" t="s">
        <v>8664</v>
      </c>
      <c r="Y741" s="188" t="s">
        <v>7880</v>
      </c>
      <c r="Z741" s="188" t="s">
        <v>7901</v>
      </c>
    </row>
    <row r="742" spans="1:26" ht="24.75" hidden="1" customHeight="1" x14ac:dyDescent="0.25">
      <c r="A742" s="183" t="s">
        <v>8474</v>
      </c>
      <c r="B742" s="188" t="s">
        <v>7841</v>
      </c>
      <c r="C742" s="183" t="s">
        <v>2854</v>
      </c>
      <c r="D742" s="183" t="s">
        <v>2871</v>
      </c>
      <c r="E742" s="183" t="s">
        <v>27</v>
      </c>
      <c r="F742" s="183" t="s">
        <v>2872</v>
      </c>
      <c r="G742" s="183" t="s">
        <v>29</v>
      </c>
      <c r="H742" s="183">
        <v>0</v>
      </c>
      <c r="I742" s="183">
        <v>0</v>
      </c>
      <c r="J742" s="183" t="s">
        <v>3445</v>
      </c>
      <c r="K742" s="183" t="s">
        <v>3446</v>
      </c>
      <c r="L742" s="183" t="s">
        <v>344</v>
      </c>
      <c r="M742" s="183" t="s">
        <v>3448</v>
      </c>
      <c r="N742" s="183" t="s">
        <v>3447</v>
      </c>
      <c r="O742" s="183">
        <v>0</v>
      </c>
      <c r="P742" s="183">
        <v>0</v>
      </c>
      <c r="Q742" s="183">
        <v>91001</v>
      </c>
      <c r="R742" s="183" t="s">
        <v>3449</v>
      </c>
      <c r="S742" s="184">
        <v>38736</v>
      </c>
      <c r="T742" s="185">
        <v>7267</v>
      </c>
      <c r="U742" s="186">
        <v>269667</v>
      </c>
      <c r="V742" s="186">
        <v>269667</v>
      </c>
      <c r="W742" s="187">
        <v>44227</v>
      </c>
      <c r="X742" s="188" t="s">
        <v>8664</v>
      </c>
      <c r="Y742" s="188" t="s">
        <v>7880</v>
      </c>
      <c r="Z742" s="188" t="s">
        <v>7893</v>
      </c>
    </row>
    <row r="743" spans="1:26" ht="24.75" hidden="1" customHeight="1" x14ac:dyDescent="0.25">
      <c r="A743" s="183" t="s">
        <v>8475</v>
      </c>
      <c r="B743" s="188">
        <v>691415007</v>
      </c>
      <c r="C743" s="183" t="s">
        <v>2854</v>
      </c>
      <c r="D743" s="183" t="s">
        <v>2871</v>
      </c>
      <c r="E743" s="183" t="s">
        <v>27</v>
      </c>
      <c r="F743" s="183" t="s">
        <v>2872</v>
      </c>
      <c r="G743" s="183" t="s">
        <v>29</v>
      </c>
      <c r="H743" s="183">
        <v>0</v>
      </c>
      <c r="I743" s="183">
        <v>0</v>
      </c>
      <c r="J743" s="183" t="s">
        <v>6289</v>
      </c>
      <c r="K743" s="183" t="s">
        <v>6209</v>
      </c>
      <c r="L743" s="183" t="s">
        <v>6168</v>
      </c>
      <c r="M743" s="183" t="s">
        <v>4130</v>
      </c>
      <c r="N743" s="183" t="s">
        <v>6290</v>
      </c>
      <c r="O743" s="183" t="s">
        <v>6291</v>
      </c>
      <c r="P743" s="183">
        <v>0</v>
      </c>
      <c r="Q743" s="183">
        <v>91001</v>
      </c>
      <c r="R743" s="183" t="s">
        <v>2887</v>
      </c>
      <c r="S743" s="184">
        <v>38736</v>
      </c>
      <c r="T743" s="185">
        <v>7268</v>
      </c>
      <c r="U743" s="186">
        <v>165585</v>
      </c>
      <c r="V743" s="186">
        <v>165585</v>
      </c>
      <c r="W743" s="187">
        <v>44227</v>
      </c>
      <c r="X743" s="188" t="s">
        <v>8664</v>
      </c>
      <c r="Y743" s="188" t="s">
        <v>7880</v>
      </c>
      <c r="Z743" s="188" t="s">
        <v>8033</v>
      </c>
    </row>
    <row r="744" spans="1:26" ht="24.75" hidden="1" customHeight="1" x14ac:dyDescent="0.25">
      <c r="A744" s="183" t="s">
        <v>8650</v>
      </c>
      <c r="B744" s="188">
        <v>691908003</v>
      </c>
      <c r="C744" s="183" t="s">
        <v>2854</v>
      </c>
      <c r="D744" s="183" t="s">
        <v>2871</v>
      </c>
      <c r="E744" s="183" t="s">
        <v>27</v>
      </c>
      <c r="F744" s="183" t="s">
        <v>2872</v>
      </c>
      <c r="G744" s="183" t="s">
        <v>29</v>
      </c>
      <c r="H744" s="183">
        <v>0</v>
      </c>
      <c r="I744" s="183">
        <v>0</v>
      </c>
      <c r="J744" s="183" t="s">
        <v>4115</v>
      </c>
      <c r="K744" s="183" t="s">
        <v>4117</v>
      </c>
      <c r="L744" s="183" t="s">
        <v>51</v>
      </c>
      <c r="M744" s="183" t="s">
        <v>4119</v>
      </c>
      <c r="N744" s="183" t="s">
        <v>4118</v>
      </c>
      <c r="O744" s="183" t="s">
        <v>4116</v>
      </c>
      <c r="P744" s="183">
        <v>0</v>
      </c>
      <c r="Q744" s="183">
        <v>91001</v>
      </c>
      <c r="R744" s="183" t="s">
        <v>2875</v>
      </c>
      <c r="S744" s="184">
        <v>38736</v>
      </c>
      <c r="T744" s="185">
        <v>7269</v>
      </c>
      <c r="U744" s="186">
        <v>0</v>
      </c>
      <c r="V744" s="186">
        <v>0</v>
      </c>
      <c r="W744" s="187">
        <v>44227</v>
      </c>
      <c r="X744" s="188" t="s">
        <v>8664</v>
      </c>
      <c r="Y744" s="188" t="s">
        <v>7880</v>
      </c>
      <c r="Z744" s="188" t="s">
        <v>8001</v>
      </c>
    </row>
    <row r="745" spans="1:26" ht="24.75" hidden="1" customHeight="1" x14ac:dyDescent="0.25">
      <c r="A745" s="183" t="s">
        <v>8476</v>
      </c>
      <c r="B745" s="188">
        <v>691301001</v>
      </c>
      <c r="C745" s="183" t="s">
        <v>2854</v>
      </c>
      <c r="D745" s="183" t="s">
        <v>2871</v>
      </c>
      <c r="E745" s="183" t="s">
        <v>27</v>
      </c>
      <c r="F745" s="183" t="s">
        <v>2872</v>
      </c>
      <c r="G745" s="183" t="s">
        <v>29</v>
      </c>
      <c r="H745" s="183">
        <v>0</v>
      </c>
      <c r="I745" s="183">
        <v>0</v>
      </c>
      <c r="J745" s="183" t="s">
        <v>3940</v>
      </c>
      <c r="K745" s="183" t="s">
        <v>3941</v>
      </c>
      <c r="L745" s="183" t="s">
        <v>6171</v>
      </c>
      <c r="M745" s="183" t="s">
        <v>3942</v>
      </c>
      <c r="N745" s="183">
        <v>0</v>
      </c>
      <c r="O745" s="183">
        <v>0</v>
      </c>
      <c r="P745" s="183">
        <v>0</v>
      </c>
      <c r="Q745" s="183">
        <v>91001</v>
      </c>
      <c r="R745" s="183" t="s">
        <v>2875</v>
      </c>
      <c r="S745" s="184">
        <v>38736</v>
      </c>
      <c r="T745" s="185">
        <v>7270</v>
      </c>
      <c r="U745" s="186">
        <v>145250</v>
      </c>
      <c r="V745" s="186">
        <v>145250</v>
      </c>
      <c r="W745" s="187">
        <v>44227</v>
      </c>
      <c r="X745" s="188" t="s">
        <v>8664</v>
      </c>
      <c r="Y745" s="188" t="s">
        <v>7880</v>
      </c>
      <c r="Z745" s="188" t="s">
        <v>7999</v>
      </c>
    </row>
    <row r="746" spans="1:26" ht="24.75" hidden="1" customHeight="1" x14ac:dyDescent="0.25">
      <c r="A746" s="183" t="s">
        <v>8477</v>
      </c>
      <c r="B746" s="188">
        <v>690902001</v>
      </c>
      <c r="C746" s="183" t="s">
        <v>2854</v>
      </c>
      <c r="D746" s="183" t="s">
        <v>2882</v>
      </c>
      <c r="E746" s="183" t="s">
        <v>1700</v>
      </c>
      <c r="F746" s="183" t="s">
        <v>2883</v>
      </c>
      <c r="G746" s="183" t="s">
        <v>29</v>
      </c>
      <c r="H746" s="183">
        <v>0</v>
      </c>
      <c r="I746" s="183">
        <v>0</v>
      </c>
      <c r="J746" s="183" t="s">
        <v>3689</v>
      </c>
      <c r="K746" s="183" t="s">
        <v>3690</v>
      </c>
      <c r="L746" s="183" t="s">
        <v>6170</v>
      </c>
      <c r="M746" s="183" t="s">
        <v>3691</v>
      </c>
      <c r="N746" s="183">
        <v>0</v>
      </c>
      <c r="O746" s="183">
        <v>0</v>
      </c>
      <c r="P746" s="183">
        <v>0</v>
      </c>
      <c r="Q746" s="183">
        <v>91001</v>
      </c>
      <c r="R746" s="183" t="s">
        <v>3692</v>
      </c>
      <c r="S746" s="184">
        <v>38736</v>
      </c>
      <c r="T746" s="185">
        <v>7271</v>
      </c>
      <c r="U746" s="186">
        <v>83000</v>
      </c>
      <c r="V746" s="186">
        <v>83000</v>
      </c>
      <c r="W746" s="187">
        <v>44227</v>
      </c>
      <c r="X746" s="188" t="s">
        <v>8664</v>
      </c>
      <c r="Y746" s="188" t="s">
        <v>7880</v>
      </c>
      <c r="Z746" s="188" t="s">
        <v>8078</v>
      </c>
    </row>
    <row r="747" spans="1:26" ht="24.75" hidden="1" customHeight="1" x14ac:dyDescent="0.25">
      <c r="A747" s="183" t="s">
        <v>8478</v>
      </c>
      <c r="B747" s="188">
        <v>691414000</v>
      </c>
      <c r="C747" s="183" t="s">
        <v>2854</v>
      </c>
      <c r="D747" s="183" t="s">
        <v>2854</v>
      </c>
      <c r="E747" s="183" t="s">
        <v>27</v>
      </c>
      <c r="F747" s="183" t="s">
        <v>2872</v>
      </c>
      <c r="G747" s="183" t="s">
        <v>29</v>
      </c>
      <c r="H747" s="183">
        <v>0</v>
      </c>
      <c r="I747" s="183">
        <v>0</v>
      </c>
      <c r="J747" s="183" t="s">
        <v>3792</v>
      </c>
      <c r="K747" s="183" t="s">
        <v>6200</v>
      </c>
      <c r="L747" s="183" t="s">
        <v>6168</v>
      </c>
      <c r="M747" s="183" t="s">
        <v>3794</v>
      </c>
      <c r="N747" s="183" t="s">
        <v>3793</v>
      </c>
      <c r="O747" s="183">
        <v>0</v>
      </c>
      <c r="P747" s="183">
        <v>0</v>
      </c>
      <c r="Q747" s="183">
        <v>91001</v>
      </c>
      <c r="R747" s="183" t="s">
        <v>2875</v>
      </c>
      <c r="S747" s="184">
        <v>38736</v>
      </c>
      <c r="T747" s="185">
        <v>7273</v>
      </c>
      <c r="U747" s="186">
        <v>141930</v>
      </c>
      <c r="V747" s="186">
        <v>141930</v>
      </c>
      <c r="W747" s="187">
        <v>44227</v>
      </c>
      <c r="X747" s="188" t="s">
        <v>8664</v>
      </c>
      <c r="Y747" s="188" t="s">
        <v>7880</v>
      </c>
      <c r="Z747" s="188" t="s">
        <v>8079</v>
      </c>
    </row>
    <row r="748" spans="1:26" ht="24.75" hidden="1" customHeight="1" x14ac:dyDescent="0.25">
      <c r="A748" s="183" t="s">
        <v>8479</v>
      </c>
      <c r="B748" s="188">
        <v>691105008</v>
      </c>
      <c r="C748" s="183" t="s">
        <v>2854</v>
      </c>
      <c r="D748" s="183" t="s">
        <v>2871</v>
      </c>
      <c r="E748" s="183" t="s">
        <v>27</v>
      </c>
      <c r="F748" s="183" t="s">
        <v>2872</v>
      </c>
      <c r="G748" s="183" t="s">
        <v>29</v>
      </c>
      <c r="H748" s="183">
        <v>0</v>
      </c>
      <c r="I748" s="183">
        <v>0</v>
      </c>
      <c r="J748" s="183" t="s">
        <v>3912</v>
      </c>
      <c r="K748" s="183" t="s">
        <v>3913</v>
      </c>
      <c r="L748" s="183" t="s">
        <v>6171</v>
      </c>
      <c r="M748" s="183" t="s">
        <v>3915</v>
      </c>
      <c r="N748" s="183" t="s">
        <v>3914</v>
      </c>
      <c r="O748" s="183">
        <v>0</v>
      </c>
      <c r="P748" s="183">
        <v>0</v>
      </c>
      <c r="Q748" s="183">
        <v>91001</v>
      </c>
      <c r="R748" s="183" t="s">
        <v>2875</v>
      </c>
      <c r="S748" s="184">
        <v>38736</v>
      </c>
      <c r="T748" s="185">
        <v>7275</v>
      </c>
      <c r="U748" s="186">
        <v>145250</v>
      </c>
      <c r="V748" s="186">
        <v>145250</v>
      </c>
      <c r="W748" s="187">
        <v>44227</v>
      </c>
      <c r="X748" s="188" t="s">
        <v>8664</v>
      </c>
      <c r="Y748" s="188" t="s">
        <v>7880</v>
      </c>
      <c r="Z748" s="188" t="s">
        <v>7998</v>
      </c>
    </row>
    <row r="749" spans="1:26" ht="24.75" hidden="1" customHeight="1" x14ac:dyDescent="0.25">
      <c r="A749" s="183" t="s">
        <v>8480</v>
      </c>
      <c r="B749" s="188">
        <v>691101002</v>
      </c>
      <c r="C749" s="183" t="s">
        <v>2854</v>
      </c>
      <c r="D749" s="183" t="s">
        <v>2871</v>
      </c>
      <c r="E749" s="183" t="s">
        <v>27</v>
      </c>
      <c r="F749" s="183" t="s">
        <v>2872</v>
      </c>
      <c r="G749" s="183" t="s">
        <v>29</v>
      </c>
      <c r="H749" s="183">
        <v>0</v>
      </c>
      <c r="I749" s="183">
        <v>0</v>
      </c>
      <c r="J749" s="183" t="s">
        <v>3522</v>
      </c>
      <c r="K749" s="183" t="s">
        <v>3523</v>
      </c>
      <c r="L749" s="183" t="s">
        <v>6171</v>
      </c>
      <c r="M749" s="183" t="s">
        <v>3525</v>
      </c>
      <c r="N749" s="183" t="s">
        <v>3524</v>
      </c>
      <c r="O749" s="183">
        <v>0</v>
      </c>
      <c r="P749" s="183">
        <v>0</v>
      </c>
      <c r="Q749" s="183">
        <v>91001</v>
      </c>
      <c r="R749" s="183" t="s">
        <v>2875</v>
      </c>
      <c r="S749" s="184">
        <v>38736</v>
      </c>
      <c r="T749" s="185">
        <v>7276</v>
      </c>
      <c r="U749" s="186">
        <v>124500</v>
      </c>
      <c r="V749" s="186">
        <v>124500</v>
      </c>
      <c r="W749" s="187">
        <v>44227</v>
      </c>
      <c r="X749" s="188" t="s">
        <v>8664</v>
      </c>
      <c r="Y749" s="188" t="s">
        <v>7880</v>
      </c>
      <c r="Z749" s="188" t="s">
        <v>8023</v>
      </c>
    </row>
    <row r="750" spans="1:26" ht="24.75" hidden="1" customHeight="1" x14ac:dyDescent="0.25">
      <c r="A750" s="183" t="s">
        <v>8481</v>
      </c>
      <c r="B750" s="188">
        <v>690730006</v>
      </c>
      <c r="C750" s="183" t="s">
        <v>2854</v>
      </c>
      <c r="D750" s="183" t="s">
        <v>2871</v>
      </c>
      <c r="E750" s="183" t="s">
        <v>27</v>
      </c>
      <c r="F750" s="183" t="s">
        <v>2872</v>
      </c>
      <c r="G750" s="183" t="s">
        <v>29</v>
      </c>
      <c r="H750" s="183">
        <v>0</v>
      </c>
      <c r="I750" s="183">
        <v>0</v>
      </c>
      <c r="J750" s="183" t="s">
        <v>3201</v>
      </c>
      <c r="K750" s="183" t="s">
        <v>3202</v>
      </c>
      <c r="L750" s="183" t="s">
        <v>50</v>
      </c>
      <c r="M750" s="183" t="s">
        <v>3204</v>
      </c>
      <c r="N750" s="183" t="s">
        <v>3203</v>
      </c>
      <c r="O750" s="183">
        <v>0</v>
      </c>
      <c r="P750" s="183">
        <v>0</v>
      </c>
      <c r="Q750" s="183">
        <v>91001</v>
      </c>
      <c r="R750" s="183" t="s">
        <v>2887</v>
      </c>
      <c r="S750" s="184">
        <v>38737</v>
      </c>
      <c r="T750" s="185">
        <v>7279</v>
      </c>
      <c r="U750" s="186">
        <v>124500</v>
      </c>
      <c r="V750" s="186">
        <v>124500</v>
      </c>
      <c r="W750" s="187">
        <v>44227</v>
      </c>
      <c r="X750" s="188" t="s">
        <v>8664</v>
      </c>
      <c r="Y750" s="188" t="s">
        <v>7880</v>
      </c>
      <c r="Z750" s="188" t="s">
        <v>8080</v>
      </c>
    </row>
    <row r="751" spans="1:26" ht="24.75" hidden="1" customHeight="1" x14ac:dyDescent="0.25">
      <c r="A751" s="183" t="s">
        <v>8482</v>
      </c>
      <c r="B751" s="188">
        <v>690205009</v>
      </c>
      <c r="C751" s="183" t="s">
        <v>2854</v>
      </c>
      <c r="D751" s="183" t="s">
        <v>2871</v>
      </c>
      <c r="E751" s="183" t="s">
        <v>27</v>
      </c>
      <c r="F751" s="183" t="s">
        <v>2872</v>
      </c>
      <c r="G751" s="183" t="s">
        <v>29</v>
      </c>
      <c r="H751" s="183">
        <v>0</v>
      </c>
      <c r="I751" s="183">
        <v>0</v>
      </c>
      <c r="J751" s="183" t="s">
        <v>4037</v>
      </c>
      <c r="K751" s="183" t="s">
        <v>4038</v>
      </c>
      <c r="L751" s="183" t="s">
        <v>898</v>
      </c>
      <c r="M751" s="183" t="s">
        <v>4039</v>
      </c>
      <c r="N751" s="183" t="s">
        <v>6319</v>
      </c>
      <c r="O751" s="183" t="s">
        <v>6320</v>
      </c>
      <c r="P751" s="183">
        <v>0</v>
      </c>
      <c r="Q751" s="183">
        <v>91001</v>
      </c>
      <c r="R751" s="183" t="s">
        <v>2875</v>
      </c>
      <c r="S751" s="184">
        <v>38737</v>
      </c>
      <c r="T751" s="185">
        <v>7280</v>
      </c>
      <c r="U751" s="186">
        <v>161850</v>
      </c>
      <c r="V751" s="186">
        <v>161850</v>
      </c>
      <c r="W751" s="187">
        <v>44227</v>
      </c>
      <c r="X751" s="188" t="s">
        <v>8664</v>
      </c>
      <c r="Y751" s="188" t="s">
        <v>7880</v>
      </c>
      <c r="Z751" s="188" t="s">
        <v>7983</v>
      </c>
    </row>
    <row r="752" spans="1:26" ht="24.75" hidden="1" customHeight="1" x14ac:dyDescent="0.25">
      <c r="A752" s="183" t="s">
        <v>8483</v>
      </c>
      <c r="B752" s="188">
        <v>691603008</v>
      </c>
      <c r="C752" s="183" t="s">
        <v>2854</v>
      </c>
      <c r="D752" s="183" t="s">
        <v>2871</v>
      </c>
      <c r="E752" s="183" t="s">
        <v>27</v>
      </c>
      <c r="F752" s="183" t="s">
        <v>2872</v>
      </c>
      <c r="G752" s="183" t="s">
        <v>29</v>
      </c>
      <c r="H752" s="183">
        <v>0</v>
      </c>
      <c r="I752" s="183">
        <v>0</v>
      </c>
      <c r="J752" s="183" t="s">
        <v>3393</v>
      </c>
      <c r="K752" s="183" t="s">
        <v>3394</v>
      </c>
      <c r="L752" s="183" t="s">
        <v>344</v>
      </c>
      <c r="M752" s="183" t="s">
        <v>3395</v>
      </c>
      <c r="N752" s="183" t="s">
        <v>6458</v>
      </c>
      <c r="O752" s="183" t="s">
        <v>6459</v>
      </c>
      <c r="P752" s="183">
        <v>0</v>
      </c>
      <c r="Q752" s="183">
        <v>91001</v>
      </c>
      <c r="R752" s="183" t="s">
        <v>2875</v>
      </c>
      <c r="S752" s="184">
        <v>38737</v>
      </c>
      <c r="T752" s="185">
        <v>7282</v>
      </c>
      <c r="U752" s="186">
        <v>164672</v>
      </c>
      <c r="V752" s="186">
        <v>164672</v>
      </c>
      <c r="W752" s="187">
        <v>44227</v>
      </c>
      <c r="X752" s="188" t="s">
        <v>8664</v>
      </c>
      <c r="Y752" s="188" t="s">
        <v>7880</v>
      </c>
      <c r="Z752" s="188" t="s">
        <v>7991</v>
      </c>
    </row>
    <row r="753" spans="1:26" ht="24.75" hidden="1" customHeight="1" x14ac:dyDescent="0.25">
      <c r="A753" s="183" t="s">
        <v>8484</v>
      </c>
      <c r="B753" s="188" t="s">
        <v>7840</v>
      </c>
      <c r="C753" s="183" t="s">
        <v>2854</v>
      </c>
      <c r="D753" s="183" t="s">
        <v>633</v>
      </c>
      <c r="E753" s="183" t="s">
        <v>27</v>
      </c>
      <c r="F753" s="183" t="s">
        <v>634</v>
      </c>
      <c r="G753" s="183" t="s">
        <v>29</v>
      </c>
      <c r="H753" s="183">
        <v>0</v>
      </c>
      <c r="I753" s="183">
        <v>0</v>
      </c>
      <c r="J753" s="183" t="s">
        <v>3271</v>
      </c>
      <c r="K753" s="183" t="s">
        <v>3272</v>
      </c>
      <c r="L753" s="183" t="s">
        <v>344</v>
      </c>
      <c r="M753" s="183" t="s">
        <v>3274</v>
      </c>
      <c r="N753" s="183" t="s">
        <v>3273</v>
      </c>
      <c r="O753" s="183">
        <v>0</v>
      </c>
      <c r="P753" s="183">
        <v>0</v>
      </c>
      <c r="Q753" s="183">
        <v>91001</v>
      </c>
      <c r="R753" s="183" t="s">
        <v>3275</v>
      </c>
      <c r="S753" s="184">
        <v>38737</v>
      </c>
      <c r="T753" s="185">
        <v>7283</v>
      </c>
      <c r="U753" s="186">
        <v>165585</v>
      </c>
      <c r="V753" s="186">
        <v>165585</v>
      </c>
      <c r="W753" s="187">
        <v>44227</v>
      </c>
      <c r="X753" s="188" t="s">
        <v>8664</v>
      </c>
      <c r="Y753" s="188" t="s">
        <v>7880</v>
      </c>
      <c r="Z753" s="188" t="s">
        <v>7943</v>
      </c>
    </row>
    <row r="754" spans="1:26" ht="24.75" hidden="1" customHeight="1" x14ac:dyDescent="0.25">
      <c r="A754" s="183" t="s">
        <v>8485</v>
      </c>
      <c r="B754" s="188">
        <v>691505006</v>
      </c>
      <c r="C754" s="183" t="s">
        <v>2854</v>
      </c>
      <c r="D754" s="183" t="s">
        <v>2882</v>
      </c>
      <c r="E754" s="183" t="s">
        <v>1700</v>
      </c>
      <c r="F754" s="183" t="s">
        <v>3634</v>
      </c>
      <c r="G754" s="183" t="s">
        <v>29</v>
      </c>
      <c r="H754" s="183">
        <v>0</v>
      </c>
      <c r="I754" s="183">
        <v>0</v>
      </c>
      <c r="J754" s="183" t="s">
        <v>3635</v>
      </c>
      <c r="K754" s="183" t="s">
        <v>3636</v>
      </c>
      <c r="L754" s="183" t="s">
        <v>344</v>
      </c>
      <c r="M754" s="183" t="s">
        <v>3637</v>
      </c>
      <c r="N754" s="183" t="s">
        <v>6771</v>
      </c>
      <c r="O754" s="183" t="s">
        <v>6770</v>
      </c>
      <c r="P754" s="183">
        <v>0</v>
      </c>
      <c r="Q754" s="183">
        <v>91001</v>
      </c>
      <c r="R754" s="183" t="s">
        <v>2875</v>
      </c>
      <c r="S754" s="184">
        <v>38737</v>
      </c>
      <c r="T754" s="185">
        <v>7284</v>
      </c>
      <c r="U754" s="186">
        <v>137199</v>
      </c>
      <c r="V754" s="186">
        <v>137199</v>
      </c>
      <c r="W754" s="187">
        <v>44227</v>
      </c>
      <c r="X754" s="188" t="s">
        <v>8664</v>
      </c>
      <c r="Y754" s="188" t="s">
        <v>7880</v>
      </c>
      <c r="Z754" s="188" t="s">
        <v>8022</v>
      </c>
    </row>
    <row r="755" spans="1:26" ht="24.75" hidden="1" customHeight="1" x14ac:dyDescent="0.25">
      <c r="A755" s="183" t="s">
        <v>8486</v>
      </c>
      <c r="B755" s="188" t="s">
        <v>7832</v>
      </c>
      <c r="C755" s="183" t="s">
        <v>2854</v>
      </c>
      <c r="D755" s="183" t="s">
        <v>2871</v>
      </c>
      <c r="E755" s="183" t="s">
        <v>27</v>
      </c>
      <c r="F755" s="183" t="s">
        <v>2872</v>
      </c>
      <c r="G755" s="183" t="s">
        <v>29</v>
      </c>
      <c r="H755" s="183">
        <v>0</v>
      </c>
      <c r="I755" s="183">
        <v>0</v>
      </c>
      <c r="J755" s="183" t="s">
        <v>3106</v>
      </c>
      <c r="K755" s="183" t="s">
        <v>3108</v>
      </c>
      <c r="L755" s="183" t="s">
        <v>344</v>
      </c>
      <c r="M755" s="183" t="s">
        <v>1108</v>
      </c>
      <c r="N755" s="183" t="s">
        <v>3107</v>
      </c>
      <c r="O755" s="183">
        <v>0</v>
      </c>
      <c r="P755" s="183">
        <v>0</v>
      </c>
      <c r="Q755" s="183">
        <v>91001</v>
      </c>
      <c r="R755" s="183" t="s">
        <v>2875</v>
      </c>
      <c r="S755" s="184">
        <v>38737</v>
      </c>
      <c r="T755" s="185">
        <v>7285</v>
      </c>
      <c r="U755" s="186">
        <v>208164</v>
      </c>
      <c r="V755" s="186">
        <v>208164</v>
      </c>
      <c r="W755" s="187">
        <v>44227</v>
      </c>
      <c r="X755" s="188" t="s">
        <v>8664</v>
      </c>
      <c r="Y755" s="188" t="s">
        <v>7880</v>
      </c>
      <c r="Z755" s="188" t="s">
        <v>162</v>
      </c>
    </row>
    <row r="756" spans="1:26" ht="24.75" hidden="1" customHeight="1" x14ac:dyDescent="0.25">
      <c r="A756" s="183" t="s">
        <v>8487</v>
      </c>
      <c r="B756" s="188">
        <v>692301005</v>
      </c>
      <c r="C756" s="183" t="s">
        <v>2854</v>
      </c>
      <c r="D756" s="183" t="s">
        <v>2871</v>
      </c>
      <c r="E756" s="183" t="s">
        <v>27</v>
      </c>
      <c r="F756" s="183" t="s">
        <v>2872</v>
      </c>
      <c r="G756" s="183" t="s">
        <v>29</v>
      </c>
      <c r="H756" s="183">
        <v>0</v>
      </c>
      <c r="I756" s="183">
        <v>0</v>
      </c>
      <c r="J756" s="183" t="s">
        <v>2889</v>
      </c>
      <c r="K756" s="183" t="s">
        <v>2890</v>
      </c>
      <c r="L756" s="183" t="s">
        <v>6166</v>
      </c>
      <c r="M756" s="183" t="s">
        <v>2892</v>
      </c>
      <c r="N756" s="183" t="s">
        <v>2891</v>
      </c>
      <c r="O756" s="183">
        <v>0</v>
      </c>
      <c r="P756" s="183">
        <v>0</v>
      </c>
      <c r="Q756" s="183">
        <v>91001</v>
      </c>
      <c r="R756" s="183" t="s">
        <v>2893</v>
      </c>
      <c r="S756" s="184">
        <v>38737</v>
      </c>
      <c r="T756" s="185">
        <v>7286</v>
      </c>
      <c r="U756" s="186">
        <v>185920</v>
      </c>
      <c r="V756" s="186">
        <v>185920</v>
      </c>
      <c r="W756" s="187">
        <v>44227</v>
      </c>
      <c r="X756" s="188" t="s">
        <v>8664</v>
      </c>
      <c r="Y756" s="188" t="s">
        <v>7880</v>
      </c>
      <c r="Z756" s="188" t="s">
        <v>7907</v>
      </c>
    </row>
    <row r="757" spans="1:26" ht="24.75" hidden="1" customHeight="1" x14ac:dyDescent="0.25">
      <c r="A757" s="183" t="s">
        <v>8488</v>
      </c>
      <c r="B757" s="188" t="s">
        <v>7842</v>
      </c>
      <c r="C757" s="183" t="s">
        <v>2854</v>
      </c>
      <c r="D757" s="183" t="s">
        <v>2882</v>
      </c>
      <c r="E757" s="183" t="s">
        <v>1700</v>
      </c>
      <c r="F757" s="183" t="s">
        <v>2883</v>
      </c>
      <c r="G757" s="183" t="s">
        <v>29</v>
      </c>
      <c r="H757" s="183">
        <v>0</v>
      </c>
      <c r="I757" s="183">
        <v>0</v>
      </c>
      <c r="J757" s="183" t="s">
        <v>3625</v>
      </c>
      <c r="K757" s="183" t="s">
        <v>3626</v>
      </c>
      <c r="L757" s="183" t="s">
        <v>6171</v>
      </c>
      <c r="M757" s="183" t="s">
        <v>3628</v>
      </c>
      <c r="N757" s="183" t="s">
        <v>3627</v>
      </c>
      <c r="O757" s="183">
        <v>0</v>
      </c>
      <c r="P757" s="183">
        <v>0</v>
      </c>
      <c r="Q757" s="183">
        <v>91001</v>
      </c>
      <c r="R757" s="183" t="s">
        <v>2875</v>
      </c>
      <c r="S757" s="184">
        <v>38743</v>
      </c>
      <c r="T757" s="185">
        <v>7288</v>
      </c>
      <c r="U757" s="186">
        <v>186750</v>
      </c>
      <c r="V757" s="186">
        <v>186750</v>
      </c>
      <c r="W757" s="187">
        <v>44227</v>
      </c>
      <c r="X757" s="188" t="s">
        <v>8664</v>
      </c>
      <c r="Y757" s="188" t="s">
        <v>7880</v>
      </c>
      <c r="Z757" s="188" t="s">
        <v>7997</v>
      </c>
    </row>
    <row r="758" spans="1:26" ht="24.75" hidden="1" customHeight="1" x14ac:dyDescent="0.25">
      <c r="A758" s="183" t="s">
        <v>8489</v>
      </c>
      <c r="B758" s="188">
        <v>691507009</v>
      </c>
      <c r="C758" s="183" t="s">
        <v>2854</v>
      </c>
      <c r="D758" s="183" t="s">
        <v>2871</v>
      </c>
      <c r="E758" s="183" t="s">
        <v>27</v>
      </c>
      <c r="F758" s="183" t="s">
        <v>2872</v>
      </c>
      <c r="G758" s="183" t="s">
        <v>29</v>
      </c>
      <c r="H758" s="183">
        <v>0</v>
      </c>
      <c r="I758" s="183">
        <v>0</v>
      </c>
      <c r="J758" s="183" t="s">
        <v>3220</v>
      </c>
      <c r="K758" s="183" t="s">
        <v>3222</v>
      </c>
      <c r="L758" s="183" t="s">
        <v>344</v>
      </c>
      <c r="M758" s="183" t="s">
        <v>3224</v>
      </c>
      <c r="N758" s="183" t="s">
        <v>3223</v>
      </c>
      <c r="O758" s="183" t="s">
        <v>3221</v>
      </c>
      <c r="P758" s="183">
        <v>0</v>
      </c>
      <c r="Q758" s="183">
        <v>91001</v>
      </c>
      <c r="R758" s="183" t="s">
        <v>2887</v>
      </c>
      <c r="S758" s="184">
        <v>38744</v>
      </c>
      <c r="T758" s="185">
        <v>7290</v>
      </c>
      <c r="U758" s="186">
        <v>118275</v>
      </c>
      <c r="V758" s="186">
        <v>118275</v>
      </c>
      <c r="W758" s="187">
        <v>44227</v>
      </c>
      <c r="X758" s="188" t="s">
        <v>8664</v>
      </c>
      <c r="Y758" s="188" t="s">
        <v>7880</v>
      </c>
      <c r="Z758" s="188" t="s">
        <v>8081</v>
      </c>
    </row>
    <row r="759" spans="1:26" ht="24.75" hidden="1" customHeight="1" x14ac:dyDescent="0.25">
      <c r="A759" s="183" t="s">
        <v>8651</v>
      </c>
      <c r="B759" s="188" t="s">
        <v>7849</v>
      </c>
      <c r="C759" s="183" t="s">
        <v>2854</v>
      </c>
      <c r="D759" s="183" t="s">
        <v>2882</v>
      </c>
      <c r="E759" s="183" t="s">
        <v>1700</v>
      </c>
      <c r="F759" s="183" t="s">
        <v>2883</v>
      </c>
      <c r="G759" s="183" t="s">
        <v>29</v>
      </c>
      <c r="H759" s="183">
        <v>0</v>
      </c>
      <c r="I759" s="183">
        <v>0</v>
      </c>
      <c r="J759" s="183" t="s">
        <v>4121</v>
      </c>
      <c r="K759" s="183" t="s">
        <v>4122</v>
      </c>
      <c r="L759" s="183" t="s">
        <v>51</v>
      </c>
      <c r="M759" s="183" t="s">
        <v>1690</v>
      </c>
      <c r="N759" s="183">
        <v>0</v>
      </c>
      <c r="O759" s="183">
        <v>0</v>
      </c>
      <c r="P759" s="183">
        <v>0</v>
      </c>
      <c r="Q759" s="183">
        <v>91001</v>
      </c>
      <c r="R759" s="183" t="s">
        <v>4123</v>
      </c>
      <c r="S759" s="184">
        <v>38737</v>
      </c>
      <c r="T759" s="185">
        <v>7291</v>
      </c>
      <c r="U759" s="186">
        <v>0</v>
      </c>
      <c r="V759" s="186">
        <v>0</v>
      </c>
      <c r="W759" s="187">
        <v>44227</v>
      </c>
      <c r="X759" s="188" t="s">
        <v>8664</v>
      </c>
      <c r="Y759" s="188" t="s">
        <v>7880</v>
      </c>
      <c r="Z759" s="188" t="s">
        <v>7988</v>
      </c>
    </row>
    <row r="760" spans="1:26" ht="24.75" hidden="1" customHeight="1" x14ac:dyDescent="0.25">
      <c r="A760" s="183" t="s">
        <v>8490</v>
      </c>
      <c r="B760" s="188">
        <v>690405008</v>
      </c>
      <c r="C760" s="183" t="s">
        <v>2854</v>
      </c>
      <c r="D760" s="183" t="s">
        <v>2882</v>
      </c>
      <c r="E760" s="183" t="s">
        <v>1700</v>
      </c>
      <c r="F760" s="183" t="s">
        <v>2883</v>
      </c>
      <c r="G760" s="183" t="s">
        <v>29</v>
      </c>
      <c r="H760" s="183">
        <v>0</v>
      </c>
      <c r="I760" s="183">
        <v>0</v>
      </c>
      <c r="J760" s="183" t="s">
        <v>4100</v>
      </c>
      <c r="K760" s="183" t="s">
        <v>4101</v>
      </c>
      <c r="L760" s="183" t="s">
        <v>6169</v>
      </c>
      <c r="M760" s="183" t="s">
        <v>4102</v>
      </c>
      <c r="N760" s="183">
        <v>0</v>
      </c>
      <c r="O760" s="183" t="s">
        <v>7303</v>
      </c>
      <c r="P760" s="183">
        <v>0</v>
      </c>
      <c r="Q760" s="183">
        <v>91001</v>
      </c>
      <c r="R760" s="183" t="s">
        <v>3046</v>
      </c>
      <c r="S760" s="184">
        <v>38737</v>
      </c>
      <c r="T760" s="185">
        <v>7292</v>
      </c>
      <c r="U760" s="186">
        <v>146661</v>
      </c>
      <c r="V760" s="186">
        <v>146661</v>
      </c>
      <c r="W760" s="187">
        <v>44227</v>
      </c>
      <c r="X760" s="188" t="s">
        <v>8664</v>
      </c>
      <c r="Y760" s="188" t="s">
        <v>7880</v>
      </c>
      <c r="Z760" s="188" t="s">
        <v>7957</v>
      </c>
    </row>
    <row r="761" spans="1:26" ht="24.75" hidden="1" customHeight="1" x14ac:dyDescent="0.25">
      <c r="A761" s="183" t="s">
        <v>8491</v>
      </c>
      <c r="B761" s="188">
        <v>692521005</v>
      </c>
      <c r="C761" s="183" t="s">
        <v>2854</v>
      </c>
      <c r="D761" s="183" t="s">
        <v>633</v>
      </c>
      <c r="E761" s="183" t="s">
        <v>27</v>
      </c>
      <c r="F761" s="183" t="s">
        <v>634</v>
      </c>
      <c r="G761" s="183" t="s">
        <v>29</v>
      </c>
      <c r="H761" s="183">
        <v>0</v>
      </c>
      <c r="I761" s="183">
        <v>0</v>
      </c>
      <c r="J761" s="183" t="s">
        <v>6310</v>
      </c>
      <c r="K761" s="183" t="s">
        <v>4051</v>
      </c>
      <c r="L761" s="183" t="s">
        <v>51</v>
      </c>
      <c r="M761" s="183" t="s">
        <v>4050</v>
      </c>
      <c r="N761" s="183" t="s">
        <v>6311</v>
      </c>
      <c r="O761" s="183" t="s">
        <v>6312</v>
      </c>
      <c r="P761" s="183">
        <v>0</v>
      </c>
      <c r="Q761" s="183">
        <v>91001</v>
      </c>
      <c r="R761" s="183" t="s">
        <v>4052</v>
      </c>
      <c r="S761" s="184">
        <v>38755</v>
      </c>
      <c r="T761" s="185">
        <v>7296</v>
      </c>
      <c r="U761" s="186">
        <v>165585</v>
      </c>
      <c r="V761" s="186">
        <v>165585</v>
      </c>
      <c r="W761" s="187">
        <v>44227</v>
      </c>
      <c r="X761" s="188" t="s">
        <v>8664</v>
      </c>
      <c r="Y761" s="188" t="s">
        <v>7880</v>
      </c>
      <c r="Z761" s="188" t="s">
        <v>8082</v>
      </c>
    </row>
    <row r="762" spans="1:26" ht="24.75" hidden="1" customHeight="1" x14ac:dyDescent="0.25">
      <c r="A762" s="183" t="s">
        <v>8492</v>
      </c>
      <c r="B762" s="188">
        <v>691810003</v>
      </c>
      <c r="C762" s="183" t="s">
        <v>2854</v>
      </c>
      <c r="D762" s="183" t="s">
        <v>2871</v>
      </c>
      <c r="E762" s="183" t="s">
        <v>27</v>
      </c>
      <c r="F762" s="183" t="s">
        <v>2872</v>
      </c>
      <c r="G762" s="183" t="s">
        <v>29</v>
      </c>
      <c r="H762" s="183">
        <v>0</v>
      </c>
      <c r="I762" s="183">
        <v>0</v>
      </c>
      <c r="J762" s="183" t="s">
        <v>3158</v>
      </c>
      <c r="K762" s="183" t="s">
        <v>3159</v>
      </c>
      <c r="L762" s="183" t="s">
        <v>51</v>
      </c>
      <c r="M762" s="183" t="s">
        <v>3161</v>
      </c>
      <c r="N762" s="183" t="s">
        <v>3160</v>
      </c>
      <c r="O762" s="183" t="s">
        <v>6340</v>
      </c>
      <c r="P762" s="183" t="s">
        <v>6341</v>
      </c>
      <c r="Q762" s="183">
        <v>91001</v>
      </c>
      <c r="R762" s="183" t="s">
        <v>2875</v>
      </c>
      <c r="S762" s="184">
        <v>38755</v>
      </c>
      <c r="T762" s="185">
        <v>7297</v>
      </c>
      <c r="U762" s="186">
        <v>5709371</v>
      </c>
      <c r="V762" s="186">
        <v>5709371</v>
      </c>
      <c r="W762" s="187">
        <v>44227</v>
      </c>
      <c r="X762" s="188" t="s">
        <v>8664</v>
      </c>
      <c r="Y762" s="188" t="s">
        <v>7880</v>
      </c>
      <c r="Z762" s="188" t="s">
        <v>8055</v>
      </c>
    </row>
    <row r="763" spans="1:26" ht="24.75" hidden="1" customHeight="1" x14ac:dyDescent="0.25">
      <c r="A763" s="183" t="s">
        <v>8493</v>
      </c>
      <c r="B763" s="188">
        <v>692404009</v>
      </c>
      <c r="C763" s="183" t="s">
        <v>2854</v>
      </c>
      <c r="D763" s="183" t="s">
        <v>2871</v>
      </c>
      <c r="E763" s="183" t="s">
        <v>27</v>
      </c>
      <c r="F763" s="183" t="s">
        <v>2872</v>
      </c>
      <c r="G763" s="183" t="s">
        <v>29</v>
      </c>
      <c r="H763" s="183">
        <v>0</v>
      </c>
      <c r="I763" s="183">
        <v>0</v>
      </c>
      <c r="J763" s="183" t="s">
        <v>3042</v>
      </c>
      <c r="K763" s="183" t="s">
        <v>3043</v>
      </c>
      <c r="L763" s="183" t="s">
        <v>6166</v>
      </c>
      <c r="M763" s="183" t="s">
        <v>3045</v>
      </c>
      <c r="N763" s="183" t="s">
        <v>3044</v>
      </c>
      <c r="O763" s="183">
        <v>0</v>
      </c>
      <c r="P763" s="183">
        <v>0</v>
      </c>
      <c r="Q763" s="183">
        <v>91001</v>
      </c>
      <c r="R763" s="183" t="s">
        <v>3046</v>
      </c>
      <c r="S763" s="184">
        <v>38737</v>
      </c>
      <c r="T763" s="185">
        <v>7299</v>
      </c>
      <c r="U763" s="186">
        <v>152720</v>
      </c>
      <c r="V763" s="186">
        <v>152720</v>
      </c>
      <c r="W763" s="187">
        <v>44227</v>
      </c>
      <c r="X763" s="188" t="s">
        <v>8664</v>
      </c>
      <c r="Y763" s="188" t="s">
        <v>7880</v>
      </c>
      <c r="Z763" s="188" t="s">
        <v>8083</v>
      </c>
    </row>
    <row r="764" spans="1:26" ht="24.75" hidden="1" customHeight="1" x14ac:dyDescent="0.25">
      <c r="A764" s="183" t="s">
        <v>8494</v>
      </c>
      <c r="B764" s="188">
        <v>690604000</v>
      </c>
      <c r="C764" s="183" t="s">
        <v>2854</v>
      </c>
      <c r="D764" s="183" t="s">
        <v>2871</v>
      </c>
      <c r="E764" s="183" t="s">
        <v>27</v>
      </c>
      <c r="F764" s="183" t="s">
        <v>2872</v>
      </c>
      <c r="G764" s="183" t="s">
        <v>29</v>
      </c>
      <c r="H764" s="183">
        <v>0</v>
      </c>
      <c r="I764" s="183">
        <v>0</v>
      </c>
      <c r="J764" s="183" t="s">
        <v>3465</v>
      </c>
      <c r="K764" s="183" t="s">
        <v>3466</v>
      </c>
      <c r="L764" s="183" t="s">
        <v>630</v>
      </c>
      <c r="M764" s="183" t="s">
        <v>3468</v>
      </c>
      <c r="N764" s="183" t="s">
        <v>3467</v>
      </c>
      <c r="O764" s="183">
        <v>0</v>
      </c>
      <c r="P764" s="183">
        <v>0</v>
      </c>
      <c r="Q764" s="183">
        <v>91001</v>
      </c>
      <c r="R764" s="183" t="s">
        <v>2875</v>
      </c>
      <c r="S764" s="184">
        <v>38737</v>
      </c>
      <c r="T764" s="185">
        <v>7300</v>
      </c>
      <c r="U764" s="186">
        <v>98642</v>
      </c>
      <c r="V764" s="186">
        <v>98642</v>
      </c>
      <c r="W764" s="187">
        <v>44227</v>
      </c>
      <c r="X764" s="188" t="s">
        <v>8664</v>
      </c>
      <c r="Y764" s="188" t="s">
        <v>7880</v>
      </c>
      <c r="Z764" s="188" t="s">
        <v>8027</v>
      </c>
    </row>
    <row r="765" spans="1:26" ht="24.75" hidden="1" customHeight="1" x14ac:dyDescent="0.25">
      <c r="A765" s="183" t="s">
        <v>8495</v>
      </c>
      <c r="B765" s="188">
        <v>690912007</v>
      </c>
      <c r="C765" s="183" t="s">
        <v>2854</v>
      </c>
      <c r="D765" s="183" t="s">
        <v>633</v>
      </c>
      <c r="E765" s="183" t="s">
        <v>27</v>
      </c>
      <c r="F765" s="183" t="s">
        <v>2976</v>
      </c>
      <c r="G765" s="183" t="s">
        <v>29</v>
      </c>
      <c r="H765" s="183">
        <v>0</v>
      </c>
      <c r="I765" s="183">
        <v>0</v>
      </c>
      <c r="J765" s="183" t="s">
        <v>3669</v>
      </c>
      <c r="K765" s="183" t="s">
        <v>3671</v>
      </c>
      <c r="L765" s="183" t="s">
        <v>6170</v>
      </c>
      <c r="M765" s="183" t="s">
        <v>3673</v>
      </c>
      <c r="N765" s="183" t="s">
        <v>3672</v>
      </c>
      <c r="O765" s="183" t="s">
        <v>3670</v>
      </c>
      <c r="P765" s="183">
        <v>0</v>
      </c>
      <c r="Q765" s="183">
        <v>91001</v>
      </c>
      <c r="R765" s="183" t="s">
        <v>2875</v>
      </c>
      <c r="S765" s="184">
        <v>38761</v>
      </c>
      <c r="T765" s="185">
        <v>7302</v>
      </c>
      <c r="U765" s="186">
        <v>145250</v>
      </c>
      <c r="V765" s="186">
        <v>145250</v>
      </c>
      <c r="W765" s="187">
        <v>44227</v>
      </c>
      <c r="X765" s="188" t="s">
        <v>8664</v>
      </c>
      <c r="Y765" s="188" t="s">
        <v>7880</v>
      </c>
      <c r="Z765" s="188" t="s">
        <v>8084</v>
      </c>
    </row>
    <row r="766" spans="1:26" ht="24.75" hidden="1" customHeight="1" x14ac:dyDescent="0.25">
      <c r="A766" s="183" t="s">
        <v>8496</v>
      </c>
      <c r="B766" s="188">
        <v>691607003</v>
      </c>
      <c r="C766" s="183" t="s">
        <v>2854</v>
      </c>
      <c r="D766" s="183" t="s">
        <v>633</v>
      </c>
      <c r="E766" s="183" t="s">
        <v>27</v>
      </c>
      <c r="F766" s="183" t="s">
        <v>634</v>
      </c>
      <c r="G766" s="183" t="s">
        <v>29</v>
      </c>
      <c r="H766" s="183">
        <v>0</v>
      </c>
      <c r="I766" s="183">
        <v>0</v>
      </c>
      <c r="J766" s="183" t="s">
        <v>4060</v>
      </c>
      <c r="K766" s="183" t="s">
        <v>4062</v>
      </c>
      <c r="L766" s="183" t="s">
        <v>344</v>
      </c>
      <c r="M766" s="183" t="s">
        <v>4064</v>
      </c>
      <c r="N766" s="183" t="s">
        <v>4063</v>
      </c>
      <c r="O766" s="183" t="s">
        <v>4061</v>
      </c>
      <c r="P766" s="183">
        <v>0</v>
      </c>
      <c r="Q766" s="183">
        <v>91001</v>
      </c>
      <c r="R766" s="183" t="s">
        <v>2887</v>
      </c>
      <c r="S766" s="184">
        <v>38765</v>
      </c>
      <c r="T766" s="185">
        <v>7303</v>
      </c>
      <c r="U766" s="186">
        <v>141930</v>
      </c>
      <c r="V766" s="186">
        <v>141930</v>
      </c>
      <c r="W766" s="187">
        <v>44227</v>
      </c>
      <c r="X766" s="188" t="s">
        <v>8664</v>
      </c>
      <c r="Y766" s="188" t="s">
        <v>7880</v>
      </c>
      <c r="Z766" s="188" t="s">
        <v>7984</v>
      </c>
    </row>
    <row r="767" spans="1:26" ht="24.75" hidden="1" customHeight="1" x14ac:dyDescent="0.25">
      <c r="A767" s="183" t="s">
        <v>8497</v>
      </c>
      <c r="B767" s="188">
        <v>691506002</v>
      </c>
      <c r="C767" s="183" t="s">
        <v>2854</v>
      </c>
      <c r="D767" s="183" t="s">
        <v>633</v>
      </c>
      <c r="E767" s="183" t="s">
        <v>27</v>
      </c>
      <c r="F767" s="183" t="s">
        <v>634</v>
      </c>
      <c r="G767" s="183" t="s">
        <v>29</v>
      </c>
      <c r="H767" s="183">
        <v>0</v>
      </c>
      <c r="I767" s="183">
        <v>0</v>
      </c>
      <c r="J767" s="183" t="s">
        <v>3280</v>
      </c>
      <c r="K767" s="183" t="s">
        <v>3282</v>
      </c>
      <c r="L767" s="183" t="s">
        <v>344</v>
      </c>
      <c r="M767" s="183" t="s">
        <v>5894</v>
      </c>
      <c r="N767" s="183">
        <v>0</v>
      </c>
      <c r="O767" s="183" t="s">
        <v>3281</v>
      </c>
      <c r="P767" s="183">
        <v>0</v>
      </c>
      <c r="Q767" s="183">
        <v>91001</v>
      </c>
      <c r="R767" s="183" t="s">
        <v>2875</v>
      </c>
      <c r="S767" s="184">
        <v>38768</v>
      </c>
      <c r="T767" s="185">
        <v>7309</v>
      </c>
      <c r="U767" s="186">
        <v>146661</v>
      </c>
      <c r="V767" s="186">
        <v>146661</v>
      </c>
      <c r="W767" s="187">
        <v>44227</v>
      </c>
      <c r="X767" s="188" t="s">
        <v>8664</v>
      </c>
      <c r="Y767" s="188" t="s">
        <v>7880</v>
      </c>
      <c r="Z767" s="188" t="s">
        <v>8017</v>
      </c>
    </row>
    <row r="768" spans="1:26" ht="24.75" hidden="1" customHeight="1" x14ac:dyDescent="0.25">
      <c r="A768" s="183" t="s">
        <v>8498</v>
      </c>
      <c r="B768" s="188">
        <v>690603004</v>
      </c>
      <c r="C768" s="183" t="s">
        <v>2854</v>
      </c>
      <c r="D768" s="183" t="s">
        <v>2871</v>
      </c>
      <c r="E768" s="183" t="s">
        <v>27</v>
      </c>
      <c r="F768" s="183" t="s">
        <v>2872</v>
      </c>
      <c r="G768" s="183" t="s">
        <v>29</v>
      </c>
      <c r="H768" s="183">
        <v>0</v>
      </c>
      <c r="I768" s="183">
        <v>0</v>
      </c>
      <c r="J768" s="183" t="s">
        <v>3322</v>
      </c>
      <c r="K768" s="183" t="s">
        <v>3323</v>
      </c>
      <c r="L768" s="183" t="s">
        <v>630</v>
      </c>
      <c r="M768" s="183" t="s">
        <v>3325</v>
      </c>
      <c r="N768" s="183" t="s">
        <v>3324</v>
      </c>
      <c r="O768" s="183">
        <v>0</v>
      </c>
      <c r="P768" s="183">
        <v>0</v>
      </c>
      <c r="Q768" s="183">
        <v>91001</v>
      </c>
      <c r="R768" s="183" t="s">
        <v>2875</v>
      </c>
      <c r="S768" s="184">
        <v>38786</v>
      </c>
      <c r="T768" s="185">
        <v>7311</v>
      </c>
      <c r="U768" s="186">
        <v>145250</v>
      </c>
      <c r="V768" s="186">
        <v>145250</v>
      </c>
      <c r="W768" s="187">
        <v>44227</v>
      </c>
      <c r="X768" s="188" t="s">
        <v>8664</v>
      </c>
      <c r="Y768" s="188" t="s">
        <v>7880</v>
      </c>
      <c r="Z768" s="188" t="s">
        <v>7884</v>
      </c>
    </row>
    <row r="769" spans="1:26" ht="24.75" hidden="1" customHeight="1" x14ac:dyDescent="0.25">
      <c r="A769" s="183" t="s">
        <v>8499</v>
      </c>
      <c r="B769" s="188">
        <v>690736004</v>
      </c>
      <c r="C769" s="183" t="s">
        <v>2854</v>
      </c>
      <c r="D769" s="183" t="s">
        <v>2882</v>
      </c>
      <c r="E769" s="183" t="s">
        <v>1700</v>
      </c>
      <c r="F769" s="183" t="s">
        <v>2883</v>
      </c>
      <c r="G769" s="183" t="s">
        <v>29</v>
      </c>
      <c r="H769" s="183">
        <v>0</v>
      </c>
      <c r="I769" s="183">
        <v>0</v>
      </c>
      <c r="J769" s="183" t="s">
        <v>2987</v>
      </c>
      <c r="K769" s="183" t="s">
        <v>2989</v>
      </c>
      <c r="L769" s="183" t="s">
        <v>630</v>
      </c>
      <c r="M769" s="183" t="s">
        <v>4860</v>
      </c>
      <c r="N769" s="183" t="s">
        <v>2990</v>
      </c>
      <c r="O769" s="183" t="s">
        <v>2988</v>
      </c>
      <c r="P769" s="183">
        <v>0</v>
      </c>
      <c r="Q769" s="183">
        <v>91001</v>
      </c>
      <c r="R769" s="183" t="s">
        <v>2875</v>
      </c>
      <c r="S769" s="184">
        <v>38786</v>
      </c>
      <c r="T769" s="185">
        <v>7312</v>
      </c>
      <c r="U769" s="186">
        <v>120350</v>
      </c>
      <c r="V769" s="186">
        <v>120350</v>
      </c>
      <c r="W769" s="187">
        <v>44227</v>
      </c>
      <c r="X769" s="188" t="s">
        <v>8664</v>
      </c>
      <c r="Y769" s="188" t="s">
        <v>7880</v>
      </c>
      <c r="Z769" s="188" t="s">
        <v>8037</v>
      </c>
    </row>
    <row r="770" spans="1:26" ht="24.75" hidden="1" customHeight="1" x14ac:dyDescent="0.25">
      <c r="A770" s="183" t="s">
        <v>8500</v>
      </c>
      <c r="B770" s="188">
        <v>690610000</v>
      </c>
      <c r="C770" s="183" t="s">
        <v>2854</v>
      </c>
      <c r="D770" s="183" t="s">
        <v>4125</v>
      </c>
      <c r="E770" s="183" t="s">
        <v>27</v>
      </c>
      <c r="F770" s="183" t="s">
        <v>4126</v>
      </c>
      <c r="G770" s="183" t="s">
        <v>29</v>
      </c>
      <c r="H770" s="183">
        <v>0</v>
      </c>
      <c r="I770" s="183">
        <v>0</v>
      </c>
      <c r="J770" s="183" t="s">
        <v>4127</v>
      </c>
      <c r="K770" s="183" t="s">
        <v>4128</v>
      </c>
      <c r="L770" s="183" t="s">
        <v>630</v>
      </c>
      <c r="M770" s="183" t="s">
        <v>462</v>
      </c>
      <c r="N770" s="183" t="s">
        <v>6302</v>
      </c>
      <c r="O770" s="183" t="s">
        <v>6303</v>
      </c>
      <c r="P770" s="183">
        <v>0</v>
      </c>
      <c r="Q770" s="183">
        <v>91001</v>
      </c>
      <c r="R770" s="183" t="s">
        <v>2875</v>
      </c>
      <c r="S770" s="184">
        <v>38786</v>
      </c>
      <c r="T770" s="185">
        <v>7313</v>
      </c>
      <c r="U770" s="186">
        <v>273900</v>
      </c>
      <c r="V770" s="186">
        <v>273900</v>
      </c>
      <c r="W770" s="187">
        <v>44227</v>
      </c>
      <c r="X770" s="188" t="s">
        <v>8664</v>
      </c>
      <c r="Y770" s="188" t="s">
        <v>7880</v>
      </c>
      <c r="Z770" s="188" t="s">
        <v>7889</v>
      </c>
    </row>
    <row r="771" spans="1:26" ht="24.75" hidden="1" customHeight="1" x14ac:dyDescent="0.25">
      <c r="A771" s="183" t="s">
        <v>8501</v>
      </c>
      <c r="B771" s="188">
        <v>656288108</v>
      </c>
      <c r="C771" s="183" t="s">
        <v>81</v>
      </c>
      <c r="D771" s="183" t="s">
        <v>1441</v>
      </c>
      <c r="E771" s="183" t="s">
        <v>7073</v>
      </c>
      <c r="F771" s="183" t="s">
        <v>1442</v>
      </c>
      <c r="G771" s="183" t="s">
        <v>7074</v>
      </c>
      <c r="H771" s="183" t="s">
        <v>1443</v>
      </c>
      <c r="I771" s="183" t="s">
        <v>6486</v>
      </c>
      <c r="J771" s="183" t="s">
        <v>1444</v>
      </c>
      <c r="K771" s="183" t="s">
        <v>1446</v>
      </c>
      <c r="L771" s="183" t="s">
        <v>630</v>
      </c>
      <c r="M771" s="183" t="s">
        <v>5613</v>
      </c>
      <c r="N771" s="183" t="s">
        <v>6485</v>
      </c>
      <c r="O771" s="183" t="s">
        <v>1445</v>
      </c>
      <c r="P771" s="183">
        <v>0</v>
      </c>
      <c r="Q771" s="183">
        <v>93401</v>
      </c>
      <c r="R771" s="183" t="s">
        <v>7107</v>
      </c>
      <c r="S771" s="184">
        <v>38848</v>
      </c>
      <c r="T771" s="185">
        <v>7320</v>
      </c>
      <c r="U771" s="186">
        <v>7944192</v>
      </c>
      <c r="V771" s="186">
        <v>7944192</v>
      </c>
      <c r="W771" s="187">
        <v>44227</v>
      </c>
      <c r="X771" s="188" t="s">
        <v>8664</v>
      </c>
      <c r="Y771" s="188" t="s">
        <v>7880</v>
      </c>
      <c r="Z771" s="188" t="s">
        <v>7882</v>
      </c>
    </row>
    <row r="772" spans="1:26" ht="24.75" hidden="1" customHeight="1" x14ac:dyDescent="0.25">
      <c r="A772" s="183" t="s">
        <v>8501</v>
      </c>
      <c r="B772" s="188">
        <v>656288108</v>
      </c>
      <c r="C772" s="183" t="s">
        <v>81</v>
      </c>
      <c r="D772" s="183" t="s">
        <v>1441</v>
      </c>
      <c r="E772" s="183" t="s">
        <v>7073</v>
      </c>
      <c r="F772" s="183" t="s">
        <v>1442</v>
      </c>
      <c r="G772" s="183" t="s">
        <v>7074</v>
      </c>
      <c r="H772" s="183" t="s">
        <v>1443</v>
      </c>
      <c r="I772" s="183" t="s">
        <v>6486</v>
      </c>
      <c r="J772" s="183" t="s">
        <v>1444</v>
      </c>
      <c r="K772" s="183" t="s">
        <v>1446</v>
      </c>
      <c r="L772" s="183" t="s">
        <v>630</v>
      </c>
      <c r="M772" s="183" t="s">
        <v>5613</v>
      </c>
      <c r="N772" s="183" t="s">
        <v>6485</v>
      </c>
      <c r="O772" s="183" t="s">
        <v>1445</v>
      </c>
      <c r="P772" s="183">
        <v>0</v>
      </c>
      <c r="Q772" s="183">
        <v>93401</v>
      </c>
      <c r="R772" s="183" t="s">
        <v>7107</v>
      </c>
      <c r="S772" s="184">
        <v>38848</v>
      </c>
      <c r="T772" s="185">
        <v>7320</v>
      </c>
      <c r="U772" s="186">
        <v>23373421</v>
      </c>
      <c r="V772" s="186">
        <v>23373421</v>
      </c>
      <c r="W772" s="187">
        <v>44227</v>
      </c>
      <c r="X772" s="188" t="s">
        <v>8664</v>
      </c>
      <c r="Y772" s="188" t="s">
        <v>7880</v>
      </c>
      <c r="Z772" s="188" t="s">
        <v>7900</v>
      </c>
    </row>
    <row r="773" spans="1:26" ht="24.75" hidden="1" customHeight="1" x14ac:dyDescent="0.25">
      <c r="A773" s="183" t="s">
        <v>8501</v>
      </c>
      <c r="B773" s="188">
        <v>656288108</v>
      </c>
      <c r="C773" s="183" t="s">
        <v>81</v>
      </c>
      <c r="D773" s="183" t="s">
        <v>1441</v>
      </c>
      <c r="E773" s="183" t="s">
        <v>7073</v>
      </c>
      <c r="F773" s="183" t="s">
        <v>1442</v>
      </c>
      <c r="G773" s="183" t="s">
        <v>7074</v>
      </c>
      <c r="H773" s="183" t="s">
        <v>1443</v>
      </c>
      <c r="I773" s="183" t="s">
        <v>6486</v>
      </c>
      <c r="J773" s="183" t="s">
        <v>1444</v>
      </c>
      <c r="K773" s="183" t="s">
        <v>1446</v>
      </c>
      <c r="L773" s="183" t="s">
        <v>630</v>
      </c>
      <c r="M773" s="183" t="s">
        <v>5613</v>
      </c>
      <c r="N773" s="183" t="s">
        <v>6485</v>
      </c>
      <c r="O773" s="183" t="s">
        <v>1445</v>
      </c>
      <c r="P773" s="183">
        <v>0</v>
      </c>
      <c r="Q773" s="183">
        <v>93401</v>
      </c>
      <c r="R773" s="183" t="s">
        <v>7107</v>
      </c>
      <c r="S773" s="184">
        <v>38848</v>
      </c>
      <c r="T773" s="185">
        <v>7320</v>
      </c>
      <c r="U773" s="186">
        <v>0</v>
      </c>
      <c r="V773" s="186">
        <v>0</v>
      </c>
      <c r="W773" s="187">
        <v>44227</v>
      </c>
      <c r="X773" s="188" t="s">
        <v>8664</v>
      </c>
      <c r="Y773" s="188" t="s">
        <v>7880</v>
      </c>
      <c r="Z773" s="188" t="s">
        <v>7909</v>
      </c>
    </row>
    <row r="774" spans="1:26" ht="24.75" hidden="1" customHeight="1" x14ac:dyDescent="0.25">
      <c r="A774" s="183" t="s">
        <v>8501</v>
      </c>
      <c r="B774" s="188">
        <v>656288108</v>
      </c>
      <c r="C774" s="183" t="s">
        <v>81</v>
      </c>
      <c r="D774" s="183" t="s">
        <v>1441</v>
      </c>
      <c r="E774" s="183" t="s">
        <v>7073</v>
      </c>
      <c r="F774" s="183" t="s">
        <v>1442</v>
      </c>
      <c r="G774" s="183" t="s">
        <v>7074</v>
      </c>
      <c r="H774" s="183" t="s">
        <v>1443</v>
      </c>
      <c r="I774" s="183" t="s">
        <v>6486</v>
      </c>
      <c r="J774" s="183" t="s">
        <v>1444</v>
      </c>
      <c r="K774" s="183" t="s">
        <v>1446</v>
      </c>
      <c r="L774" s="183" t="s">
        <v>630</v>
      </c>
      <c r="M774" s="183" t="s">
        <v>5613</v>
      </c>
      <c r="N774" s="183" t="s">
        <v>6485</v>
      </c>
      <c r="O774" s="183" t="s">
        <v>1445</v>
      </c>
      <c r="P774" s="183">
        <v>0</v>
      </c>
      <c r="Q774" s="183">
        <v>93401</v>
      </c>
      <c r="R774" s="183" t="s">
        <v>7107</v>
      </c>
      <c r="S774" s="184">
        <v>38848</v>
      </c>
      <c r="T774" s="185">
        <v>7320</v>
      </c>
      <c r="U774" s="186">
        <v>4056503</v>
      </c>
      <c r="V774" s="186">
        <v>4056503</v>
      </c>
      <c r="W774" s="187">
        <v>44227</v>
      </c>
      <c r="X774" s="188" t="s">
        <v>8664</v>
      </c>
      <c r="Y774" s="188" t="s">
        <v>7880</v>
      </c>
      <c r="Z774" s="188" t="s">
        <v>8038</v>
      </c>
    </row>
    <row r="775" spans="1:26" ht="24.75" hidden="1" customHeight="1" x14ac:dyDescent="0.25">
      <c r="A775" s="183" t="s">
        <v>8501</v>
      </c>
      <c r="B775" s="188">
        <v>656288108</v>
      </c>
      <c r="C775" s="183" t="s">
        <v>81</v>
      </c>
      <c r="D775" s="183" t="s">
        <v>1441</v>
      </c>
      <c r="E775" s="183" t="s">
        <v>7073</v>
      </c>
      <c r="F775" s="183" t="s">
        <v>1442</v>
      </c>
      <c r="G775" s="183" t="s">
        <v>7074</v>
      </c>
      <c r="H775" s="183" t="s">
        <v>1443</v>
      </c>
      <c r="I775" s="183" t="s">
        <v>6486</v>
      </c>
      <c r="J775" s="183" t="s">
        <v>1444</v>
      </c>
      <c r="K775" s="183" t="s">
        <v>1446</v>
      </c>
      <c r="L775" s="183" t="s">
        <v>630</v>
      </c>
      <c r="M775" s="183" t="s">
        <v>5613</v>
      </c>
      <c r="N775" s="183" t="s">
        <v>6485</v>
      </c>
      <c r="O775" s="183" t="s">
        <v>1445</v>
      </c>
      <c r="P775" s="183">
        <v>0</v>
      </c>
      <c r="Q775" s="183">
        <v>93401</v>
      </c>
      <c r="R775" s="183" t="s">
        <v>7107</v>
      </c>
      <c r="S775" s="184">
        <v>38848</v>
      </c>
      <c r="T775" s="185">
        <v>7320</v>
      </c>
      <c r="U775" s="186">
        <v>7758000</v>
      </c>
      <c r="V775" s="186">
        <v>7758000</v>
      </c>
      <c r="W775" s="187">
        <v>44227</v>
      </c>
      <c r="X775" s="188" t="s">
        <v>8664</v>
      </c>
      <c r="Y775" s="188" t="s">
        <v>7880</v>
      </c>
      <c r="Z775" s="188" t="s">
        <v>8085</v>
      </c>
    </row>
    <row r="776" spans="1:26" ht="24.75" hidden="1" customHeight="1" x14ac:dyDescent="0.25">
      <c r="A776" s="183" t="s">
        <v>8501</v>
      </c>
      <c r="B776" s="188">
        <v>656288108</v>
      </c>
      <c r="C776" s="183" t="s">
        <v>81</v>
      </c>
      <c r="D776" s="183" t="s">
        <v>1441</v>
      </c>
      <c r="E776" s="183" t="s">
        <v>7073</v>
      </c>
      <c r="F776" s="183" t="s">
        <v>1442</v>
      </c>
      <c r="G776" s="183" t="s">
        <v>7074</v>
      </c>
      <c r="H776" s="183" t="s">
        <v>1443</v>
      </c>
      <c r="I776" s="183" t="s">
        <v>6486</v>
      </c>
      <c r="J776" s="183" t="s">
        <v>1444</v>
      </c>
      <c r="K776" s="183" t="s">
        <v>1446</v>
      </c>
      <c r="L776" s="183" t="s">
        <v>630</v>
      </c>
      <c r="M776" s="183" t="s">
        <v>5613</v>
      </c>
      <c r="N776" s="183" t="s">
        <v>6485</v>
      </c>
      <c r="O776" s="183" t="s">
        <v>1445</v>
      </c>
      <c r="P776" s="183">
        <v>0</v>
      </c>
      <c r="Q776" s="183">
        <v>93401</v>
      </c>
      <c r="R776" s="183" t="s">
        <v>7107</v>
      </c>
      <c r="S776" s="184">
        <v>38848</v>
      </c>
      <c r="T776" s="185">
        <v>7320</v>
      </c>
      <c r="U776" s="186">
        <v>17620823</v>
      </c>
      <c r="V776" s="186">
        <v>17620823</v>
      </c>
      <c r="W776" s="187">
        <v>44227</v>
      </c>
      <c r="X776" s="188" t="s">
        <v>8664</v>
      </c>
      <c r="Y776" s="188" t="s">
        <v>7880</v>
      </c>
      <c r="Z776" s="188" t="s">
        <v>7954</v>
      </c>
    </row>
    <row r="777" spans="1:26" ht="24.75" hidden="1" customHeight="1" x14ac:dyDescent="0.25">
      <c r="A777" s="183" t="s">
        <v>8501</v>
      </c>
      <c r="B777" s="188">
        <v>656288108</v>
      </c>
      <c r="C777" s="183" t="s">
        <v>81</v>
      </c>
      <c r="D777" s="183" t="s">
        <v>1441</v>
      </c>
      <c r="E777" s="183" t="s">
        <v>7073</v>
      </c>
      <c r="F777" s="183" t="s">
        <v>1442</v>
      </c>
      <c r="G777" s="183" t="s">
        <v>7074</v>
      </c>
      <c r="H777" s="183" t="s">
        <v>1443</v>
      </c>
      <c r="I777" s="183" t="s">
        <v>6486</v>
      </c>
      <c r="J777" s="183" t="s">
        <v>1444</v>
      </c>
      <c r="K777" s="183" t="s">
        <v>1446</v>
      </c>
      <c r="L777" s="183" t="s">
        <v>630</v>
      </c>
      <c r="M777" s="183" t="s">
        <v>5613</v>
      </c>
      <c r="N777" s="183" t="s">
        <v>6485</v>
      </c>
      <c r="O777" s="183" t="s">
        <v>1445</v>
      </c>
      <c r="P777" s="183">
        <v>0</v>
      </c>
      <c r="Q777" s="183">
        <v>93401</v>
      </c>
      <c r="R777" s="183" t="s">
        <v>7107</v>
      </c>
      <c r="S777" s="184">
        <v>38848</v>
      </c>
      <c r="T777" s="185">
        <v>7320</v>
      </c>
      <c r="U777" s="186">
        <v>27363128</v>
      </c>
      <c r="V777" s="186">
        <v>27363128</v>
      </c>
      <c r="W777" s="187">
        <v>44227</v>
      </c>
      <c r="X777" s="188" t="s">
        <v>8664</v>
      </c>
      <c r="Y777" s="188" t="s">
        <v>7880</v>
      </c>
      <c r="Z777" s="188" t="s">
        <v>187</v>
      </c>
    </row>
    <row r="778" spans="1:26" ht="24.75" hidden="1" customHeight="1" x14ac:dyDescent="0.25">
      <c r="A778" s="183" t="s">
        <v>8501</v>
      </c>
      <c r="B778" s="188">
        <v>656288108</v>
      </c>
      <c r="C778" s="183" t="s">
        <v>81</v>
      </c>
      <c r="D778" s="183" t="s">
        <v>1441</v>
      </c>
      <c r="E778" s="183" t="s">
        <v>7073</v>
      </c>
      <c r="F778" s="183" t="s">
        <v>1442</v>
      </c>
      <c r="G778" s="183" t="s">
        <v>7074</v>
      </c>
      <c r="H778" s="183" t="s">
        <v>1443</v>
      </c>
      <c r="I778" s="183" t="s">
        <v>6486</v>
      </c>
      <c r="J778" s="183" t="s">
        <v>1444</v>
      </c>
      <c r="K778" s="183" t="s">
        <v>1446</v>
      </c>
      <c r="L778" s="183" t="s">
        <v>630</v>
      </c>
      <c r="M778" s="183" t="s">
        <v>5613</v>
      </c>
      <c r="N778" s="183" t="s">
        <v>6485</v>
      </c>
      <c r="O778" s="183" t="s">
        <v>1445</v>
      </c>
      <c r="P778" s="183">
        <v>0</v>
      </c>
      <c r="Q778" s="183">
        <v>93401</v>
      </c>
      <c r="R778" s="183" t="s">
        <v>7107</v>
      </c>
      <c r="S778" s="184">
        <v>38848</v>
      </c>
      <c r="T778" s="185">
        <v>7320</v>
      </c>
      <c r="U778" s="186">
        <v>22046180</v>
      </c>
      <c r="V778" s="186">
        <v>22046180</v>
      </c>
      <c r="W778" s="187">
        <v>44227</v>
      </c>
      <c r="X778" s="188" t="s">
        <v>8664</v>
      </c>
      <c r="Y778" s="188" t="s">
        <v>7880</v>
      </c>
      <c r="Z778" s="188" t="s">
        <v>7917</v>
      </c>
    </row>
    <row r="779" spans="1:26" ht="24.75" hidden="1" customHeight="1" x14ac:dyDescent="0.25">
      <c r="A779" s="183" t="s">
        <v>8501</v>
      </c>
      <c r="B779" s="188">
        <v>656288108</v>
      </c>
      <c r="C779" s="183" t="s">
        <v>81</v>
      </c>
      <c r="D779" s="183" t="s">
        <v>1441</v>
      </c>
      <c r="E779" s="183" t="s">
        <v>7073</v>
      </c>
      <c r="F779" s="183" t="s">
        <v>1442</v>
      </c>
      <c r="G779" s="183" t="s">
        <v>7074</v>
      </c>
      <c r="H779" s="183" t="s">
        <v>1443</v>
      </c>
      <c r="I779" s="183" t="s">
        <v>6486</v>
      </c>
      <c r="J779" s="183" t="s">
        <v>1444</v>
      </c>
      <c r="K779" s="183" t="s">
        <v>1446</v>
      </c>
      <c r="L779" s="183" t="s">
        <v>630</v>
      </c>
      <c r="M779" s="183" t="s">
        <v>5613</v>
      </c>
      <c r="N779" s="183" t="s">
        <v>6485</v>
      </c>
      <c r="O779" s="183" t="s">
        <v>1445</v>
      </c>
      <c r="P779" s="183">
        <v>0</v>
      </c>
      <c r="Q779" s="183">
        <v>93401</v>
      </c>
      <c r="R779" s="183" t="s">
        <v>7107</v>
      </c>
      <c r="S779" s="184">
        <v>38848</v>
      </c>
      <c r="T779" s="185">
        <v>7320</v>
      </c>
      <c r="U779" s="186">
        <v>14178176</v>
      </c>
      <c r="V779" s="186">
        <v>14178176</v>
      </c>
      <c r="W779" s="187">
        <v>44227</v>
      </c>
      <c r="X779" s="188" t="s">
        <v>8664</v>
      </c>
      <c r="Y779" s="188" t="s">
        <v>7880</v>
      </c>
      <c r="Z779" s="188" t="s">
        <v>7946</v>
      </c>
    </row>
    <row r="780" spans="1:26" ht="24.75" hidden="1" customHeight="1" x14ac:dyDescent="0.25">
      <c r="A780" s="183" t="s">
        <v>8501</v>
      </c>
      <c r="B780" s="188">
        <v>656288108</v>
      </c>
      <c r="C780" s="183" t="s">
        <v>81</v>
      </c>
      <c r="D780" s="183" t="s">
        <v>1441</v>
      </c>
      <c r="E780" s="183" t="s">
        <v>7073</v>
      </c>
      <c r="F780" s="183" t="s">
        <v>1442</v>
      </c>
      <c r="G780" s="183" t="s">
        <v>7074</v>
      </c>
      <c r="H780" s="183" t="s">
        <v>1443</v>
      </c>
      <c r="I780" s="183" t="s">
        <v>6486</v>
      </c>
      <c r="J780" s="183" t="s">
        <v>1444</v>
      </c>
      <c r="K780" s="183" t="s">
        <v>1446</v>
      </c>
      <c r="L780" s="183" t="s">
        <v>630</v>
      </c>
      <c r="M780" s="183" t="s">
        <v>5613</v>
      </c>
      <c r="N780" s="183" t="s">
        <v>6485</v>
      </c>
      <c r="O780" s="183" t="s">
        <v>1445</v>
      </c>
      <c r="P780" s="183">
        <v>0</v>
      </c>
      <c r="Q780" s="183">
        <v>93401</v>
      </c>
      <c r="R780" s="183" t="s">
        <v>7107</v>
      </c>
      <c r="S780" s="184">
        <v>38848</v>
      </c>
      <c r="T780" s="185">
        <v>7320</v>
      </c>
      <c r="U780" s="186">
        <v>12024900</v>
      </c>
      <c r="V780" s="186">
        <v>12024900</v>
      </c>
      <c r="W780" s="187">
        <v>44227</v>
      </c>
      <c r="X780" s="188" t="s">
        <v>8664</v>
      </c>
      <c r="Y780" s="188" t="s">
        <v>7880</v>
      </c>
      <c r="Z780" s="188" t="s">
        <v>78</v>
      </c>
    </row>
    <row r="781" spans="1:26" ht="24.75" hidden="1" customHeight="1" x14ac:dyDescent="0.25">
      <c r="A781" s="183" t="s">
        <v>8501</v>
      </c>
      <c r="B781" s="188">
        <v>656288108</v>
      </c>
      <c r="C781" s="183" t="s">
        <v>81</v>
      </c>
      <c r="D781" s="183" t="s">
        <v>1441</v>
      </c>
      <c r="E781" s="183" t="s">
        <v>7073</v>
      </c>
      <c r="F781" s="183" t="s">
        <v>1442</v>
      </c>
      <c r="G781" s="183" t="s">
        <v>7074</v>
      </c>
      <c r="H781" s="183" t="s">
        <v>1443</v>
      </c>
      <c r="I781" s="183" t="s">
        <v>6486</v>
      </c>
      <c r="J781" s="183" t="s">
        <v>1444</v>
      </c>
      <c r="K781" s="183" t="s">
        <v>1446</v>
      </c>
      <c r="L781" s="183" t="s">
        <v>630</v>
      </c>
      <c r="M781" s="183" t="s">
        <v>5613</v>
      </c>
      <c r="N781" s="183" t="s">
        <v>6485</v>
      </c>
      <c r="O781" s="183" t="s">
        <v>1445</v>
      </c>
      <c r="P781" s="183">
        <v>0</v>
      </c>
      <c r="Q781" s="183">
        <v>93401</v>
      </c>
      <c r="R781" s="183" t="s">
        <v>7107</v>
      </c>
      <c r="S781" s="184">
        <v>38848</v>
      </c>
      <c r="T781" s="185">
        <v>7320</v>
      </c>
      <c r="U781" s="186">
        <v>14244410</v>
      </c>
      <c r="V781" s="186">
        <v>14244410</v>
      </c>
      <c r="W781" s="187">
        <v>44227</v>
      </c>
      <c r="X781" s="188" t="s">
        <v>8664</v>
      </c>
      <c r="Y781" s="188" t="s">
        <v>7880</v>
      </c>
      <c r="Z781" s="188" t="s">
        <v>7968</v>
      </c>
    </row>
    <row r="782" spans="1:26" ht="24.75" hidden="1" customHeight="1" x14ac:dyDescent="0.25">
      <c r="A782" s="183" t="s">
        <v>8501</v>
      </c>
      <c r="B782" s="188">
        <v>656288108</v>
      </c>
      <c r="C782" s="183" t="s">
        <v>81</v>
      </c>
      <c r="D782" s="183" t="s">
        <v>1441</v>
      </c>
      <c r="E782" s="183" t="s">
        <v>7073</v>
      </c>
      <c r="F782" s="183" t="s">
        <v>1442</v>
      </c>
      <c r="G782" s="183" t="s">
        <v>7074</v>
      </c>
      <c r="H782" s="183" t="s">
        <v>1443</v>
      </c>
      <c r="I782" s="183" t="s">
        <v>6486</v>
      </c>
      <c r="J782" s="183" t="s">
        <v>1444</v>
      </c>
      <c r="K782" s="183" t="s">
        <v>1446</v>
      </c>
      <c r="L782" s="183" t="s">
        <v>630</v>
      </c>
      <c r="M782" s="183" t="s">
        <v>5613</v>
      </c>
      <c r="N782" s="183" t="s">
        <v>6485</v>
      </c>
      <c r="O782" s="183" t="s">
        <v>1445</v>
      </c>
      <c r="P782" s="183">
        <v>0</v>
      </c>
      <c r="Q782" s="183">
        <v>93401</v>
      </c>
      <c r="R782" s="183" t="s">
        <v>7107</v>
      </c>
      <c r="S782" s="184">
        <v>38848</v>
      </c>
      <c r="T782" s="185">
        <v>7320</v>
      </c>
      <c r="U782" s="186">
        <v>8313472</v>
      </c>
      <c r="V782" s="186">
        <v>8313472</v>
      </c>
      <c r="W782" s="187">
        <v>44227</v>
      </c>
      <c r="X782" s="188" t="s">
        <v>8664</v>
      </c>
      <c r="Y782" s="188" t="s">
        <v>7880</v>
      </c>
      <c r="Z782" s="188" t="s">
        <v>7906</v>
      </c>
    </row>
    <row r="783" spans="1:26" ht="24.75" hidden="1" customHeight="1" x14ac:dyDescent="0.25">
      <c r="A783" s="183" t="s">
        <v>8501</v>
      </c>
      <c r="B783" s="188">
        <v>656288108</v>
      </c>
      <c r="C783" s="183" t="s">
        <v>81</v>
      </c>
      <c r="D783" s="183" t="s">
        <v>1441</v>
      </c>
      <c r="E783" s="183" t="s">
        <v>7073</v>
      </c>
      <c r="F783" s="183" t="s">
        <v>1442</v>
      </c>
      <c r="G783" s="183" t="s">
        <v>7074</v>
      </c>
      <c r="H783" s="183" t="s">
        <v>1443</v>
      </c>
      <c r="I783" s="183" t="s">
        <v>6486</v>
      </c>
      <c r="J783" s="183" t="s">
        <v>1444</v>
      </c>
      <c r="K783" s="183" t="s">
        <v>1446</v>
      </c>
      <c r="L783" s="183" t="s">
        <v>630</v>
      </c>
      <c r="M783" s="183" t="s">
        <v>5613</v>
      </c>
      <c r="N783" s="183" t="s">
        <v>6485</v>
      </c>
      <c r="O783" s="183" t="s">
        <v>1445</v>
      </c>
      <c r="P783" s="183">
        <v>0</v>
      </c>
      <c r="Q783" s="183">
        <v>93401</v>
      </c>
      <c r="R783" s="183" t="s">
        <v>7107</v>
      </c>
      <c r="S783" s="184">
        <v>38848</v>
      </c>
      <c r="T783" s="185">
        <v>7320</v>
      </c>
      <c r="U783" s="186">
        <v>5608260</v>
      </c>
      <c r="V783" s="186">
        <v>5608260</v>
      </c>
      <c r="W783" s="187">
        <v>44227</v>
      </c>
      <c r="X783" s="188" t="s">
        <v>8664</v>
      </c>
      <c r="Y783" s="188" t="s">
        <v>7880</v>
      </c>
      <c r="Z783" s="188" t="s">
        <v>7889</v>
      </c>
    </row>
    <row r="784" spans="1:26" ht="24.75" hidden="1" customHeight="1" x14ac:dyDescent="0.25">
      <c r="A784" s="183" t="s">
        <v>8502</v>
      </c>
      <c r="B784" s="188">
        <v>656176903</v>
      </c>
      <c r="C784" s="183" t="s">
        <v>4301</v>
      </c>
      <c r="D784" s="183" t="s">
        <v>4411</v>
      </c>
      <c r="E784" s="183" t="s">
        <v>7144</v>
      </c>
      <c r="F784" s="183" t="s">
        <v>4412</v>
      </c>
      <c r="G784" s="183" t="s">
        <v>6405</v>
      </c>
      <c r="H784" s="183" t="s">
        <v>4413</v>
      </c>
      <c r="I784" s="183" t="s">
        <v>4414</v>
      </c>
      <c r="J784" s="183" t="s">
        <v>4415</v>
      </c>
      <c r="K784" s="183" t="s">
        <v>4417</v>
      </c>
      <c r="L784" s="183" t="s">
        <v>630</v>
      </c>
      <c r="M784" s="183" t="s">
        <v>3901</v>
      </c>
      <c r="N784" s="183" t="s">
        <v>6338</v>
      </c>
      <c r="O784" s="183" t="s">
        <v>4416</v>
      </c>
      <c r="P784" s="183">
        <v>0</v>
      </c>
      <c r="Q784" s="183">
        <v>93401</v>
      </c>
      <c r="R784" s="183" t="s">
        <v>7200</v>
      </c>
      <c r="S784" s="184">
        <v>38936</v>
      </c>
      <c r="T784" s="185">
        <v>7331</v>
      </c>
      <c r="U784" s="186">
        <v>44283526</v>
      </c>
      <c r="V784" s="186">
        <v>44283526</v>
      </c>
      <c r="W784" s="187">
        <v>44227</v>
      </c>
      <c r="X784" s="188" t="s">
        <v>8664</v>
      </c>
      <c r="Y784" s="188" t="s">
        <v>7880</v>
      </c>
      <c r="Z784" s="188" t="s">
        <v>7933</v>
      </c>
    </row>
    <row r="785" spans="1:26" ht="24.75" hidden="1" customHeight="1" x14ac:dyDescent="0.25">
      <c r="A785" s="183" t="s">
        <v>8503</v>
      </c>
      <c r="B785" s="188">
        <v>653176902</v>
      </c>
      <c r="C785" s="183" t="s">
        <v>1566</v>
      </c>
      <c r="D785" s="183" t="s">
        <v>2288</v>
      </c>
      <c r="E785" s="183" t="s">
        <v>7584</v>
      </c>
      <c r="F785" s="183" t="s">
        <v>2289</v>
      </c>
      <c r="G785" s="183" t="s">
        <v>7585</v>
      </c>
      <c r="H785" s="183" t="s">
        <v>2290</v>
      </c>
      <c r="I785" s="183" t="s">
        <v>2291</v>
      </c>
      <c r="J785" s="183" t="s">
        <v>2292</v>
      </c>
      <c r="K785" s="183" t="s">
        <v>2293</v>
      </c>
      <c r="L785" s="183" t="s">
        <v>50</v>
      </c>
      <c r="M785" s="183" t="s">
        <v>730</v>
      </c>
      <c r="N785" s="183" t="s">
        <v>2294</v>
      </c>
      <c r="O785" s="183" t="s">
        <v>2295</v>
      </c>
      <c r="P785" s="183">
        <v>0</v>
      </c>
      <c r="Q785" s="183" t="s">
        <v>92</v>
      </c>
      <c r="R785" s="183" t="s">
        <v>7611</v>
      </c>
      <c r="S785" s="184">
        <v>39143</v>
      </c>
      <c r="T785" s="185">
        <v>7347</v>
      </c>
      <c r="U785" s="186">
        <v>7856268</v>
      </c>
      <c r="V785" s="186">
        <v>7856268</v>
      </c>
      <c r="W785" s="187">
        <v>44227</v>
      </c>
      <c r="X785" s="188" t="s">
        <v>8664</v>
      </c>
      <c r="Y785" s="188" t="s">
        <v>7880</v>
      </c>
      <c r="Z785" s="188" t="s">
        <v>7966</v>
      </c>
    </row>
    <row r="786" spans="1:26" ht="24.75" hidden="1" customHeight="1" x14ac:dyDescent="0.25">
      <c r="A786" s="183" t="s">
        <v>8503</v>
      </c>
      <c r="B786" s="188">
        <v>653176902</v>
      </c>
      <c r="C786" s="183" t="s">
        <v>1566</v>
      </c>
      <c r="D786" s="183" t="s">
        <v>2288</v>
      </c>
      <c r="E786" s="183" t="s">
        <v>7584</v>
      </c>
      <c r="F786" s="183" t="s">
        <v>2289</v>
      </c>
      <c r="G786" s="183" t="s">
        <v>7585</v>
      </c>
      <c r="H786" s="183" t="s">
        <v>2290</v>
      </c>
      <c r="I786" s="183" t="s">
        <v>2291</v>
      </c>
      <c r="J786" s="183" t="s">
        <v>2292</v>
      </c>
      <c r="K786" s="183" t="s">
        <v>2293</v>
      </c>
      <c r="L786" s="183" t="s">
        <v>50</v>
      </c>
      <c r="M786" s="183" t="s">
        <v>730</v>
      </c>
      <c r="N786" s="183" t="s">
        <v>2294</v>
      </c>
      <c r="O786" s="183" t="s">
        <v>2295</v>
      </c>
      <c r="P786" s="183">
        <v>0</v>
      </c>
      <c r="Q786" s="183" t="s">
        <v>92</v>
      </c>
      <c r="R786" s="183" t="s">
        <v>7611</v>
      </c>
      <c r="S786" s="184">
        <v>39143</v>
      </c>
      <c r="T786" s="185">
        <v>7347</v>
      </c>
      <c r="U786" s="186">
        <v>10378480</v>
      </c>
      <c r="V786" s="186">
        <v>10378480</v>
      </c>
      <c r="W786" s="187">
        <v>44227</v>
      </c>
      <c r="X786" s="188" t="s">
        <v>8664</v>
      </c>
      <c r="Y786" s="188" t="s">
        <v>7880</v>
      </c>
      <c r="Z786" s="188" t="s">
        <v>7960</v>
      </c>
    </row>
    <row r="787" spans="1:26" ht="24.75" hidden="1" customHeight="1" x14ac:dyDescent="0.25">
      <c r="A787" s="183" t="s">
        <v>8503</v>
      </c>
      <c r="B787" s="188">
        <v>653176902</v>
      </c>
      <c r="C787" s="183" t="s">
        <v>1566</v>
      </c>
      <c r="D787" s="183" t="s">
        <v>2288</v>
      </c>
      <c r="E787" s="183" t="s">
        <v>7584</v>
      </c>
      <c r="F787" s="183" t="s">
        <v>2289</v>
      </c>
      <c r="G787" s="183" t="s">
        <v>7585</v>
      </c>
      <c r="H787" s="183" t="s">
        <v>2290</v>
      </c>
      <c r="I787" s="183" t="s">
        <v>2291</v>
      </c>
      <c r="J787" s="183" t="s">
        <v>2292</v>
      </c>
      <c r="K787" s="183" t="s">
        <v>2293</v>
      </c>
      <c r="L787" s="183" t="s">
        <v>50</v>
      </c>
      <c r="M787" s="183" t="s">
        <v>730</v>
      </c>
      <c r="N787" s="183" t="s">
        <v>2294</v>
      </c>
      <c r="O787" s="183" t="s">
        <v>2295</v>
      </c>
      <c r="P787" s="183">
        <v>0</v>
      </c>
      <c r="Q787" s="183" t="s">
        <v>92</v>
      </c>
      <c r="R787" s="183" t="s">
        <v>7611</v>
      </c>
      <c r="S787" s="184">
        <v>39143</v>
      </c>
      <c r="T787" s="185">
        <v>7347</v>
      </c>
      <c r="U787" s="186">
        <v>9044104</v>
      </c>
      <c r="V787" s="186">
        <v>9044104</v>
      </c>
      <c r="W787" s="187">
        <v>44227</v>
      </c>
      <c r="X787" s="188" t="s">
        <v>8664</v>
      </c>
      <c r="Y787" s="188" t="s">
        <v>7880</v>
      </c>
      <c r="Z787" s="188" t="s">
        <v>7977</v>
      </c>
    </row>
    <row r="788" spans="1:26" ht="24.75" hidden="1" customHeight="1" x14ac:dyDescent="0.25">
      <c r="A788" s="183" t="s">
        <v>8503</v>
      </c>
      <c r="B788" s="188">
        <v>653176902</v>
      </c>
      <c r="C788" s="183" t="s">
        <v>1566</v>
      </c>
      <c r="D788" s="183" t="s">
        <v>2288</v>
      </c>
      <c r="E788" s="183" t="s">
        <v>7584</v>
      </c>
      <c r="F788" s="183" t="s">
        <v>2289</v>
      </c>
      <c r="G788" s="183" t="s">
        <v>7585</v>
      </c>
      <c r="H788" s="183" t="s">
        <v>2290</v>
      </c>
      <c r="I788" s="183" t="s">
        <v>2291</v>
      </c>
      <c r="J788" s="183" t="s">
        <v>2292</v>
      </c>
      <c r="K788" s="183" t="s">
        <v>2293</v>
      </c>
      <c r="L788" s="183" t="s">
        <v>50</v>
      </c>
      <c r="M788" s="183" t="s">
        <v>730</v>
      </c>
      <c r="N788" s="183" t="s">
        <v>2294</v>
      </c>
      <c r="O788" s="183" t="s">
        <v>2295</v>
      </c>
      <c r="P788" s="183">
        <v>0</v>
      </c>
      <c r="Q788" s="183" t="s">
        <v>92</v>
      </c>
      <c r="R788" s="183" t="s">
        <v>7611</v>
      </c>
      <c r="S788" s="184">
        <v>39143</v>
      </c>
      <c r="T788" s="185">
        <v>7347</v>
      </c>
      <c r="U788" s="186">
        <v>6982200</v>
      </c>
      <c r="V788" s="186">
        <v>6982200</v>
      </c>
      <c r="W788" s="187">
        <v>44227</v>
      </c>
      <c r="X788" s="188" t="s">
        <v>8664</v>
      </c>
      <c r="Y788" s="188" t="s">
        <v>7880</v>
      </c>
      <c r="Z788" s="188" t="s">
        <v>8086</v>
      </c>
    </row>
    <row r="789" spans="1:26" ht="24.75" hidden="1" customHeight="1" x14ac:dyDescent="0.25">
      <c r="A789" s="183" t="s">
        <v>8503</v>
      </c>
      <c r="B789" s="188">
        <v>653176902</v>
      </c>
      <c r="C789" s="183" t="s">
        <v>1566</v>
      </c>
      <c r="D789" s="183" t="s">
        <v>2288</v>
      </c>
      <c r="E789" s="183" t="s">
        <v>7584</v>
      </c>
      <c r="F789" s="183" t="s">
        <v>2289</v>
      </c>
      <c r="G789" s="183" t="s">
        <v>7585</v>
      </c>
      <c r="H789" s="183" t="s">
        <v>2290</v>
      </c>
      <c r="I789" s="183" t="s">
        <v>2291</v>
      </c>
      <c r="J789" s="183" t="s">
        <v>2292</v>
      </c>
      <c r="K789" s="183" t="s">
        <v>2293</v>
      </c>
      <c r="L789" s="183" t="s">
        <v>50</v>
      </c>
      <c r="M789" s="183" t="s">
        <v>730</v>
      </c>
      <c r="N789" s="183" t="s">
        <v>2294</v>
      </c>
      <c r="O789" s="183" t="s">
        <v>2295</v>
      </c>
      <c r="P789" s="183">
        <v>0</v>
      </c>
      <c r="Q789" s="183" t="s">
        <v>92</v>
      </c>
      <c r="R789" s="183" t="s">
        <v>7611</v>
      </c>
      <c r="S789" s="184">
        <v>39143</v>
      </c>
      <c r="T789" s="185">
        <v>7347</v>
      </c>
      <c r="U789" s="186">
        <v>8016600</v>
      </c>
      <c r="V789" s="186">
        <v>8016600</v>
      </c>
      <c r="W789" s="187">
        <v>44227</v>
      </c>
      <c r="X789" s="188" t="s">
        <v>8664</v>
      </c>
      <c r="Y789" s="188" t="s">
        <v>7880</v>
      </c>
      <c r="Z789" s="188" t="s">
        <v>8087</v>
      </c>
    </row>
    <row r="790" spans="1:26" ht="24.75" hidden="1" customHeight="1" x14ac:dyDescent="0.25">
      <c r="A790" s="183" t="s">
        <v>8503</v>
      </c>
      <c r="B790" s="188">
        <v>653176902</v>
      </c>
      <c r="C790" s="183" t="s">
        <v>1566</v>
      </c>
      <c r="D790" s="183" t="s">
        <v>2288</v>
      </c>
      <c r="E790" s="183" t="s">
        <v>7584</v>
      </c>
      <c r="F790" s="183" t="s">
        <v>2289</v>
      </c>
      <c r="G790" s="183" t="s">
        <v>7585</v>
      </c>
      <c r="H790" s="183" t="s">
        <v>2290</v>
      </c>
      <c r="I790" s="183" t="s">
        <v>2291</v>
      </c>
      <c r="J790" s="183" t="s">
        <v>2292</v>
      </c>
      <c r="K790" s="183" t="s">
        <v>2293</v>
      </c>
      <c r="L790" s="183" t="s">
        <v>50</v>
      </c>
      <c r="M790" s="183" t="s">
        <v>730</v>
      </c>
      <c r="N790" s="183" t="s">
        <v>2294</v>
      </c>
      <c r="O790" s="183" t="s">
        <v>2295</v>
      </c>
      <c r="P790" s="183">
        <v>0</v>
      </c>
      <c r="Q790" s="183" t="s">
        <v>92</v>
      </c>
      <c r="R790" s="183" t="s">
        <v>7611</v>
      </c>
      <c r="S790" s="184">
        <v>39143</v>
      </c>
      <c r="T790" s="185">
        <v>7347</v>
      </c>
      <c r="U790" s="186">
        <v>6982200</v>
      </c>
      <c r="V790" s="186">
        <v>6982200</v>
      </c>
      <c r="W790" s="187">
        <v>44227</v>
      </c>
      <c r="X790" s="188" t="s">
        <v>8664</v>
      </c>
      <c r="Y790" s="188" t="s">
        <v>7880</v>
      </c>
      <c r="Z790" s="188" t="s">
        <v>8018</v>
      </c>
    </row>
    <row r="791" spans="1:26" ht="24.75" hidden="1" customHeight="1" x14ac:dyDescent="0.25">
      <c r="A791" s="183" t="s">
        <v>8503</v>
      </c>
      <c r="B791" s="188">
        <v>653176902</v>
      </c>
      <c r="C791" s="183" t="s">
        <v>1566</v>
      </c>
      <c r="D791" s="183" t="s">
        <v>2288</v>
      </c>
      <c r="E791" s="183" t="s">
        <v>7584</v>
      </c>
      <c r="F791" s="183" t="s">
        <v>2289</v>
      </c>
      <c r="G791" s="183" t="s">
        <v>7585</v>
      </c>
      <c r="H791" s="183" t="s">
        <v>2290</v>
      </c>
      <c r="I791" s="183" t="s">
        <v>2291</v>
      </c>
      <c r="J791" s="183" t="s">
        <v>2292</v>
      </c>
      <c r="K791" s="183" t="s">
        <v>2293</v>
      </c>
      <c r="L791" s="183" t="s">
        <v>50</v>
      </c>
      <c r="M791" s="183" t="s">
        <v>730</v>
      </c>
      <c r="N791" s="183" t="s">
        <v>2294</v>
      </c>
      <c r="O791" s="183" t="s">
        <v>2295</v>
      </c>
      <c r="P791" s="183">
        <v>0</v>
      </c>
      <c r="Q791" s="183" t="s">
        <v>92</v>
      </c>
      <c r="R791" s="183" t="s">
        <v>7611</v>
      </c>
      <c r="S791" s="184">
        <v>39143</v>
      </c>
      <c r="T791" s="185">
        <v>7347</v>
      </c>
      <c r="U791" s="186">
        <v>17807196</v>
      </c>
      <c r="V791" s="186">
        <v>17807196</v>
      </c>
      <c r="W791" s="187">
        <v>44227</v>
      </c>
      <c r="X791" s="188" t="s">
        <v>8664</v>
      </c>
      <c r="Y791" s="188" t="s">
        <v>7880</v>
      </c>
      <c r="Z791" s="188" t="s">
        <v>8084</v>
      </c>
    </row>
    <row r="792" spans="1:26" ht="24.75" hidden="1" customHeight="1" x14ac:dyDescent="0.25">
      <c r="A792" s="183" t="s">
        <v>8503</v>
      </c>
      <c r="B792" s="188">
        <v>653176902</v>
      </c>
      <c r="C792" s="183" t="s">
        <v>1566</v>
      </c>
      <c r="D792" s="183" t="s">
        <v>2288</v>
      </c>
      <c r="E792" s="183" t="s">
        <v>7584</v>
      </c>
      <c r="F792" s="183" t="s">
        <v>2289</v>
      </c>
      <c r="G792" s="183" t="s">
        <v>7585</v>
      </c>
      <c r="H792" s="183" t="s">
        <v>2290</v>
      </c>
      <c r="I792" s="183" t="s">
        <v>2291</v>
      </c>
      <c r="J792" s="183" t="s">
        <v>2292</v>
      </c>
      <c r="K792" s="183" t="s">
        <v>2293</v>
      </c>
      <c r="L792" s="183" t="s">
        <v>50</v>
      </c>
      <c r="M792" s="183" t="s">
        <v>730</v>
      </c>
      <c r="N792" s="183" t="s">
        <v>2294</v>
      </c>
      <c r="O792" s="183" t="s">
        <v>2295</v>
      </c>
      <c r="P792" s="183">
        <v>0</v>
      </c>
      <c r="Q792" s="183" t="s">
        <v>92</v>
      </c>
      <c r="R792" s="183" t="s">
        <v>7611</v>
      </c>
      <c r="S792" s="184">
        <v>39143</v>
      </c>
      <c r="T792" s="185">
        <v>7347</v>
      </c>
      <c r="U792" s="186">
        <v>8016600</v>
      </c>
      <c r="V792" s="186">
        <v>8016600</v>
      </c>
      <c r="W792" s="187">
        <v>44227</v>
      </c>
      <c r="X792" s="188" t="s">
        <v>8664</v>
      </c>
      <c r="Y792" s="188" t="s">
        <v>7880</v>
      </c>
      <c r="Z792" s="188" t="s">
        <v>7926</v>
      </c>
    </row>
    <row r="793" spans="1:26" ht="24.75" hidden="1" customHeight="1" x14ac:dyDescent="0.25">
      <c r="A793" s="183" t="s">
        <v>8503</v>
      </c>
      <c r="B793" s="188">
        <v>653176902</v>
      </c>
      <c r="C793" s="183" t="s">
        <v>1566</v>
      </c>
      <c r="D793" s="183" t="s">
        <v>2288</v>
      </c>
      <c r="E793" s="183" t="s">
        <v>7584</v>
      </c>
      <c r="F793" s="183" t="s">
        <v>2289</v>
      </c>
      <c r="G793" s="183" t="s">
        <v>7585</v>
      </c>
      <c r="H793" s="183" t="s">
        <v>2290</v>
      </c>
      <c r="I793" s="183" t="s">
        <v>2291</v>
      </c>
      <c r="J793" s="183" t="s">
        <v>2292</v>
      </c>
      <c r="K793" s="183" t="s">
        <v>2293</v>
      </c>
      <c r="L793" s="183" t="s">
        <v>50</v>
      </c>
      <c r="M793" s="183" t="s">
        <v>730</v>
      </c>
      <c r="N793" s="183" t="s">
        <v>2294</v>
      </c>
      <c r="O793" s="183" t="s">
        <v>2295</v>
      </c>
      <c r="P793" s="183">
        <v>0</v>
      </c>
      <c r="Q793" s="183" t="s">
        <v>92</v>
      </c>
      <c r="R793" s="183" t="s">
        <v>7611</v>
      </c>
      <c r="S793" s="184">
        <v>39143</v>
      </c>
      <c r="T793" s="185">
        <v>7347</v>
      </c>
      <c r="U793" s="186">
        <v>35273040</v>
      </c>
      <c r="V793" s="186">
        <v>35273040</v>
      </c>
      <c r="W793" s="187">
        <v>44227</v>
      </c>
      <c r="X793" s="188" t="s">
        <v>8664</v>
      </c>
      <c r="Y793" s="188" t="s">
        <v>7880</v>
      </c>
      <c r="Z793" s="188" t="s">
        <v>7927</v>
      </c>
    </row>
    <row r="794" spans="1:26" ht="24.75" hidden="1" customHeight="1" x14ac:dyDescent="0.25">
      <c r="A794" s="183" t="s">
        <v>8503</v>
      </c>
      <c r="B794" s="188">
        <v>653176902</v>
      </c>
      <c r="C794" s="183" t="s">
        <v>1566</v>
      </c>
      <c r="D794" s="183" t="s">
        <v>2288</v>
      </c>
      <c r="E794" s="183" t="s">
        <v>7584</v>
      </c>
      <c r="F794" s="183" t="s">
        <v>2289</v>
      </c>
      <c r="G794" s="183" t="s">
        <v>7585</v>
      </c>
      <c r="H794" s="183" t="s">
        <v>2290</v>
      </c>
      <c r="I794" s="183" t="s">
        <v>2291</v>
      </c>
      <c r="J794" s="183" t="s">
        <v>2292</v>
      </c>
      <c r="K794" s="183" t="s">
        <v>2293</v>
      </c>
      <c r="L794" s="183" t="s">
        <v>50</v>
      </c>
      <c r="M794" s="183" t="s">
        <v>730</v>
      </c>
      <c r="N794" s="183" t="s">
        <v>2294</v>
      </c>
      <c r="O794" s="183" t="s">
        <v>2295</v>
      </c>
      <c r="P794" s="183">
        <v>0</v>
      </c>
      <c r="Q794" s="183" t="s">
        <v>92</v>
      </c>
      <c r="R794" s="183" t="s">
        <v>7611</v>
      </c>
      <c r="S794" s="184">
        <v>39143</v>
      </c>
      <c r="T794" s="185">
        <v>7347</v>
      </c>
      <c r="U794" s="186">
        <v>11152556</v>
      </c>
      <c r="V794" s="186">
        <v>11152556</v>
      </c>
      <c r="W794" s="187">
        <v>44227</v>
      </c>
      <c r="X794" s="188" t="s">
        <v>8664</v>
      </c>
      <c r="Y794" s="188" t="s">
        <v>7880</v>
      </c>
      <c r="Z794" s="188" t="s">
        <v>7898</v>
      </c>
    </row>
    <row r="795" spans="1:26" ht="24.75" hidden="1" customHeight="1" x14ac:dyDescent="0.25">
      <c r="A795" s="183" t="s">
        <v>8503</v>
      </c>
      <c r="B795" s="188">
        <v>653176902</v>
      </c>
      <c r="C795" s="183" t="s">
        <v>1566</v>
      </c>
      <c r="D795" s="183" t="s">
        <v>2288</v>
      </c>
      <c r="E795" s="183" t="s">
        <v>7584</v>
      </c>
      <c r="F795" s="183" t="s">
        <v>2289</v>
      </c>
      <c r="G795" s="183" t="s">
        <v>7585</v>
      </c>
      <c r="H795" s="183" t="s">
        <v>2290</v>
      </c>
      <c r="I795" s="183" t="s">
        <v>2291</v>
      </c>
      <c r="J795" s="183" t="s">
        <v>2292</v>
      </c>
      <c r="K795" s="183" t="s">
        <v>2293</v>
      </c>
      <c r="L795" s="183" t="s">
        <v>50</v>
      </c>
      <c r="M795" s="183" t="s">
        <v>730</v>
      </c>
      <c r="N795" s="183" t="s">
        <v>2294</v>
      </c>
      <c r="O795" s="183" t="s">
        <v>2295</v>
      </c>
      <c r="P795" s="183">
        <v>0</v>
      </c>
      <c r="Q795" s="183" t="s">
        <v>92</v>
      </c>
      <c r="R795" s="183" t="s">
        <v>7611</v>
      </c>
      <c r="S795" s="184">
        <v>39143</v>
      </c>
      <c r="T795" s="185">
        <v>7347</v>
      </c>
      <c r="U795" s="186">
        <v>9940584</v>
      </c>
      <c r="V795" s="186">
        <v>9940584</v>
      </c>
      <c r="W795" s="187">
        <v>44227</v>
      </c>
      <c r="X795" s="188" t="s">
        <v>8664</v>
      </c>
      <c r="Y795" s="188" t="s">
        <v>7880</v>
      </c>
      <c r="Z795" s="188" t="s">
        <v>7967</v>
      </c>
    </row>
    <row r="796" spans="1:26" ht="24.75" hidden="1" customHeight="1" x14ac:dyDescent="0.25">
      <c r="A796" s="183" t="s">
        <v>8503</v>
      </c>
      <c r="B796" s="188">
        <v>653176902</v>
      </c>
      <c r="C796" s="183" t="s">
        <v>1566</v>
      </c>
      <c r="D796" s="183" t="s">
        <v>2288</v>
      </c>
      <c r="E796" s="183" t="s">
        <v>7584</v>
      </c>
      <c r="F796" s="183" t="s">
        <v>2289</v>
      </c>
      <c r="G796" s="183" t="s">
        <v>7585</v>
      </c>
      <c r="H796" s="183" t="s">
        <v>2290</v>
      </c>
      <c r="I796" s="183" t="s">
        <v>2291</v>
      </c>
      <c r="J796" s="183" t="s">
        <v>2292</v>
      </c>
      <c r="K796" s="183" t="s">
        <v>2293</v>
      </c>
      <c r="L796" s="183" t="s">
        <v>50</v>
      </c>
      <c r="M796" s="183" t="s">
        <v>730</v>
      </c>
      <c r="N796" s="183" t="s">
        <v>2294</v>
      </c>
      <c r="O796" s="183" t="s">
        <v>2295</v>
      </c>
      <c r="P796" s="183">
        <v>0</v>
      </c>
      <c r="Q796" s="183" t="s">
        <v>92</v>
      </c>
      <c r="R796" s="183" t="s">
        <v>7611</v>
      </c>
      <c r="S796" s="184">
        <v>39143</v>
      </c>
      <c r="T796" s="185">
        <v>7347</v>
      </c>
      <c r="U796" s="186">
        <v>16291800</v>
      </c>
      <c r="V796" s="186">
        <v>16291800</v>
      </c>
      <c r="W796" s="187">
        <v>44227</v>
      </c>
      <c r="X796" s="188" t="s">
        <v>8664</v>
      </c>
      <c r="Y796" s="188" t="s">
        <v>7880</v>
      </c>
      <c r="Z796" s="188" t="s">
        <v>8000</v>
      </c>
    </row>
    <row r="797" spans="1:26" ht="24.75" hidden="1" customHeight="1" x14ac:dyDescent="0.25">
      <c r="A797" s="183" t="s">
        <v>8503</v>
      </c>
      <c r="B797" s="188">
        <v>653176902</v>
      </c>
      <c r="C797" s="183" t="s">
        <v>1566</v>
      </c>
      <c r="D797" s="183" t="s">
        <v>2288</v>
      </c>
      <c r="E797" s="183" t="s">
        <v>7584</v>
      </c>
      <c r="F797" s="183" t="s">
        <v>2289</v>
      </c>
      <c r="G797" s="183" t="s">
        <v>7585</v>
      </c>
      <c r="H797" s="183" t="s">
        <v>2290</v>
      </c>
      <c r="I797" s="183" t="s">
        <v>2291</v>
      </c>
      <c r="J797" s="183" t="s">
        <v>2292</v>
      </c>
      <c r="K797" s="183" t="s">
        <v>2293</v>
      </c>
      <c r="L797" s="183" t="s">
        <v>50</v>
      </c>
      <c r="M797" s="183" t="s">
        <v>730</v>
      </c>
      <c r="N797" s="183" t="s">
        <v>2294</v>
      </c>
      <c r="O797" s="183" t="s">
        <v>2295</v>
      </c>
      <c r="P797" s="183">
        <v>0</v>
      </c>
      <c r="Q797" s="183" t="s">
        <v>92</v>
      </c>
      <c r="R797" s="183" t="s">
        <v>7611</v>
      </c>
      <c r="S797" s="184">
        <v>39143</v>
      </c>
      <c r="T797" s="185">
        <v>7347</v>
      </c>
      <c r="U797" s="186">
        <v>14098872</v>
      </c>
      <c r="V797" s="186">
        <v>14098872</v>
      </c>
      <c r="W797" s="187">
        <v>44227</v>
      </c>
      <c r="X797" s="188" t="s">
        <v>8664</v>
      </c>
      <c r="Y797" s="188" t="s">
        <v>7880</v>
      </c>
      <c r="Z797" s="188" t="s">
        <v>7989</v>
      </c>
    </row>
    <row r="798" spans="1:26" ht="24.75" hidden="1" customHeight="1" x14ac:dyDescent="0.25">
      <c r="A798" s="183" t="s">
        <v>8503</v>
      </c>
      <c r="B798" s="188">
        <v>653176902</v>
      </c>
      <c r="C798" s="183" t="s">
        <v>1566</v>
      </c>
      <c r="D798" s="183" t="s">
        <v>2288</v>
      </c>
      <c r="E798" s="183" t="s">
        <v>7584</v>
      </c>
      <c r="F798" s="183" t="s">
        <v>2289</v>
      </c>
      <c r="G798" s="183" t="s">
        <v>7585</v>
      </c>
      <c r="H798" s="183" t="s">
        <v>2290</v>
      </c>
      <c r="I798" s="183" t="s">
        <v>2291</v>
      </c>
      <c r="J798" s="183" t="s">
        <v>2292</v>
      </c>
      <c r="K798" s="183" t="s">
        <v>2293</v>
      </c>
      <c r="L798" s="183" t="s">
        <v>50</v>
      </c>
      <c r="M798" s="183" t="s">
        <v>730</v>
      </c>
      <c r="N798" s="183" t="s">
        <v>2294</v>
      </c>
      <c r="O798" s="183" t="s">
        <v>2295</v>
      </c>
      <c r="P798" s="183">
        <v>0</v>
      </c>
      <c r="Q798" s="183" t="s">
        <v>92</v>
      </c>
      <c r="R798" s="183" t="s">
        <v>7611</v>
      </c>
      <c r="S798" s="184">
        <v>39143</v>
      </c>
      <c r="T798" s="185">
        <v>7347</v>
      </c>
      <c r="U798" s="186">
        <v>29607976</v>
      </c>
      <c r="V798" s="186">
        <v>29607976</v>
      </c>
      <c r="W798" s="187">
        <v>44227</v>
      </c>
      <c r="X798" s="188" t="s">
        <v>8664</v>
      </c>
      <c r="Y798" s="188" t="s">
        <v>7880</v>
      </c>
      <c r="Z798" s="188" t="s">
        <v>6479</v>
      </c>
    </row>
    <row r="799" spans="1:26" ht="24.75" hidden="1" customHeight="1" x14ac:dyDescent="0.25">
      <c r="A799" s="183" t="s">
        <v>8504</v>
      </c>
      <c r="B799" s="188">
        <v>650086104</v>
      </c>
      <c r="C799" s="183" t="s">
        <v>81</v>
      </c>
      <c r="D799" s="183" t="s">
        <v>5548</v>
      </c>
      <c r="E799" s="183" t="s">
        <v>7346</v>
      </c>
      <c r="F799" s="183" t="s">
        <v>4779</v>
      </c>
      <c r="G799" s="183" t="s">
        <v>6698</v>
      </c>
      <c r="H799" s="183" t="s">
        <v>5549</v>
      </c>
      <c r="I799" s="183" t="s">
        <v>7351</v>
      </c>
      <c r="J799" s="183" t="s">
        <v>5550</v>
      </c>
      <c r="K799" s="183" t="s">
        <v>7347</v>
      </c>
      <c r="L799" s="183" t="s">
        <v>6168</v>
      </c>
      <c r="M799" s="183" t="s">
        <v>2480</v>
      </c>
      <c r="N799" s="183" t="s">
        <v>7349</v>
      </c>
      <c r="O799" s="183" t="s">
        <v>7348</v>
      </c>
      <c r="P799" s="183">
        <v>0</v>
      </c>
      <c r="Q799" s="183" t="s">
        <v>530</v>
      </c>
      <c r="R799" s="183" t="s">
        <v>7350</v>
      </c>
      <c r="S799" s="184">
        <v>39171</v>
      </c>
      <c r="T799" s="185">
        <v>7350</v>
      </c>
      <c r="U799" s="186">
        <v>18395770</v>
      </c>
      <c r="V799" s="186">
        <v>18395770</v>
      </c>
      <c r="W799" s="187">
        <v>44227</v>
      </c>
      <c r="X799" s="188" t="s">
        <v>8664</v>
      </c>
      <c r="Y799" s="188" t="s">
        <v>7880</v>
      </c>
      <c r="Z799" s="188" t="s">
        <v>7901</v>
      </c>
    </row>
    <row r="800" spans="1:26" ht="24.75" hidden="1" customHeight="1" x14ac:dyDescent="0.25">
      <c r="A800" s="183" t="s">
        <v>8504</v>
      </c>
      <c r="B800" s="188">
        <v>650086104</v>
      </c>
      <c r="C800" s="183" t="s">
        <v>81</v>
      </c>
      <c r="D800" s="183" t="s">
        <v>5548</v>
      </c>
      <c r="E800" s="183" t="s">
        <v>7346</v>
      </c>
      <c r="F800" s="183" t="s">
        <v>4779</v>
      </c>
      <c r="G800" s="183" t="s">
        <v>6698</v>
      </c>
      <c r="H800" s="183" t="s">
        <v>5549</v>
      </c>
      <c r="I800" s="183" t="s">
        <v>7351</v>
      </c>
      <c r="J800" s="183" t="s">
        <v>5550</v>
      </c>
      <c r="K800" s="183" t="s">
        <v>7347</v>
      </c>
      <c r="L800" s="183" t="s">
        <v>6168</v>
      </c>
      <c r="M800" s="183" t="s">
        <v>2480</v>
      </c>
      <c r="N800" s="183" t="s">
        <v>7349</v>
      </c>
      <c r="O800" s="183" t="s">
        <v>7348</v>
      </c>
      <c r="P800" s="183">
        <v>0</v>
      </c>
      <c r="Q800" s="183" t="s">
        <v>530</v>
      </c>
      <c r="R800" s="183" t="s">
        <v>7350</v>
      </c>
      <c r="S800" s="184">
        <v>39171</v>
      </c>
      <c r="T800" s="185">
        <v>7350</v>
      </c>
      <c r="U800" s="186">
        <v>8844120</v>
      </c>
      <c r="V800" s="186">
        <v>8844120</v>
      </c>
      <c r="W800" s="187">
        <v>44227</v>
      </c>
      <c r="X800" s="188" t="s">
        <v>8664</v>
      </c>
      <c r="Y800" s="188" t="s">
        <v>7880</v>
      </c>
      <c r="Z800" s="188" t="s">
        <v>8075</v>
      </c>
    </row>
    <row r="801" spans="1:26" ht="24.75" hidden="1" customHeight="1" x14ac:dyDescent="0.25">
      <c r="A801" s="183" t="s">
        <v>8504</v>
      </c>
      <c r="B801" s="188">
        <v>650086104</v>
      </c>
      <c r="C801" s="183" t="s">
        <v>81</v>
      </c>
      <c r="D801" s="183" t="s">
        <v>5548</v>
      </c>
      <c r="E801" s="183" t="s">
        <v>7346</v>
      </c>
      <c r="F801" s="183" t="s">
        <v>4779</v>
      </c>
      <c r="G801" s="183" t="s">
        <v>6698</v>
      </c>
      <c r="H801" s="183" t="s">
        <v>5549</v>
      </c>
      <c r="I801" s="183" t="s">
        <v>7351</v>
      </c>
      <c r="J801" s="183" t="s">
        <v>5550</v>
      </c>
      <c r="K801" s="183" t="s">
        <v>7347</v>
      </c>
      <c r="L801" s="183" t="s">
        <v>6168</v>
      </c>
      <c r="M801" s="183" t="s">
        <v>2480</v>
      </c>
      <c r="N801" s="183" t="s">
        <v>7349</v>
      </c>
      <c r="O801" s="183" t="s">
        <v>7348</v>
      </c>
      <c r="P801" s="183">
        <v>0</v>
      </c>
      <c r="Q801" s="183" t="s">
        <v>530</v>
      </c>
      <c r="R801" s="183" t="s">
        <v>7350</v>
      </c>
      <c r="S801" s="184">
        <v>39171</v>
      </c>
      <c r="T801" s="185">
        <v>7350</v>
      </c>
      <c r="U801" s="186">
        <v>5837119</v>
      </c>
      <c r="V801" s="186">
        <v>5837119</v>
      </c>
      <c r="W801" s="187">
        <v>44227</v>
      </c>
      <c r="X801" s="188" t="s">
        <v>8664</v>
      </c>
      <c r="Y801" s="188" t="s">
        <v>7880</v>
      </c>
      <c r="Z801" s="188" t="s">
        <v>8076</v>
      </c>
    </row>
    <row r="802" spans="1:26" ht="24.75" hidden="1" customHeight="1" x14ac:dyDescent="0.25">
      <c r="A802" s="183" t="s">
        <v>8504</v>
      </c>
      <c r="B802" s="188">
        <v>650086104</v>
      </c>
      <c r="C802" s="183" t="s">
        <v>81</v>
      </c>
      <c r="D802" s="183" t="s">
        <v>5548</v>
      </c>
      <c r="E802" s="183" t="s">
        <v>7346</v>
      </c>
      <c r="F802" s="183" t="s">
        <v>4779</v>
      </c>
      <c r="G802" s="183" t="s">
        <v>6698</v>
      </c>
      <c r="H802" s="183" t="s">
        <v>5549</v>
      </c>
      <c r="I802" s="183" t="s">
        <v>7351</v>
      </c>
      <c r="J802" s="183" t="s">
        <v>5550</v>
      </c>
      <c r="K802" s="183" t="s">
        <v>7347</v>
      </c>
      <c r="L802" s="183" t="s">
        <v>6168</v>
      </c>
      <c r="M802" s="183" t="s">
        <v>2480</v>
      </c>
      <c r="N802" s="183" t="s">
        <v>7349</v>
      </c>
      <c r="O802" s="183" t="s">
        <v>7348</v>
      </c>
      <c r="P802" s="183">
        <v>0</v>
      </c>
      <c r="Q802" s="183" t="s">
        <v>530</v>
      </c>
      <c r="R802" s="183" t="s">
        <v>7350</v>
      </c>
      <c r="S802" s="184">
        <v>39171</v>
      </c>
      <c r="T802" s="185">
        <v>7350</v>
      </c>
      <c r="U802" s="186">
        <v>5748678</v>
      </c>
      <c r="V802" s="186">
        <v>5748678</v>
      </c>
      <c r="W802" s="187">
        <v>44227</v>
      </c>
      <c r="X802" s="188" t="s">
        <v>8664</v>
      </c>
      <c r="Y802" s="188" t="s">
        <v>7880</v>
      </c>
      <c r="Z802" s="188" t="s">
        <v>8088</v>
      </c>
    </row>
    <row r="803" spans="1:26" ht="24.75" hidden="1" customHeight="1" x14ac:dyDescent="0.25">
      <c r="A803" s="183" t="s">
        <v>8504</v>
      </c>
      <c r="B803" s="188">
        <v>650086104</v>
      </c>
      <c r="C803" s="183" t="s">
        <v>81</v>
      </c>
      <c r="D803" s="183" t="s">
        <v>5548</v>
      </c>
      <c r="E803" s="183" t="s">
        <v>7346</v>
      </c>
      <c r="F803" s="183" t="s">
        <v>4779</v>
      </c>
      <c r="G803" s="183" t="s">
        <v>6698</v>
      </c>
      <c r="H803" s="183" t="s">
        <v>5549</v>
      </c>
      <c r="I803" s="183" t="s">
        <v>7351</v>
      </c>
      <c r="J803" s="183" t="s">
        <v>5550</v>
      </c>
      <c r="K803" s="183" t="s">
        <v>7347</v>
      </c>
      <c r="L803" s="183" t="s">
        <v>6168</v>
      </c>
      <c r="M803" s="183" t="s">
        <v>2480</v>
      </c>
      <c r="N803" s="183" t="s">
        <v>7349</v>
      </c>
      <c r="O803" s="183" t="s">
        <v>7348</v>
      </c>
      <c r="P803" s="183">
        <v>0</v>
      </c>
      <c r="Q803" s="183" t="s">
        <v>530</v>
      </c>
      <c r="R803" s="183" t="s">
        <v>7350</v>
      </c>
      <c r="S803" s="184">
        <v>39171</v>
      </c>
      <c r="T803" s="185">
        <v>7350</v>
      </c>
      <c r="U803" s="186">
        <v>11232032</v>
      </c>
      <c r="V803" s="186">
        <v>11232032</v>
      </c>
      <c r="W803" s="187">
        <v>44227</v>
      </c>
      <c r="X803" s="188" t="s">
        <v>8664</v>
      </c>
      <c r="Y803" s="188" t="s">
        <v>7880</v>
      </c>
      <c r="Z803" s="188" t="s">
        <v>8077</v>
      </c>
    </row>
    <row r="804" spans="1:26" ht="24.75" hidden="1" customHeight="1" x14ac:dyDescent="0.25">
      <c r="A804" s="183" t="s">
        <v>8504</v>
      </c>
      <c r="B804" s="188">
        <v>650086104</v>
      </c>
      <c r="C804" s="183" t="s">
        <v>81</v>
      </c>
      <c r="D804" s="183" t="s">
        <v>5548</v>
      </c>
      <c r="E804" s="183" t="s">
        <v>7346</v>
      </c>
      <c r="F804" s="183" t="s">
        <v>4779</v>
      </c>
      <c r="G804" s="183" t="s">
        <v>6698</v>
      </c>
      <c r="H804" s="183" t="s">
        <v>5549</v>
      </c>
      <c r="I804" s="183" t="s">
        <v>7351</v>
      </c>
      <c r="J804" s="183" t="s">
        <v>5550</v>
      </c>
      <c r="K804" s="183" t="s">
        <v>7347</v>
      </c>
      <c r="L804" s="183" t="s">
        <v>6168</v>
      </c>
      <c r="M804" s="183" t="s">
        <v>2480</v>
      </c>
      <c r="N804" s="183" t="s">
        <v>7349</v>
      </c>
      <c r="O804" s="183" t="s">
        <v>7348</v>
      </c>
      <c r="P804" s="183">
        <v>0</v>
      </c>
      <c r="Q804" s="183" t="s">
        <v>530</v>
      </c>
      <c r="R804" s="183" t="s">
        <v>7350</v>
      </c>
      <c r="S804" s="184">
        <v>39171</v>
      </c>
      <c r="T804" s="185">
        <v>7350</v>
      </c>
      <c r="U804" s="186">
        <v>16267284</v>
      </c>
      <c r="V804" s="186">
        <v>16267284</v>
      </c>
      <c r="W804" s="187">
        <v>44227</v>
      </c>
      <c r="X804" s="188" t="s">
        <v>8664</v>
      </c>
      <c r="Y804" s="188" t="s">
        <v>7880</v>
      </c>
      <c r="Z804" s="188" t="s">
        <v>8032</v>
      </c>
    </row>
    <row r="805" spans="1:26" ht="24.75" hidden="1" customHeight="1" x14ac:dyDescent="0.25">
      <c r="A805" s="183" t="s">
        <v>8504</v>
      </c>
      <c r="B805" s="188">
        <v>650086104</v>
      </c>
      <c r="C805" s="183" t="s">
        <v>81</v>
      </c>
      <c r="D805" s="183" t="s">
        <v>5548</v>
      </c>
      <c r="E805" s="183" t="s">
        <v>7346</v>
      </c>
      <c r="F805" s="183" t="s">
        <v>4779</v>
      </c>
      <c r="G805" s="183" t="s">
        <v>6698</v>
      </c>
      <c r="H805" s="183" t="s">
        <v>5549</v>
      </c>
      <c r="I805" s="183" t="s">
        <v>7351</v>
      </c>
      <c r="J805" s="183" t="s">
        <v>5550</v>
      </c>
      <c r="K805" s="183" t="s">
        <v>7347</v>
      </c>
      <c r="L805" s="183" t="s">
        <v>6168</v>
      </c>
      <c r="M805" s="183" t="s">
        <v>2480</v>
      </c>
      <c r="N805" s="183" t="s">
        <v>7349</v>
      </c>
      <c r="O805" s="183" t="s">
        <v>7348</v>
      </c>
      <c r="P805" s="183">
        <v>0</v>
      </c>
      <c r="Q805" s="183" t="s">
        <v>530</v>
      </c>
      <c r="R805" s="183" t="s">
        <v>7350</v>
      </c>
      <c r="S805" s="184">
        <v>39171</v>
      </c>
      <c r="T805" s="185">
        <v>7350</v>
      </c>
      <c r="U805" s="186">
        <v>18837975</v>
      </c>
      <c r="V805" s="186">
        <v>18837975</v>
      </c>
      <c r="W805" s="187">
        <v>44227</v>
      </c>
      <c r="X805" s="188" t="s">
        <v>8664</v>
      </c>
      <c r="Y805" s="188" t="s">
        <v>7880</v>
      </c>
      <c r="Z805" s="188" t="s">
        <v>7940</v>
      </c>
    </row>
    <row r="806" spans="1:26" ht="24.75" hidden="1" customHeight="1" x14ac:dyDescent="0.25">
      <c r="A806" s="183" t="s">
        <v>8504</v>
      </c>
      <c r="B806" s="188">
        <v>650086104</v>
      </c>
      <c r="C806" s="183" t="s">
        <v>81</v>
      </c>
      <c r="D806" s="183" t="s">
        <v>5548</v>
      </c>
      <c r="E806" s="183" t="s">
        <v>7346</v>
      </c>
      <c r="F806" s="183" t="s">
        <v>4779</v>
      </c>
      <c r="G806" s="183" t="s">
        <v>6698</v>
      </c>
      <c r="H806" s="183" t="s">
        <v>5549</v>
      </c>
      <c r="I806" s="183" t="s">
        <v>7351</v>
      </c>
      <c r="J806" s="183" t="s">
        <v>5550</v>
      </c>
      <c r="K806" s="183" t="s">
        <v>7347</v>
      </c>
      <c r="L806" s="183" t="s">
        <v>6168</v>
      </c>
      <c r="M806" s="183" t="s">
        <v>2480</v>
      </c>
      <c r="N806" s="183" t="s">
        <v>7349</v>
      </c>
      <c r="O806" s="183" t="s">
        <v>7348</v>
      </c>
      <c r="P806" s="183">
        <v>0</v>
      </c>
      <c r="Q806" s="183" t="s">
        <v>530</v>
      </c>
      <c r="R806" s="183" t="s">
        <v>7350</v>
      </c>
      <c r="S806" s="184">
        <v>39171</v>
      </c>
      <c r="T806" s="185">
        <v>7350</v>
      </c>
      <c r="U806" s="186">
        <v>7959708</v>
      </c>
      <c r="V806" s="186">
        <v>7959708</v>
      </c>
      <c r="W806" s="187">
        <v>44227</v>
      </c>
      <c r="X806" s="188" t="s">
        <v>8664</v>
      </c>
      <c r="Y806" s="188" t="s">
        <v>7880</v>
      </c>
      <c r="Z806" s="188" t="s">
        <v>8033</v>
      </c>
    </row>
    <row r="807" spans="1:26" ht="24.75" hidden="1" customHeight="1" x14ac:dyDescent="0.25">
      <c r="A807" s="183" t="s">
        <v>8505</v>
      </c>
      <c r="B807" s="188">
        <v>692614003</v>
      </c>
      <c r="C807" s="183" t="s">
        <v>2854</v>
      </c>
      <c r="D807" s="183" t="s">
        <v>2882</v>
      </c>
      <c r="E807" s="183" t="s">
        <v>1700</v>
      </c>
      <c r="F807" s="183" t="s">
        <v>2883</v>
      </c>
      <c r="G807" s="183" t="s">
        <v>29</v>
      </c>
      <c r="H807" s="183">
        <v>0</v>
      </c>
      <c r="I807" s="183">
        <v>0</v>
      </c>
      <c r="J807" s="183" t="s">
        <v>3583</v>
      </c>
      <c r="K807" s="183" t="s">
        <v>3585</v>
      </c>
      <c r="L807" s="183" t="s">
        <v>50</v>
      </c>
      <c r="M807" s="183" t="s">
        <v>3587</v>
      </c>
      <c r="N807" s="183" t="s">
        <v>3586</v>
      </c>
      <c r="O807" s="183" t="s">
        <v>3584</v>
      </c>
      <c r="P807" s="183">
        <v>0</v>
      </c>
      <c r="Q807" s="183">
        <v>91001</v>
      </c>
      <c r="R807" s="183" t="s">
        <v>2906</v>
      </c>
      <c r="S807" s="184">
        <v>39212</v>
      </c>
      <c r="T807" s="185">
        <v>7354</v>
      </c>
      <c r="U807" s="186">
        <v>83000</v>
      </c>
      <c r="V807" s="186">
        <v>83000</v>
      </c>
      <c r="W807" s="187">
        <v>44227</v>
      </c>
      <c r="X807" s="188" t="s">
        <v>8664</v>
      </c>
      <c r="Y807" s="188" t="s">
        <v>7880</v>
      </c>
      <c r="Z807" s="188" t="s">
        <v>8089</v>
      </c>
    </row>
    <row r="808" spans="1:26" ht="24.75" hidden="1" customHeight="1" x14ac:dyDescent="0.25">
      <c r="A808" s="183" t="s">
        <v>8506</v>
      </c>
      <c r="B808" s="188">
        <v>692008006</v>
      </c>
      <c r="C808" s="183" t="s">
        <v>2854</v>
      </c>
      <c r="D808" s="183" t="s">
        <v>2871</v>
      </c>
      <c r="E808" s="183" t="s">
        <v>27</v>
      </c>
      <c r="F808" s="183" t="s">
        <v>2872</v>
      </c>
      <c r="G808" s="183" t="s">
        <v>29</v>
      </c>
      <c r="H808" s="183">
        <v>0</v>
      </c>
      <c r="I808" s="183">
        <v>0</v>
      </c>
      <c r="J808" s="183" t="s">
        <v>3377</v>
      </c>
      <c r="K808" s="183" t="s">
        <v>3378</v>
      </c>
      <c r="L808" s="183" t="s">
        <v>6166</v>
      </c>
      <c r="M808" s="183" t="s">
        <v>3380</v>
      </c>
      <c r="N808" s="183" t="s">
        <v>3379</v>
      </c>
      <c r="O808" s="183">
        <v>0</v>
      </c>
      <c r="P808" s="183">
        <v>0</v>
      </c>
      <c r="Q808" s="183">
        <v>91001</v>
      </c>
      <c r="R808" s="183" t="s">
        <v>2875</v>
      </c>
      <c r="S808" s="184">
        <v>39212</v>
      </c>
      <c r="T808" s="185">
        <v>7355</v>
      </c>
      <c r="U808" s="186">
        <v>4893746</v>
      </c>
      <c r="V808" s="186">
        <v>4893746</v>
      </c>
      <c r="W808" s="187">
        <v>44227</v>
      </c>
      <c r="X808" s="188" t="s">
        <v>8664</v>
      </c>
      <c r="Y808" s="188" t="s">
        <v>7880</v>
      </c>
      <c r="Z808" s="188" t="s">
        <v>7918</v>
      </c>
    </row>
    <row r="809" spans="1:26" ht="24.75" hidden="1" customHeight="1" x14ac:dyDescent="0.25">
      <c r="A809" s="183" t="s">
        <v>8652</v>
      </c>
      <c r="B809" s="188">
        <v>692102002</v>
      </c>
      <c r="C809" s="183" t="s">
        <v>3965</v>
      </c>
      <c r="D809" s="183" t="s">
        <v>2871</v>
      </c>
      <c r="E809" s="183" t="s">
        <v>1700</v>
      </c>
      <c r="F809" s="183" t="s">
        <v>2872</v>
      </c>
      <c r="G809" s="183" t="s">
        <v>29</v>
      </c>
      <c r="H809" s="183">
        <v>0</v>
      </c>
      <c r="I809" s="183">
        <v>0</v>
      </c>
      <c r="J809" s="183" t="s">
        <v>7310</v>
      </c>
      <c r="K809" s="183" t="s">
        <v>7311</v>
      </c>
      <c r="L809" s="183" t="s">
        <v>6166</v>
      </c>
      <c r="M809" s="183" t="s">
        <v>7312</v>
      </c>
      <c r="N809" s="183" t="s">
        <v>7313</v>
      </c>
      <c r="O809" s="183">
        <v>0</v>
      </c>
      <c r="P809" s="183">
        <v>0</v>
      </c>
      <c r="Q809" s="183">
        <v>91001</v>
      </c>
      <c r="R809" s="183" t="s">
        <v>2949</v>
      </c>
      <c r="S809" s="184">
        <v>39212</v>
      </c>
      <c r="T809" s="185">
        <v>7356</v>
      </c>
      <c r="U809" s="186">
        <v>0</v>
      </c>
      <c r="V809" s="186">
        <v>0</v>
      </c>
      <c r="W809" s="187">
        <v>44227</v>
      </c>
      <c r="X809" s="188" t="s">
        <v>8664</v>
      </c>
      <c r="Y809" s="188" t="s">
        <v>7880</v>
      </c>
      <c r="Z809" s="188" t="s">
        <v>8668</v>
      </c>
    </row>
    <row r="810" spans="1:26" ht="24.75" hidden="1" customHeight="1" x14ac:dyDescent="0.25">
      <c r="A810" s="183" t="s">
        <v>8507</v>
      </c>
      <c r="B810" s="188">
        <v>657798800</v>
      </c>
      <c r="C810" s="183" t="s">
        <v>81</v>
      </c>
      <c r="D810" s="183" t="s">
        <v>5130</v>
      </c>
      <c r="E810" s="183" t="s">
        <v>7546</v>
      </c>
      <c r="F810" s="183" t="s">
        <v>5131</v>
      </c>
      <c r="G810" s="183" t="s">
        <v>6741</v>
      </c>
      <c r="H810" s="183" t="s">
        <v>5132</v>
      </c>
      <c r="I810" s="183" t="s">
        <v>6742</v>
      </c>
      <c r="J810" s="183" t="s">
        <v>5133</v>
      </c>
      <c r="K810" s="183" t="s">
        <v>7734</v>
      </c>
      <c r="L810" s="183" t="s">
        <v>50</v>
      </c>
      <c r="M810" s="183" t="s">
        <v>730</v>
      </c>
      <c r="N810" s="183">
        <v>56232475099</v>
      </c>
      <c r="O810" s="183" t="s">
        <v>7547</v>
      </c>
      <c r="P810" s="183">
        <v>0</v>
      </c>
      <c r="Q810" s="183" t="s">
        <v>1217</v>
      </c>
      <c r="R810" s="183" t="s">
        <v>7545</v>
      </c>
      <c r="S810" s="184">
        <v>39269</v>
      </c>
      <c r="T810" s="185">
        <v>7362</v>
      </c>
      <c r="U810" s="186">
        <v>14974105</v>
      </c>
      <c r="V810" s="186">
        <v>14974105</v>
      </c>
      <c r="W810" s="187">
        <v>44227</v>
      </c>
      <c r="X810" s="188" t="s">
        <v>8664</v>
      </c>
      <c r="Y810" s="188" t="s">
        <v>7880</v>
      </c>
      <c r="Z810" s="188" t="s">
        <v>7882</v>
      </c>
    </row>
    <row r="811" spans="1:26" ht="24.75" hidden="1" customHeight="1" x14ac:dyDescent="0.25">
      <c r="A811" s="183" t="s">
        <v>8507</v>
      </c>
      <c r="B811" s="188">
        <v>657798800</v>
      </c>
      <c r="C811" s="183" t="s">
        <v>81</v>
      </c>
      <c r="D811" s="183" t="s">
        <v>5130</v>
      </c>
      <c r="E811" s="183" t="s">
        <v>7546</v>
      </c>
      <c r="F811" s="183" t="s">
        <v>5131</v>
      </c>
      <c r="G811" s="183" t="s">
        <v>6741</v>
      </c>
      <c r="H811" s="183" t="s">
        <v>5132</v>
      </c>
      <c r="I811" s="183" t="s">
        <v>6742</v>
      </c>
      <c r="J811" s="183" t="s">
        <v>5133</v>
      </c>
      <c r="K811" s="183" t="s">
        <v>7734</v>
      </c>
      <c r="L811" s="183" t="s">
        <v>50</v>
      </c>
      <c r="M811" s="183" t="s">
        <v>730</v>
      </c>
      <c r="N811" s="183">
        <v>56232475099</v>
      </c>
      <c r="O811" s="183" t="s">
        <v>7547</v>
      </c>
      <c r="P811" s="183">
        <v>0</v>
      </c>
      <c r="Q811" s="183" t="s">
        <v>1217</v>
      </c>
      <c r="R811" s="183" t="s">
        <v>7545</v>
      </c>
      <c r="S811" s="184">
        <v>39269</v>
      </c>
      <c r="T811" s="185">
        <v>7362</v>
      </c>
      <c r="U811" s="186">
        <v>7798548</v>
      </c>
      <c r="V811" s="186">
        <v>7798548</v>
      </c>
      <c r="W811" s="187">
        <v>44227</v>
      </c>
      <c r="X811" s="188" t="s">
        <v>8664</v>
      </c>
      <c r="Y811" s="188" t="s">
        <v>7880</v>
      </c>
      <c r="Z811" s="188" t="s">
        <v>187</v>
      </c>
    </row>
    <row r="812" spans="1:26" ht="24.75" hidden="1" customHeight="1" x14ac:dyDescent="0.25">
      <c r="A812" s="183" t="s">
        <v>8507</v>
      </c>
      <c r="B812" s="188">
        <v>657798800</v>
      </c>
      <c r="C812" s="183" t="s">
        <v>81</v>
      </c>
      <c r="D812" s="183" t="s">
        <v>5130</v>
      </c>
      <c r="E812" s="183" t="s">
        <v>7546</v>
      </c>
      <c r="F812" s="183" t="s">
        <v>5131</v>
      </c>
      <c r="G812" s="183" t="s">
        <v>6741</v>
      </c>
      <c r="H812" s="183" t="s">
        <v>5132</v>
      </c>
      <c r="I812" s="183" t="s">
        <v>6742</v>
      </c>
      <c r="J812" s="183" t="s">
        <v>5133</v>
      </c>
      <c r="K812" s="183" t="s">
        <v>7734</v>
      </c>
      <c r="L812" s="183" t="s">
        <v>50</v>
      </c>
      <c r="M812" s="183" t="s">
        <v>730</v>
      </c>
      <c r="N812" s="183">
        <v>56232475099</v>
      </c>
      <c r="O812" s="183" t="s">
        <v>7547</v>
      </c>
      <c r="P812" s="183">
        <v>0</v>
      </c>
      <c r="Q812" s="183" t="s">
        <v>1217</v>
      </c>
      <c r="R812" s="183" t="s">
        <v>7545</v>
      </c>
      <c r="S812" s="184">
        <v>39269</v>
      </c>
      <c r="T812" s="185">
        <v>7362</v>
      </c>
      <c r="U812" s="186">
        <v>14223000</v>
      </c>
      <c r="V812" s="186">
        <v>14223000</v>
      </c>
      <c r="W812" s="187">
        <v>44227</v>
      </c>
      <c r="X812" s="188" t="s">
        <v>8664</v>
      </c>
      <c r="Y812" s="188" t="s">
        <v>7880</v>
      </c>
      <c r="Z812" s="188" t="s">
        <v>7960</v>
      </c>
    </row>
    <row r="813" spans="1:26" ht="24.75" hidden="1" customHeight="1" x14ac:dyDescent="0.25">
      <c r="A813" s="183" t="s">
        <v>8507</v>
      </c>
      <c r="B813" s="188">
        <v>657798800</v>
      </c>
      <c r="C813" s="183" t="s">
        <v>81</v>
      </c>
      <c r="D813" s="183" t="s">
        <v>5130</v>
      </c>
      <c r="E813" s="183" t="s">
        <v>7546</v>
      </c>
      <c r="F813" s="183" t="s">
        <v>5131</v>
      </c>
      <c r="G813" s="183" t="s">
        <v>6741</v>
      </c>
      <c r="H813" s="183" t="s">
        <v>5132</v>
      </c>
      <c r="I813" s="183" t="s">
        <v>6742</v>
      </c>
      <c r="J813" s="183" t="s">
        <v>5133</v>
      </c>
      <c r="K813" s="183" t="s">
        <v>7734</v>
      </c>
      <c r="L813" s="183" t="s">
        <v>50</v>
      </c>
      <c r="M813" s="183" t="s">
        <v>730</v>
      </c>
      <c r="N813" s="183">
        <v>56232475099</v>
      </c>
      <c r="O813" s="183" t="s">
        <v>7547</v>
      </c>
      <c r="P813" s="183">
        <v>0</v>
      </c>
      <c r="Q813" s="183" t="s">
        <v>1217</v>
      </c>
      <c r="R813" s="183" t="s">
        <v>7545</v>
      </c>
      <c r="S813" s="184">
        <v>39269</v>
      </c>
      <c r="T813" s="185">
        <v>7362</v>
      </c>
      <c r="U813" s="186">
        <v>7535604</v>
      </c>
      <c r="V813" s="186">
        <v>7535604</v>
      </c>
      <c r="W813" s="187">
        <v>44227</v>
      </c>
      <c r="X813" s="188" t="s">
        <v>8664</v>
      </c>
      <c r="Y813" s="188" t="s">
        <v>7880</v>
      </c>
      <c r="Z813" s="188" t="s">
        <v>7977</v>
      </c>
    </row>
    <row r="814" spans="1:26" ht="24.75" hidden="1" customHeight="1" x14ac:dyDescent="0.25">
      <c r="A814" s="183" t="s">
        <v>8507</v>
      </c>
      <c r="B814" s="188">
        <v>657798800</v>
      </c>
      <c r="C814" s="183" t="s">
        <v>81</v>
      </c>
      <c r="D814" s="183" t="s">
        <v>5130</v>
      </c>
      <c r="E814" s="183" t="s">
        <v>7546</v>
      </c>
      <c r="F814" s="183" t="s">
        <v>5131</v>
      </c>
      <c r="G814" s="183" t="s">
        <v>6741</v>
      </c>
      <c r="H814" s="183" t="s">
        <v>5132</v>
      </c>
      <c r="I814" s="183" t="s">
        <v>6742</v>
      </c>
      <c r="J814" s="183" t="s">
        <v>5133</v>
      </c>
      <c r="K814" s="183" t="s">
        <v>7734</v>
      </c>
      <c r="L814" s="183" t="s">
        <v>50</v>
      </c>
      <c r="M814" s="183" t="s">
        <v>730</v>
      </c>
      <c r="N814" s="183">
        <v>56232475099</v>
      </c>
      <c r="O814" s="183" t="s">
        <v>7547</v>
      </c>
      <c r="P814" s="183">
        <v>0</v>
      </c>
      <c r="Q814" s="183" t="s">
        <v>1217</v>
      </c>
      <c r="R814" s="183" t="s">
        <v>7545</v>
      </c>
      <c r="S814" s="184">
        <v>39269</v>
      </c>
      <c r="T814" s="185">
        <v>7362</v>
      </c>
      <c r="U814" s="186">
        <v>6413280</v>
      </c>
      <c r="V814" s="186">
        <v>6413280</v>
      </c>
      <c r="W814" s="187">
        <v>44227</v>
      </c>
      <c r="X814" s="188" t="s">
        <v>8664</v>
      </c>
      <c r="Y814" s="188" t="s">
        <v>7880</v>
      </c>
      <c r="Z814" s="188" t="s">
        <v>7978</v>
      </c>
    </row>
    <row r="815" spans="1:26" ht="24.75" hidden="1" customHeight="1" x14ac:dyDescent="0.25">
      <c r="A815" s="183" t="s">
        <v>8507</v>
      </c>
      <c r="B815" s="188">
        <v>657798800</v>
      </c>
      <c r="C815" s="183" t="s">
        <v>81</v>
      </c>
      <c r="D815" s="183" t="s">
        <v>5130</v>
      </c>
      <c r="E815" s="183" t="s">
        <v>7546</v>
      </c>
      <c r="F815" s="183" t="s">
        <v>5131</v>
      </c>
      <c r="G815" s="183" t="s">
        <v>6741</v>
      </c>
      <c r="H815" s="183" t="s">
        <v>5132</v>
      </c>
      <c r="I815" s="183" t="s">
        <v>6742</v>
      </c>
      <c r="J815" s="183" t="s">
        <v>5133</v>
      </c>
      <c r="K815" s="183" t="s">
        <v>7734</v>
      </c>
      <c r="L815" s="183" t="s">
        <v>50</v>
      </c>
      <c r="M815" s="183" t="s">
        <v>730</v>
      </c>
      <c r="N815" s="183">
        <v>56232475099</v>
      </c>
      <c r="O815" s="183" t="s">
        <v>7547</v>
      </c>
      <c r="P815" s="183">
        <v>0</v>
      </c>
      <c r="Q815" s="183" t="s">
        <v>1217</v>
      </c>
      <c r="R815" s="183" t="s">
        <v>7545</v>
      </c>
      <c r="S815" s="184">
        <v>39269</v>
      </c>
      <c r="T815" s="185">
        <v>7362</v>
      </c>
      <c r="U815" s="186">
        <v>6413280</v>
      </c>
      <c r="V815" s="186">
        <v>6413280</v>
      </c>
      <c r="W815" s="187">
        <v>44227</v>
      </c>
      <c r="X815" s="188" t="s">
        <v>8664</v>
      </c>
      <c r="Y815" s="188" t="s">
        <v>7880</v>
      </c>
      <c r="Z815" s="188" t="s">
        <v>7979</v>
      </c>
    </row>
    <row r="816" spans="1:26" ht="24.75" hidden="1" customHeight="1" x14ac:dyDescent="0.25">
      <c r="A816" s="183" t="s">
        <v>8507</v>
      </c>
      <c r="B816" s="188">
        <v>657798800</v>
      </c>
      <c r="C816" s="183" t="s">
        <v>81</v>
      </c>
      <c r="D816" s="183" t="s">
        <v>5130</v>
      </c>
      <c r="E816" s="183" t="s">
        <v>7546</v>
      </c>
      <c r="F816" s="183" t="s">
        <v>5131</v>
      </c>
      <c r="G816" s="183" t="s">
        <v>6741</v>
      </c>
      <c r="H816" s="183" t="s">
        <v>5132</v>
      </c>
      <c r="I816" s="183" t="s">
        <v>6742</v>
      </c>
      <c r="J816" s="183" t="s">
        <v>5133</v>
      </c>
      <c r="K816" s="183" t="s">
        <v>7734</v>
      </c>
      <c r="L816" s="183" t="s">
        <v>50</v>
      </c>
      <c r="M816" s="183" t="s">
        <v>730</v>
      </c>
      <c r="N816" s="183">
        <v>56232475099</v>
      </c>
      <c r="O816" s="183" t="s">
        <v>7547</v>
      </c>
      <c r="P816" s="183">
        <v>0</v>
      </c>
      <c r="Q816" s="183" t="s">
        <v>1217</v>
      </c>
      <c r="R816" s="183" t="s">
        <v>7545</v>
      </c>
      <c r="S816" s="184">
        <v>39269</v>
      </c>
      <c r="T816" s="185">
        <v>7362</v>
      </c>
      <c r="U816" s="186">
        <v>33669720</v>
      </c>
      <c r="V816" s="186">
        <v>33669720</v>
      </c>
      <c r="W816" s="187">
        <v>44227</v>
      </c>
      <c r="X816" s="188" t="s">
        <v>8664</v>
      </c>
      <c r="Y816" s="188" t="s">
        <v>7880</v>
      </c>
      <c r="Z816" s="188" t="s">
        <v>7921</v>
      </c>
    </row>
    <row r="817" spans="1:26" ht="24.75" hidden="1" customHeight="1" x14ac:dyDescent="0.25">
      <c r="A817" s="183" t="s">
        <v>8507</v>
      </c>
      <c r="B817" s="188">
        <v>657798800</v>
      </c>
      <c r="C817" s="183" t="s">
        <v>81</v>
      </c>
      <c r="D817" s="183" t="s">
        <v>5130</v>
      </c>
      <c r="E817" s="183" t="s">
        <v>7546</v>
      </c>
      <c r="F817" s="183" t="s">
        <v>5131</v>
      </c>
      <c r="G817" s="183" t="s">
        <v>6741</v>
      </c>
      <c r="H817" s="183" t="s">
        <v>5132</v>
      </c>
      <c r="I817" s="183" t="s">
        <v>6742</v>
      </c>
      <c r="J817" s="183" t="s">
        <v>5133</v>
      </c>
      <c r="K817" s="183" t="s">
        <v>7734</v>
      </c>
      <c r="L817" s="183" t="s">
        <v>50</v>
      </c>
      <c r="M817" s="183" t="s">
        <v>730</v>
      </c>
      <c r="N817" s="183">
        <v>56232475099</v>
      </c>
      <c r="O817" s="183" t="s">
        <v>7547</v>
      </c>
      <c r="P817" s="183">
        <v>0</v>
      </c>
      <c r="Q817" s="183" t="s">
        <v>1217</v>
      </c>
      <c r="R817" s="183" t="s">
        <v>7545</v>
      </c>
      <c r="S817" s="184">
        <v>39269</v>
      </c>
      <c r="T817" s="185">
        <v>7362</v>
      </c>
      <c r="U817" s="186">
        <v>3847968</v>
      </c>
      <c r="V817" s="186">
        <v>3847968</v>
      </c>
      <c r="W817" s="187">
        <v>44227</v>
      </c>
      <c r="X817" s="188" t="s">
        <v>8664</v>
      </c>
      <c r="Y817" s="188" t="s">
        <v>7880</v>
      </c>
      <c r="Z817" s="188" t="s">
        <v>7951</v>
      </c>
    </row>
    <row r="818" spans="1:26" ht="24.75" hidden="1" customHeight="1" x14ac:dyDescent="0.25">
      <c r="A818" s="183" t="s">
        <v>8507</v>
      </c>
      <c r="B818" s="188">
        <v>657798800</v>
      </c>
      <c r="C818" s="183" t="s">
        <v>81</v>
      </c>
      <c r="D818" s="183" t="s">
        <v>5130</v>
      </c>
      <c r="E818" s="183" t="s">
        <v>7546</v>
      </c>
      <c r="F818" s="183" t="s">
        <v>5131</v>
      </c>
      <c r="G818" s="183" t="s">
        <v>6741</v>
      </c>
      <c r="H818" s="183" t="s">
        <v>5132</v>
      </c>
      <c r="I818" s="183" t="s">
        <v>6742</v>
      </c>
      <c r="J818" s="183" t="s">
        <v>5133</v>
      </c>
      <c r="K818" s="183" t="s">
        <v>7734</v>
      </c>
      <c r="L818" s="183" t="s">
        <v>50</v>
      </c>
      <c r="M818" s="183" t="s">
        <v>730</v>
      </c>
      <c r="N818" s="183">
        <v>56232475099</v>
      </c>
      <c r="O818" s="183" t="s">
        <v>7547</v>
      </c>
      <c r="P818" s="183">
        <v>0</v>
      </c>
      <c r="Q818" s="183" t="s">
        <v>1217</v>
      </c>
      <c r="R818" s="183" t="s">
        <v>7545</v>
      </c>
      <c r="S818" s="184">
        <v>39269</v>
      </c>
      <c r="T818" s="185">
        <v>7362</v>
      </c>
      <c r="U818" s="186">
        <v>6252948</v>
      </c>
      <c r="V818" s="186">
        <v>6252948</v>
      </c>
      <c r="W818" s="187">
        <v>44227</v>
      </c>
      <c r="X818" s="188" t="s">
        <v>8664</v>
      </c>
      <c r="Y818" s="188" t="s">
        <v>7880</v>
      </c>
      <c r="Z818" s="188" t="s">
        <v>7926</v>
      </c>
    </row>
    <row r="819" spans="1:26" ht="24.75" hidden="1" customHeight="1" x14ac:dyDescent="0.25">
      <c r="A819" s="183" t="s">
        <v>8507</v>
      </c>
      <c r="B819" s="188">
        <v>657798800</v>
      </c>
      <c r="C819" s="183" t="s">
        <v>81</v>
      </c>
      <c r="D819" s="183" t="s">
        <v>5130</v>
      </c>
      <c r="E819" s="183" t="s">
        <v>7546</v>
      </c>
      <c r="F819" s="183" t="s">
        <v>5131</v>
      </c>
      <c r="G819" s="183" t="s">
        <v>6741</v>
      </c>
      <c r="H819" s="183" t="s">
        <v>5132</v>
      </c>
      <c r="I819" s="183" t="s">
        <v>6742</v>
      </c>
      <c r="J819" s="183" t="s">
        <v>5133</v>
      </c>
      <c r="K819" s="183" t="s">
        <v>7734</v>
      </c>
      <c r="L819" s="183" t="s">
        <v>50</v>
      </c>
      <c r="M819" s="183" t="s">
        <v>730</v>
      </c>
      <c r="N819" s="183">
        <v>56232475099</v>
      </c>
      <c r="O819" s="183" t="s">
        <v>7547</v>
      </c>
      <c r="P819" s="183">
        <v>0</v>
      </c>
      <c r="Q819" s="183" t="s">
        <v>1217</v>
      </c>
      <c r="R819" s="183" t="s">
        <v>7545</v>
      </c>
      <c r="S819" s="184">
        <v>39269</v>
      </c>
      <c r="T819" s="185">
        <v>7362</v>
      </c>
      <c r="U819" s="186">
        <v>22125816</v>
      </c>
      <c r="V819" s="186">
        <v>22125816</v>
      </c>
      <c r="W819" s="187">
        <v>44227</v>
      </c>
      <c r="X819" s="188" t="s">
        <v>8664</v>
      </c>
      <c r="Y819" s="188" t="s">
        <v>7880</v>
      </c>
      <c r="Z819" s="188" t="s">
        <v>7930</v>
      </c>
    </row>
    <row r="820" spans="1:26" ht="24.75" hidden="1" customHeight="1" x14ac:dyDescent="0.25">
      <c r="A820" s="183" t="s">
        <v>8507</v>
      </c>
      <c r="B820" s="188">
        <v>657798800</v>
      </c>
      <c r="C820" s="183" t="s">
        <v>81</v>
      </c>
      <c r="D820" s="183" t="s">
        <v>5130</v>
      </c>
      <c r="E820" s="183" t="s">
        <v>7546</v>
      </c>
      <c r="F820" s="183" t="s">
        <v>5131</v>
      </c>
      <c r="G820" s="183" t="s">
        <v>6741</v>
      </c>
      <c r="H820" s="183" t="s">
        <v>5132</v>
      </c>
      <c r="I820" s="183" t="s">
        <v>6742</v>
      </c>
      <c r="J820" s="183" t="s">
        <v>5133</v>
      </c>
      <c r="K820" s="183" t="s">
        <v>7734</v>
      </c>
      <c r="L820" s="183" t="s">
        <v>50</v>
      </c>
      <c r="M820" s="183" t="s">
        <v>730</v>
      </c>
      <c r="N820" s="183">
        <v>56232475099</v>
      </c>
      <c r="O820" s="183" t="s">
        <v>7547</v>
      </c>
      <c r="P820" s="183">
        <v>0</v>
      </c>
      <c r="Q820" s="183" t="s">
        <v>1217</v>
      </c>
      <c r="R820" s="183" t="s">
        <v>7545</v>
      </c>
      <c r="S820" s="184">
        <v>39269</v>
      </c>
      <c r="T820" s="185">
        <v>7362</v>
      </c>
      <c r="U820" s="186">
        <v>5932284</v>
      </c>
      <c r="V820" s="186">
        <v>5932284</v>
      </c>
      <c r="W820" s="187">
        <v>44227</v>
      </c>
      <c r="X820" s="188" t="s">
        <v>8664</v>
      </c>
      <c r="Y820" s="188" t="s">
        <v>7880</v>
      </c>
      <c r="Z820" s="188" t="s">
        <v>7931</v>
      </c>
    </row>
    <row r="821" spans="1:26" ht="24.75" hidden="1" customHeight="1" x14ac:dyDescent="0.25">
      <c r="A821" s="183" t="s">
        <v>8507</v>
      </c>
      <c r="B821" s="188">
        <v>657798800</v>
      </c>
      <c r="C821" s="183" t="s">
        <v>81</v>
      </c>
      <c r="D821" s="183" t="s">
        <v>5130</v>
      </c>
      <c r="E821" s="183" t="s">
        <v>7546</v>
      </c>
      <c r="F821" s="183" t="s">
        <v>5131</v>
      </c>
      <c r="G821" s="183" t="s">
        <v>6741</v>
      </c>
      <c r="H821" s="183" t="s">
        <v>5132</v>
      </c>
      <c r="I821" s="183" t="s">
        <v>6742</v>
      </c>
      <c r="J821" s="183" t="s">
        <v>5133</v>
      </c>
      <c r="K821" s="183" t="s">
        <v>7734</v>
      </c>
      <c r="L821" s="183" t="s">
        <v>50</v>
      </c>
      <c r="M821" s="183" t="s">
        <v>730</v>
      </c>
      <c r="N821" s="183">
        <v>56232475099</v>
      </c>
      <c r="O821" s="183" t="s">
        <v>7547</v>
      </c>
      <c r="P821" s="183">
        <v>0</v>
      </c>
      <c r="Q821" s="183" t="s">
        <v>1217</v>
      </c>
      <c r="R821" s="183" t="s">
        <v>7545</v>
      </c>
      <c r="S821" s="184">
        <v>39269</v>
      </c>
      <c r="T821" s="185">
        <v>7362</v>
      </c>
      <c r="U821" s="186">
        <v>8016600</v>
      </c>
      <c r="V821" s="186">
        <v>8016600</v>
      </c>
      <c r="W821" s="187">
        <v>44227</v>
      </c>
      <c r="X821" s="188" t="s">
        <v>8664</v>
      </c>
      <c r="Y821" s="188" t="s">
        <v>7880</v>
      </c>
      <c r="Z821" s="188" t="s">
        <v>7969</v>
      </c>
    </row>
    <row r="822" spans="1:26" ht="24.75" hidden="1" customHeight="1" x14ac:dyDescent="0.25">
      <c r="A822" s="183" t="s">
        <v>8507</v>
      </c>
      <c r="B822" s="188">
        <v>657798800</v>
      </c>
      <c r="C822" s="183" t="s">
        <v>81</v>
      </c>
      <c r="D822" s="183" t="s">
        <v>5130</v>
      </c>
      <c r="E822" s="183" t="s">
        <v>7546</v>
      </c>
      <c r="F822" s="183" t="s">
        <v>5131</v>
      </c>
      <c r="G822" s="183" t="s">
        <v>6741</v>
      </c>
      <c r="H822" s="183" t="s">
        <v>5132</v>
      </c>
      <c r="I822" s="183" t="s">
        <v>6742</v>
      </c>
      <c r="J822" s="183" t="s">
        <v>5133</v>
      </c>
      <c r="K822" s="183" t="s">
        <v>7734</v>
      </c>
      <c r="L822" s="183" t="s">
        <v>50</v>
      </c>
      <c r="M822" s="183" t="s">
        <v>730</v>
      </c>
      <c r="N822" s="183">
        <v>56232475099</v>
      </c>
      <c r="O822" s="183" t="s">
        <v>7547</v>
      </c>
      <c r="P822" s="183">
        <v>0</v>
      </c>
      <c r="Q822" s="183" t="s">
        <v>1217</v>
      </c>
      <c r="R822" s="183" t="s">
        <v>7545</v>
      </c>
      <c r="S822" s="184">
        <v>39269</v>
      </c>
      <c r="T822" s="185">
        <v>7362</v>
      </c>
      <c r="U822" s="186">
        <v>16632842</v>
      </c>
      <c r="V822" s="186">
        <v>16632842</v>
      </c>
      <c r="W822" s="187">
        <v>44227</v>
      </c>
      <c r="X822" s="188" t="s">
        <v>8664</v>
      </c>
      <c r="Y822" s="188" t="s">
        <v>7880</v>
      </c>
      <c r="Z822" s="188" t="s">
        <v>198</v>
      </c>
    </row>
    <row r="823" spans="1:26" ht="24.75" hidden="1" customHeight="1" x14ac:dyDescent="0.25">
      <c r="A823" s="183" t="s">
        <v>8507</v>
      </c>
      <c r="B823" s="188">
        <v>657798800</v>
      </c>
      <c r="C823" s="183" t="s">
        <v>81</v>
      </c>
      <c r="D823" s="183" t="s">
        <v>5130</v>
      </c>
      <c r="E823" s="183" t="s">
        <v>7546</v>
      </c>
      <c r="F823" s="183" t="s">
        <v>5131</v>
      </c>
      <c r="G823" s="183" t="s">
        <v>6741</v>
      </c>
      <c r="H823" s="183" t="s">
        <v>5132</v>
      </c>
      <c r="I823" s="183" t="s">
        <v>6742</v>
      </c>
      <c r="J823" s="183" t="s">
        <v>5133</v>
      </c>
      <c r="K823" s="183" t="s">
        <v>7734</v>
      </c>
      <c r="L823" s="183" t="s">
        <v>50</v>
      </c>
      <c r="M823" s="183" t="s">
        <v>730</v>
      </c>
      <c r="N823" s="183">
        <v>56232475099</v>
      </c>
      <c r="O823" s="183" t="s">
        <v>7547</v>
      </c>
      <c r="P823" s="183">
        <v>0</v>
      </c>
      <c r="Q823" s="183" t="s">
        <v>1217</v>
      </c>
      <c r="R823" s="183" t="s">
        <v>7545</v>
      </c>
      <c r="S823" s="184">
        <v>39269</v>
      </c>
      <c r="T823" s="185">
        <v>7362</v>
      </c>
      <c r="U823" s="186">
        <v>6413280</v>
      </c>
      <c r="V823" s="186">
        <v>6413280</v>
      </c>
      <c r="W823" s="187">
        <v>44227</v>
      </c>
      <c r="X823" s="188" t="s">
        <v>8664</v>
      </c>
      <c r="Y823" s="188" t="s">
        <v>7880</v>
      </c>
      <c r="Z823" s="188" t="s">
        <v>7889</v>
      </c>
    </row>
    <row r="824" spans="1:26" ht="24.75" hidden="1" customHeight="1" x14ac:dyDescent="0.25">
      <c r="A824" s="183" t="s">
        <v>8508</v>
      </c>
      <c r="B824" s="188">
        <v>655778705</v>
      </c>
      <c r="C824" s="183" t="s">
        <v>4752</v>
      </c>
      <c r="D824" s="183" t="s">
        <v>4753</v>
      </c>
      <c r="E824" s="183" t="s">
        <v>7314</v>
      </c>
      <c r="F824" s="183" t="s">
        <v>4754</v>
      </c>
      <c r="G824" s="183" t="s">
        <v>6271</v>
      </c>
      <c r="H824" s="183" t="s">
        <v>708</v>
      </c>
      <c r="I824" s="183" t="s">
        <v>6272</v>
      </c>
      <c r="J824" s="183" t="s">
        <v>4755</v>
      </c>
      <c r="K824" s="183" t="s">
        <v>4757</v>
      </c>
      <c r="L824" s="183" t="s">
        <v>630</v>
      </c>
      <c r="M824" s="183" t="s">
        <v>1347</v>
      </c>
      <c r="N824" s="183" t="s">
        <v>4758</v>
      </c>
      <c r="O824" s="183" t="s">
        <v>4756</v>
      </c>
      <c r="P824" s="183">
        <v>0</v>
      </c>
      <c r="Q824" s="183" t="s">
        <v>92</v>
      </c>
      <c r="R824" s="183" t="s">
        <v>7315</v>
      </c>
      <c r="S824" s="184">
        <v>39308</v>
      </c>
      <c r="T824" s="185">
        <v>7367</v>
      </c>
      <c r="U824" s="186">
        <v>7758000</v>
      </c>
      <c r="V824" s="186">
        <v>7758000</v>
      </c>
      <c r="W824" s="187">
        <v>44227</v>
      </c>
      <c r="X824" s="188" t="s">
        <v>8664</v>
      </c>
      <c r="Y824" s="188" t="s">
        <v>7880</v>
      </c>
      <c r="Z824" s="188" t="s">
        <v>8090</v>
      </c>
    </row>
    <row r="825" spans="1:26" ht="24.75" hidden="1" customHeight="1" x14ac:dyDescent="0.25">
      <c r="A825" s="183" t="s">
        <v>8509</v>
      </c>
      <c r="B825" s="188">
        <v>653823304</v>
      </c>
      <c r="C825" s="183" t="s">
        <v>2738</v>
      </c>
      <c r="D825" s="183" t="s">
        <v>2739</v>
      </c>
      <c r="E825" s="183" t="s">
        <v>7657</v>
      </c>
      <c r="F825" s="183" t="s">
        <v>2740</v>
      </c>
      <c r="G825" s="183" t="s">
        <v>7658</v>
      </c>
      <c r="H825" s="183" t="s">
        <v>7659</v>
      </c>
      <c r="I825" s="183" t="s">
        <v>7660</v>
      </c>
      <c r="J825" s="183" t="s">
        <v>2741</v>
      </c>
      <c r="K825" s="183" t="s">
        <v>2742</v>
      </c>
      <c r="L825" s="183" t="s">
        <v>50</v>
      </c>
      <c r="M825" s="183" t="s">
        <v>730</v>
      </c>
      <c r="N825" s="183" t="s">
        <v>2743</v>
      </c>
      <c r="O825" s="183">
        <v>0</v>
      </c>
      <c r="P825" s="183">
        <v>0</v>
      </c>
      <c r="Q825" s="183" t="s">
        <v>92</v>
      </c>
      <c r="R825" s="183" t="s">
        <v>7687</v>
      </c>
      <c r="S825" s="184">
        <v>39317</v>
      </c>
      <c r="T825" s="185">
        <v>7369</v>
      </c>
      <c r="U825" s="186">
        <v>0</v>
      </c>
      <c r="V825" s="186">
        <v>0</v>
      </c>
      <c r="W825" s="187">
        <v>44227</v>
      </c>
      <c r="X825" s="188" t="s">
        <v>8664</v>
      </c>
      <c r="Y825" s="188" t="s">
        <v>7880</v>
      </c>
      <c r="Z825" s="188" t="s">
        <v>7944</v>
      </c>
    </row>
    <row r="826" spans="1:26" ht="24.75" hidden="1" customHeight="1" x14ac:dyDescent="0.25">
      <c r="A826" s="183" t="s">
        <v>8509</v>
      </c>
      <c r="B826" s="188">
        <v>653823304</v>
      </c>
      <c r="C826" s="183" t="s">
        <v>2738</v>
      </c>
      <c r="D826" s="183" t="s">
        <v>2739</v>
      </c>
      <c r="E826" s="183" t="s">
        <v>7657</v>
      </c>
      <c r="F826" s="183" t="s">
        <v>2740</v>
      </c>
      <c r="G826" s="183" t="s">
        <v>7658</v>
      </c>
      <c r="H826" s="183" t="s">
        <v>7659</v>
      </c>
      <c r="I826" s="183" t="s">
        <v>7660</v>
      </c>
      <c r="J826" s="183" t="s">
        <v>2741</v>
      </c>
      <c r="K826" s="183" t="s">
        <v>2742</v>
      </c>
      <c r="L826" s="183" t="s">
        <v>50</v>
      </c>
      <c r="M826" s="183" t="s">
        <v>730</v>
      </c>
      <c r="N826" s="183" t="s">
        <v>2743</v>
      </c>
      <c r="O826" s="183">
        <v>0</v>
      </c>
      <c r="P826" s="183">
        <v>0</v>
      </c>
      <c r="Q826" s="183" t="s">
        <v>92</v>
      </c>
      <c r="R826" s="183" t="s">
        <v>7687</v>
      </c>
      <c r="S826" s="184">
        <v>39317</v>
      </c>
      <c r="T826" s="185">
        <v>7369</v>
      </c>
      <c r="U826" s="186">
        <v>7535604</v>
      </c>
      <c r="V826" s="186">
        <v>7535604</v>
      </c>
      <c r="W826" s="187">
        <v>44227</v>
      </c>
      <c r="X826" s="188" t="s">
        <v>8664</v>
      </c>
      <c r="Y826" s="188" t="s">
        <v>7880</v>
      </c>
      <c r="Z826" s="188" t="s">
        <v>7927</v>
      </c>
    </row>
    <row r="827" spans="1:26" ht="24.75" hidden="1" customHeight="1" x14ac:dyDescent="0.25">
      <c r="A827" s="183" t="s">
        <v>8509</v>
      </c>
      <c r="B827" s="188">
        <v>653823304</v>
      </c>
      <c r="C827" s="183" t="s">
        <v>2738</v>
      </c>
      <c r="D827" s="183" t="s">
        <v>2739</v>
      </c>
      <c r="E827" s="183" t="s">
        <v>7657</v>
      </c>
      <c r="F827" s="183" t="s">
        <v>2740</v>
      </c>
      <c r="G827" s="183" t="s">
        <v>7658</v>
      </c>
      <c r="H827" s="183" t="s">
        <v>7659</v>
      </c>
      <c r="I827" s="183" t="s">
        <v>7660</v>
      </c>
      <c r="J827" s="183" t="s">
        <v>2741</v>
      </c>
      <c r="K827" s="183" t="s">
        <v>2742</v>
      </c>
      <c r="L827" s="183" t="s">
        <v>50</v>
      </c>
      <c r="M827" s="183" t="s">
        <v>730</v>
      </c>
      <c r="N827" s="183" t="s">
        <v>2743</v>
      </c>
      <c r="O827" s="183">
        <v>0</v>
      </c>
      <c r="P827" s="183">
        <v>0</v>
      </c>
      <c r="Q827" s="183" t="s">
        <v>92</v>
      </c>
      <c r="R827" s="183" t="s">
        <v>7687</v>
      </c>
      <c r="S827" s="184">
        <v>39317</v>
      </c>
      <c r="T827" s="185">
        <v>7369</v>
      </c>
      <c r="U827" s="186">
        <v>7695936</v>
      </c>
      <c r="V827" s="186">
        <v>7695936</v>
      </c>
      <c r="W827" s="187">
        <v>44227</v>
      </c>
      <c r="X827" s="188" t="s">
        <v>8664</v>
      </c>
      <c r="Y827" s="188" t="s">
        <v>7880</v>
      </c>
      <c r="Z827" s="188" t="s">
        <v>6479</v>
      </c>
    </row>
    <row r="828" spans="1:26" ht="24.75" hidden="1" customHeight="1" x14ac:dyDescent="0.25">
      <c r="A828" s="183" t="s">
        <v>8509</v>
      </c>
      <c r="B828" s="188">
        <v>653823304</v>
      </c>
      <c r="C828" s="183" t="s">
        <v>2738</v>
      </c>
      <c r="D828" s="183" t="s">
        <v>2739</v>
      </c>
      <c r="E828" s="183" t="s">
        <v>7657</v>
      </c>
      <c r="F828" s="183" t="s">
        <v>2740</v>
      </c>
      <c r="G828" s="183" t="s">
        <v>7658</v>
      </c>
      <c r="H828" s="183" t="s">
        <v>7659</v>
      </c>
      <c r="I828" s="183" t="s">
        <v>7660</v>
      </c>
      <c r="J828" s="183" t="s">
        <v>2741</v>
      </c>
      <c r="K828" s="183" t="s">
        <v>2742</v>
      </c>
      <c r="L828" s="183" t="s">
        <v>50</v>
      </c>
      <c r="M828" s="183" t="s">
        <v>730</v>
      </c>
      <c r="N828" s="183" t="s">
        <v>2743</v>
      </c>
      <c r="O828" s="183">
        <v>0</v>
      </c>
      <c r="P828" s="183">
        <v>0</v>
      </c>
      <c r="Q828" s="183" t="s">
        <v>92</v>
      </c>
      <c r="R828" s="183" t="s">
        <v>7687</v>
      </c>
      <c r="S828" s="184">
        <v>39317</v>
      </c>
      <c r="T828" s="185">
        <v>7369</v>
      </c>
      <c r="U828" s="186">
        <v>7758000</v>
      </c>
      <c r="V828" s="186">
        <v>7758000</v>
      </c>
      <c r="W828" s="187">
        <v>44227</v>
      </c>
      <c r="X828" s="188" t="s">
        <v>8664</v>
      </c>
      <c r="Y828" s="188" t="s">
        <v>7880</v>
      </c>
      <c r="Z828" s="188" t="s">
        <v>7888</v>
      </c>
    </row>
    <row r="829" spans="1:26" ht="24.75" hidden="1" customHeight="1" x14ac:dyDescent="0.25">
      <c r="A829" s="183" t="s">
        <v>8510</v>
      </c>
      <c r="B829" s="188">
        <v>719991009</v>
      </c>
      <c r="C829" s="183" t="s">
        <v>1639</v>
      </c>
      <c r="D829" s="183" t="s">
        <v>1640</v>
      </c>
      <c r="E829" s="183" t="s">
        <v>7620</v>
      </c>
      <c r="F829" s="183" t="s">
        <v>1641</v>
      </c>
      <c r="G829" s="183" t="s">
        <v>7251</v>
      </c>
      <c r="H829" s="183" t="s">
        <v>1642</v>
      </c>
      <c r="I829" s="183" t="s">
        <v>6532</v>
      </c>
      <c r="J829" s="183" t="s">
        <v>1643</v>
      </c>
      <c r="K829" s="183" t="s">
        <v>1644</v>
      </c>
      <c r="L829" s="183" t="s">
        <v>50</v>
      </c>
      <c r="M829" s="183" t="s">
        <v>730</v>
      </c>
      <c r="N829" s="183" t="s">
        <v>1645</v>
      </c>
      <c r="O829" s="183" t="s">
        <v>7607</v>
      </c>
      <c r="P829" s="183">
        <v>0</v>
      </c>
      <c r="Q829" s="183">
        <v>93401</v>
      </c>
      <c r="R829" s="183" t="s">
        <v>7608</v>
      </c>
      <c r="S829" s="184">
        <v>39352</v>
      </c>
      <c r="T829" s="185">
        <v>7376</v>
      </c>
      <c r="U829" s="186">
        <v>17769341</v>
      </c>
      <c r="V829" s="186">
        <v>17769341</v>
      </c>
      <c r="W829" s="187">
        <v>44227</v>
      </c>
      <c r="X829" s="188" t="s">
        <v>8664</v>
      </c>
      <c r="Y829" s="188" t="s">
        <v>7880</v>
      </c>
      <c r="Z829" s="188" t="s">
        <v>7931</v>
      </c>
    </row>
    <row r="830" spans="1:26" ht="24.75" hidden="1" customHeight="1" x14ac:dyDescent="0.25">
      <c r="A830" s="183" t="s">
        <v>8511</v>
      </c>
      <c r="B830" s="188">
        <v>735972006</v>
      </c>
      <c r="C830" s="183" t="s">
        <v>53</v>
      </c>
      <c r="D830" s="183" t="s">
        <v>74</v>
      </c>
      <c r="E830" s="183" t="s">
        <v>7096</v>
      </c>
      <c r="F830" s="183" t="s">
        <v>75</v>
      </c>
      <c r="G830" s="183" t="s">
        <v>7097</v>
      </c>
      <c r="H830" s="183" t="s">
        <v>76</v>
      </c>
      <c r="I830" s="183" t="s">
        <v>6651</v>
      </c>
      <c r="J830" s="183" t="s">
        <v>6889</v>
      </c>
      <c r="K830" s="183" t="s">
        <v>77</v>
      </c>
      <c r="L830" s="183" t="s">
        <v>50</v>
      </c>
      <c r="M830" s="183" t="s">
        <v>78</v>
      </c>
      <c r="N830" s="183">
        <v>228798000</v>
      </c>
      <c r="O830" s="183" t="s">
        <v>6572</v>
      </c>
      <c r="P830" s="183">
        <v>0</v>
      </c>
      <c r="Q830" s="183" t="s">
        <v>79</v>
      </c>
      <c r="R830" s="183" t="s">
        <v>7098</v>
      </c>
      <c r="S830" s="184">
        <v>39381</v>
      </c>
      <c r="T830" s="185">
        <v>7379</v>
      </c>
      <c r="U830" s="186">
        <v>31404797</v>
      </c>
      <c r="V830" s="186">
        <v>31404797</v>
      </c>
      <c r="W830" s="187">
        <v>44227</v>
      </c>
      <c r="X830" s="188" t="s">
        <v>8664</v>
      </c>
      <c r="Y830" s="188" t="s">
        <v>7880</v>
      </c>
      <c r="Z830" s="188" t="s">
        <v>7907</v>
      </c>
    </row>
    <row r="831" spans="1:26" ht="24.75" hidden="1" customHeight="1" x14ac:dyDescent="0.25">
      <c r="A831" s="183" t="s">
        <v>8511</v>
      </c>
      <c r="B831" s="188">
        <v>735972006</v>
      </c>
      <c r="C831" s="183" t="s">
        <v>53</v>
      </c>
      <c r="D831" s="183" t="s">
        <v>74</v>
      </c>
      <c r="E831" s="183" t="s">
        <v>7096</v>
      </c>
      <c r="F831" s="183" t="s">
        <v>75</v>
      </c>
      <c r="G831" s="183" t="s">
        <v>7097</v>
      </c>
      <c r="H831" s="183" t="s">
        <v>76</v>
      </c>
      <c r="I831" s="183" t="s">
        <v>6651</v>
      </c>
      <c r="J831" s="183" t="s">
        <v>6889</v>
      </c>
      <c r="K831" s="183" t="s">
        <v>77</v>
      </c>
      <c r="L831" s="183" t="s">
        <v>50</v>
      </c>
      <c r="M831" s="183" t="s">
        <v>78</v>
      </c>
      <c r="N831" s="183">
        <v>228798000</v>
      </c>
      <c r="O831" s="183" t="s">
        <v>6572</v>
      </c>
      <c r="P831" s="183">
        <v>0</v>
      </c>
      <c r="Q831" s="183" t="s">
        <v>79</v>
      </c>
      <c r="R831" s="183" t="s">
        <v>7098</v>
      </c>
      <c r="S831" s="184">
        <v>39381</v>
      </c>
      <c r="T831" s="185">
        <v>7379</v>
      </c>
      <c r="U831" s="186">
        <v>11848545</v>
      </c>
      <c r="V831" s="186">
        <v>11848545</v>
      </c>
      <c r="W831" s="187">
        <v>44227</v>
      </c>
      <c r="X831" s="188" t="s">
        <v>8664</v>
      </c>
      <c r="Y831" s="188" t="s">
        <v>7880</v>
      </c>
      <c r="Z831" s="188" t="s">
        <v>230</v>
      </c>
    </row>
    <row r="832" spans="1:26" ht="24.75" hidden="1" customHeight="1" x14ac:dyDescent="0.25">
      <c r="A832" s="183" t="s">
        <v>8511</v>
      </c>
      <c r="B832" s="188">
        <v>735972006</v>
      </c>
      <c r="C832" s="183" t="s">
        <v>53</v>
      </c>
      <c r="D832" s="183" t="s">
        <v>74</v>
      </c>
      <c r="E832" s="183" t="s">
        <v>7096</v>
      </c>
      <c r="F832" s="183" t="s">
        <v>75</v>
      </c>
      <c r="G832" s="183" t="s">
        <v>7097</v>
      </c>
      <c r="H832" s="183" t="s">
        <v>76</v>
      </c>
      <c r="I832" s="183" t="s">
        <v>6651</v>
      </c>
      <c r="J832" s="183" t="s">
        <v>6889</v>
      </c>
      <c r="K832" s="183" t="s">
        <v>77</v>
      </c>
      <c r="L832" s="183" t="s">
        <v>50</v>
      </c>
      <c r="M832" s="183" t="s">
        <v>78</v>
      </c>
      <c r="N832" s="183">
        <v>228798000</v>
      </c>
      <c r="O832" s="183" t="s">
        <v>6572</v>
      </c>
      <c r="P832" s="183">
        <v>0</v>
      </c>
      <c r="Q832" s="183" t="s">
        <v>79</v>
      </c>
      <c r="R832" s="183" t="s">
        <v>7098</v>
      </c>
      <c r="S832" s="184">
        <v>39381</v>
      </c>
      <c r="T832" s="185">
        <v>7379</v>
      </c>
      <c r="U832" s="186">
        <v>32924634</v>
      </c>
      <c r="V832" s="186">
        <v>32924634</v>
      </c>
      <c r="W832" s="187">
        <v>44227</v>
      </c>
      <c r="X832" s="188" t="s">
        <v>8664</v>
      </c>
      <c r="Y832" s="188" t="s">
        <v>7880</v>
      </c>
      <c r="Z832" s="188" t="s">
        <v>7882</v>
      </c>
    </row>
    <row r="833" spans="1:26" ht="24.75" hidden="1" customHeight="1" x14ac:dyDescent="0.25">
      <c r="A833" s="183" t="s">
        <v>8511</v>
      </c>
      <c r="B833" s="188">
        <v>735972006</v>
      </c>
      <c r="C833" s="183" t="s">
        <v>53</v>
      </c>
      <c r="D833" s="183" t="s">
        <v>74</v>
      </c>
      <c r="E833" s="183" t="s">
        <v>7096</v>
      </c>
      <c r="F833" s="183" t="s">
        <v>75</v>
      </c>
      <c r="G833" s="183" t="s">
        <v>7097</v>
      </c>
      <c r="H833" s="183" t="s">
        <v>76</v>
      </c>
      <c r="I833" s="183" t="s">
        <v>6651</v>
      </c>
      <c r="J833" s="183" t="s">
        <v>6889</v>
      </c>
      <c r="K833" s="183" t="s">
        <v>77</v>
      </c>
      <c r="L833" s="183" t="s">
        <v>50</v>
      </c>
      <c r="M833" s="183" t="s">
        <v>78</v>
      </c>
      <c r="N833" s="183">
        <v>228798000</v>
      </c>
      <c r="O833" s="183" t="s">
        <v>6572</v>
      </c>
      <c r="P833" s="183">
        <v>0</v>
      </c>
      <c r="Q833" s="183" t="s">
        <v>79</v>
      </c>
      <c r="R833" s="183" t="s">
        <v>7098</v>
      </c>
      <c r="S833" s="184">
        <v>39381</v>
      </c>
      <c r="T833" s="185">
        <v>7379</v>
      </c>
      <c r="U833" s="186">
        <v>6407405</v>
      </c>
      <c r="V833" s="186">
        <v>6407405</v>
      </c>
      <c r="W833" s="187">
        <v>44227</v>
      </c>
      <c r="X833" s="188" t="s">
        <v>8664</v>
      </c>
      <c r="Y833" s="188" t="s">
        <v>7880</v>
      </c>
      <c r="Z833" s="188" t="s">
        <v>7900</v>
      </c>
    </row>
    <row r="834" spans="1:26" ht="24.75" hidden="1" customHeight="1" x14ac:dyDescent="0.25">
      <c r="A834" s="183" t="s">
        <v>8511</v>
      </c>
      <c r="B834" s="188">
        <v>735972006</v>
      </c>
      <c r="C834" s="183" t="s">
        <v>53</v>
      </c>
      <c r="D834" s="183" t="s">
        <v>74</v>
      </c>
      <c r="E834" s="183" t="s">
        <v>7096</v>
      </c>
      <c r="F834" s="183" t="s">
        <v>75</v>
      </c>
      <c r="G834" s="183" t="s">
        <v>7097</v>
      </c>
      <c r="H834" s="183" t="s">
        <v>76</v>
      </c>
      <c r="I834" s="183" t="s">
        <v>6651</v>
      </c>
      <c r="J834" s="183" t="s">
        <v>6889</v>
      </c>
      <c r="K834" s="183" t="s">
        <v>77</v>
      </c>
      <c r="L834" s="183" t="s">
        <v>50</v>
      </c>
      <c r="M834" s="183" t="s">
        <v>78</v>
      </c>
      <c r="N834" s="183">
        <v>228798000</v>
      </c>
      <c r="O834" s="183" t="s">
        <v>6572</v>
      </c>
      <c r="P834" s="183">
        <v>0</v>
      </c>
      <c r="Q834" s="183" t="s">
        <v>79</v>
      </c>
      <c r="R834" s="183" t="s">
        <v>7098</v>
      </c>
      <c r="S834" s="184">
        <v>39381</v>
      </c>
      <c r="T834" s="185">
        <v>7379</v>
      </c>
      <c r="U834" s="186">
        <v>22943909</v>
      </c>
      <c r="V834" s="186">
        <v>22943909</v>
      </c>
      <c r="W834" s="187">
        <v>44227</v>
      </c>
      <c r="X834" s="188" t="s">
        <v>8664</v>
      </c>
      <c r="Y834" s="188" t="s">
        <v>7880</v>
      </c>
      <c r="Z834" s="188" t="s">
        <v>162</v>
      </c>
    </row>
    <row r="835" spans="1:26" ht="24.75" hidden="1" customHeight="1" x14ac:dyDescent="0.25">
      <c r="A835" s="183" t="s">
        <v>8511</v>
      </c>
      <c r="B835" s="188">
        <v>735972006</v>
      </c>
      <c r="C835" s="183" t="s">
        <v>53</v>
      </c>
      <c r="D835" s="183" t="s">
        <v>74</v>
      </c>
      <c r="E835" s="183" t="s">
        <v>7096</v>
      </c>
      <c r="F835" s="183" t="s">
        <v>75</v>
      </c>
      <c r="G835" s="183" t="s">
        <v>7097</v>
      </c>
      <c r="H835" s="183" t="s">
        <v>76</v>
      </c>
      <c r="I835" s="183" t="s">
        <v>6651</v>
      </c>
      <c r="J835" s="183" t="s">
        <v>6889</v>
      </c>
      <c r="K835" s="183" t="s">
        <v>77</v>
      </c>
      <c r="L835" s="183" t="s">
        <v>50</v>
      </c>
      <c r="M835" s="183" t="s">
        <v>78</v>
      </c>
      <c r="N835" s="183">
        <v>228798000</v>
      </c>
      <c r="O835" s="183" t="s">
        <v>6572</v>
      </c>
      <c r="P835" s="183">
        <v>0</v>
      </c>
      <c r="Q835" s="183" t="s">
        <v>79</v>
      </c>
      <c r="R835" s="183" t="s">
        <v>7098</v>
      </c>
      <c r="S835" s="184">
        <v>39381</v>
      </c>
      <c r="T835" s="185">
        <v>7379</v>
      </c>
      <c r="U835" s="186">
        <v>17872236</v>
      </c>
      <c r="V835" s="186">
        <v>17872236</v>
      </c>
      <c r="W835" s="187">
        <v>44227</v>
      </c>
      <c r="X835" s="188" t="s">
        <v>8664</v>
      </c>
      <c r="Y835" s="188" t="s">
        <v>7880</v>
      </c>
      <c r="Z835" s="188" t="s">
        <v>7914</v>
      </c>
    </row>
    <row r="836" spans="1:26" ht="24.75" hidden="1" customHeight="1" x14ac:dyDescent="0.25">
      <c r="A836" s="183" t="s">
        <v>8511</v>
      </c>
      <c r="B836" s="188">
        <v>735972006</v>
      </c>
      <c r="C836" s="183" t="s">
        <v>53</v>
      </c>
      <c r="D836" s="183" t="s">
        <v>74</v>
      </c>
      <c r="E836" s="183" t="s">
        <v>7096</v>
      </c>
      <c r="F836" s="183" t="s">
        <v>75</v>
      </c>
      <c r="G836" s="183" t="s">
        <v>7097</v>
      </c>
      <c r="H836" s="183" t="s">
        <v>76</v>
      </c>
      <c r="I836" s="183" t="s">
        <v>6651</v>
      </c>
      <c r="J836" s="183" t="s">
        <v>6889</v>
      </c>
      <c r="K836" s="183" t="s">
        <v>77</v>
      </c>
      <c r="L836" s="183" t="s">
        <v>50</v>
      </c>
      <c r="M836" s="183" t="s">
        <v>78</v>
      </c>
      <c r="N836" s="183">
        <v>228798000</v>
      </c>
      <c r="O836" s="183" t="s">
        <v>6572</v>
      </c>
      <c r="P836" s="183">
        <v>0</v>
      </c>
      <c r="Q836" s="183" t="s">
        <v>79</v>
      </c>
      <c r="R836" s="183" t="s">
        <v>7098</v>
      </c>
      <c r="S836" s="184">
        <v>39381</v>
      </c>
      <c r="T836" s="185">
        <v>7379</v>
      </c>
      <c r="U836" s="186">
        <v>36853603</v>
      </c>
      <c r="V836" s="186">
        <v>36853603</v>
      </c>
      <c r="W836" s="187">
        <v>44227</v>
      </c>
      <c r="X836" s="188" t="s">
        <v>8664</v>
      </c>
      <c r="Y836" s="188" t="s">
        <v>7880</v>
      </c>
      <c r="Z836" s="188" t="s">
        <v>7950</v>
      </c>
    </row>
    <row r="837" spans="1:26" ht="24.75" hidden="1" customHeight="1" x14ac:dyDescent="0.25">
      <c r="A837" s="183" t="s">
        <v>8511</v>
      </c>
      <c r="B837" s="188">
        <v>735972006</v>
      </c>
      <c r="C837" s="183" t="s">
        <v>53</v>
      </c>
      <c r="D837" s="183" t="s">
        <v>74</v>
      </c>
      <c r="E837" s="183" t="s">
        <v>7096</v>
      </c>
      <c r="F837" s="183" t="s">
        <v>75</v>
      </c>
      <c r="G837" s="183" t="s">
        <v>7097</v>
      </c>
      <c r="H837" s="183" t="s">
        <v>76</v>
      </c>
      <c r="I837" s="183" t="s">
        <v>6651</v>
      </c>
      <c r="J837" s="183" t="s">
        <v>6889</v>
      </c>
      <c r="K837" s="183" t="s">
        <v>77</v>
      </c>
      <c r="L837" s="183" t="s">
        <v>50</v>
      </c>
      <c r="M837" s="183" t="s">
        <v>78</v>
      </c>
      <c r="N837" s="183">
        <v>228798000</v>
      </c>
      <c r="O837" s="183" t="s">
        <v>6572</v>
      </c>
      <c r="P837" s="183">
        <v>0</v>
      </c>
      <c r="Q837" s="183" t="s">
        <v>79</v>
      </c>
      <c r="R837" s="183" t="s">
        <v>7098</v>
      </c>
      <c r="S837" s="184">
        <v>39381</v>
      </c>
      <c r="T837" s="185">
        <v>7379</v>
      </c>
      <c r="U837" s="186">
        <v>19190396</v>
      </c>
      <c r="V837" s="186">
        <v>19190396</v>
      </c>
      <c r="W837" s="187">
        <v>44227</v>
      </c>
      <c r="X837" s="188" t="s">
        <v>8664</v>
      </c>
      <c r="Y837" s="188" t="s">
        <v>7880</v>
      </c>
      <c r="Z837" s="188" t="s">
        <v>8051</v>
      </c>
    </row>
    <row r="838" spans="1:26" ht="24.75" hidden="1" customHeight="1" x14ac:dyDescent="0.25">
      <c r="A838" s="183" t="s">
        <v>8511</v>
      </c>
      <c r="B838" s="188">
        <v>735972006</v>
      </c>
      <c r="C838" s="183" t="s">
        <v>53</v>
      </c>
      <c r="D838" s="183" t="s">
        <v>74</v>
      </c>
      <c r="E838" s="183" t="s">
        <v>7096</v>
      </c>
      <c r="F838" s="183" t="s">
        <v>75</v>
      </c>
      <c r="G838" s="183" t="s">
        <v>7097</v>
      </c>
      <c r="H838" s="183" t="s">
        <v>76</v>
      </c>
      <c r="I838" s="183" t="s">
        <v>6651</v>
      </c>
      <c r="J838" s="183" t="s">
        <v>6889</v>
      </c>
      <c r="K838" s="183" t="s">
        <v>77</v>
      </c>
      <c r="L838" s="183" t="s">
        <v>50</v>
      </c>
      <c r="M838" s="183" t="s">
        <v>78</v>
      </c>
      <c r="N838" s="183">
        <v>228798000</v>
      </c>
      <c r="O838" s="183" t="s">
        <v>6572</v>
      </c>
      <c r="P838" s="183">
        <v>0</v>
      </c>
      <c r="Q838" s="183" t="s">
        <v>79</v>
      </c>
      <c r="R838" s="183" t="s">
        <v>7098</v>
      </c>
      <c r="S838" s="184">
        <v>39381</v>
      </c>
      <c r="T838" s="185">
        <v>7379</v>
      </c>
      <c r="U838" s="186">
        <v>0</v>
      </c>
      <c r="V838" s="186">
        <v>0</v>
      </c>
      <c r="W838" s="187">
        <v>44227</v>
      </c>
      <c r="X838" s="188" t="s">
        <v>8664</v>
      </c>
      <c r="Y838" s="188" t="s">
        <v>7880</v>
      </c>
      <c r="Z838" s="188" t="s">
        <v>8019</v>
      </c>
    </row>
    <row r="839" spans="1:26" ht="24.75" hidden="1" customHeight="1" x14ac:dyDescent="0.25">
      <c r="A839" s="183" t="s">
        <v>8511</v>
      </c>
      <c r="B839" s="188">
        <v>735972006</v>
      </c>
      <c r="C839" s="183" t="s">
        <v>53</v>
      </c>
      <c r="D839" s="183" t="s">
        <v>74</v>
      </c>
      <c r="E839" s="183" t="s">
        <v>7096</v>
      </c>
      <c r="F839" s="183" t="s">
        <v>75</v>
      </c>
      <c r="G839" s="183" t="s">
        <v>7097</v>
      </c>
      <c r="H839" s="183" t="s">
        <v>76</v>
      </c>
      <c r="I839" s="183" t="s">
        <v>6651</v>
      </c>
      <c r="J839" s="183" t="s">
        <v>6889</v>
      </c>
      <c r="K839" s="183" t="s">
        <v>77</v>
      </c>
      <c r="L839" s="183" t="s">
        <v>50</v>
      </c>
      <c r="M839" s="183" t="s">
        <v>78</v>
      </c>
      <c r="N839" s="183">
        <v>228798000</v>
      </c>
      <c r="O839" s="183" t="s">
        <v>6572</v>
      </c>
      <c r="P839" s="183">
        <v>0</v>
      </c>
      <c r="Q839" s="183" t="s">
        <v>79</v>
      </c>
      <c r="R839" s="183" t="s">
        <v>7098</v>
      </c>
      <c r="S839" s="184">
        <v>39381</v>
      </c>
      <c r="T839" s="185">
        <v>7379</v>
      </c>
      <c r="U839" s="186">
        <v>32793795</v>
      </c>
      <c r="V839" s="186">
        <v>32793795</v>
      </c>
      <c r="W839" s="187">
        <v>44227</v>
      </c>
      <c r="X839" s="188" t="s">
        <v>8664</v>
      </c>
      <c r="Y839" s="188" t="s">
        <v>7880</v>
      </c>
      <c r="Z839" s="188" t="s">
        <v>7886</v>
      </c>
    </row>
    <row r="840" spans="1:26" ht="24.75" hidden="1" customHeight="1" x14ac:dyDescent="0.25">
      <c r="A840" s="183" t="s">
        <v>8512</v>
      </c>
      <c r="B840" s="188">
        <v>658279203</v>
      </c>
      <c r="C840" s="183" t="s">
        <v>5354</v>
      </c>
      <c r="D840" s="183" t="s">
        <v>5730</v>
      </c>
      <c r="E840" s="183" t="s">
        <v>7174</v>
      </c>
      <c r="F840" s="183" t="s">
        <v>5366</v>
      </c>
      <c r="G840" s="183" t="s">
        <v>7175</v>
      </c>
      <c r="H840" s="183" t="s">
        <v>5731</v>
      </c>
      <c r="I840" s="183" t="s">
        <v>7176</v>
      </c>
      <c r="J840" s="183" t="s">
        <v>6722</v>
      </c>
      <c r="K840" s="183" t="s">
        <v>6856</v>
      </c>
      <c r="L840" s="183" t="s">
        <v>50</v>
      </c>
      <c r="M840" s="183" t="s">
        <v>1210</v>
      </c>
      <c r="N840" s="183" t="s">
        <v>6858</v>
      </c>
      <c r="O840" s="183" t="s">
        <v>6857</v>
      </c>
      <c r="P840" s="183">
        <v>0</v>
      </c>
      <c r="Q840" s="183" t="s">
        <v>1217</v>
      </c>
      <c r="R840" s="183" t="s">
        <v>7182</v>
      </c>
      <c r="S840" s="184">
        <v>39392</v>
      </c>
      <c r="T840" s="185">
        <v>7381</v>
      </c>
      <c r="U840" s="186">
        <v>9293681</v>
      </c>
      <c r="V840" s="186">
        <v>9293681</v>
      </c>
      <c r="W840" s="187">
        <v>44227</v>
      </c>
      <c r="X840" s="188" t="s">
        <v>8664</v>
      </c>
      <c r="Y840" s="188" t="s">
        <v>7880</v>
      </c>
      <c r="Z840" s="188" t="s">
        <v>7972</v>
      </c>
    </row>
    <row r="841" spans="1:26" ht="24.75" hidden="1" customHeight="1" x14ac:dyDescent="0.25">
      <c r="A841" s="183" t="s">
        <v>8512</v>
      </c>
      <c r="B841" s="188">
        <v>658279203</v>
      </c>
      <c r="C841" s="183" t="s">
        <v>5354</v>
      </c>
      <c r="D841" s="183" t="s">
        <v>5730</v>
      </c>
      <c r="E841" s="183" t="s">
        <v>7174</v>
      </c>
      <c r="F841" s="183" t="s">
        <v>5366</v>
      </c>
      <c r="G841" s="183" t="s">
        <v>7175</v>
      </c>
      <c r="H841" s="183" t="s">
        <v>5731</v>
      </c>
      <c r="I841" s="183" t="s">
        <v>7176</v>
      </c>
      <c r="J841" s="183" t="s">
        <v>6722</v>
      </c>
      <c r="K841" s="183" t="s">
        <v>6856</v>
      </c>
      <c r="L841" s="183" t="s">
        <v>50</v>
      </c>
      <c r="M841" s="183" t="s">
        <v>1210</v>
      </c>
      <c r="N841" s="183" t="s">
        <v>6858</v>
      </c>
      <c r="O841" s="183" t="s">
        <v>6857</v>
      </c>
      <c r="P841" s="183">
        <v>0</v>
      </c>
      <c r="Q841" s="183" t="s">
        <v>1217</v>
      </c>
      <c r="R841" s="183" t="s">
        <v>7182</v>
      </c>
      <c r="S841" s="184">
        <v>39392</v>
      </c>
      <c r="T841" s="185">
        <v>7381</v>
      </c>
      <c r="U841" s="186">
        <v>17737772</v>
      </c>
      <c r="V841" s="186">
        <v>17737772</v>
      </c>
      <c r="W841" s="187">
        <v>44227</v>
      </c>
      <c r="X841" s="188" t="s">
        <v>8664</v>
      </c>
      <c r="Y841" s="188" t="s">
        <v>7880</v>
      </c>
      <c r="Z841" s="188" t="s">
        <v>7902</v>
      </c>
    </row>
    <row r="842" spans="1:26" ht="24.75" hidden="1" customHeight="1" x14ac:dyDescent="0.25">
      <c r="A842" s="183" t="s">
        <v>8513</v>
      </c>
      <c r="B842" s="188">
        <v>690502003</v>
      </c>
      <c r="C842" s="183" t="s">
        <v>2854</v>
      </c>
      <c r="D842" s="183" t="s">
        <v>2882</v>
      </c>
      <c r="E842" s="183" t="s">
        <v>1700</v>
      </c>
      <c r="F842" s="183" t="s">
        <v>2883</v>
      </c>
      <c r="G842" s="183" t="s">
        <v>29</v>
      </c>
      <c r="H842" s="183">
        <v>0</v>
      </c>
      <c r="I842" s="183">
        <v>0</v>
      </c>
      <c r="J842" s="183" t="s">
        <v>2929</v>
      </c>
      <c r="K842" s="183" t="s">
        <v>2931</v>
      </c>
      <c r="L842" s="183" t="s">
        <v>630</v>
      </c>
      <c r="M842" s="183" t="s">
        <v>2932</v>
      </c>
      <c r="N842" s="183">
        <v>0</v>
      </c>
      <c r="O842" s="183" t="s">
        <v>2930</v>
      </c>
      <c r="P842" s="183">
        <v>0</v>
      </c>
      <c r="Q842" s="183">
        <v>91001</v>
      </c>
      <c r="R842" s="183" t="s">
        <v>2933</v>
      </c>
      <c r="S842" s="184">
        <v>39434</v>
      </c>
      <c r="T842" s="185">
        <v>7386</v>
      </c>
      <c r="U842" s="186">
        <v>83000</v>
      </c>
      <c r="V842" s="186">
        <v>83000</v>
      </c>
      <c r="W842" s="187">
        <v>44227</v>
      </c>
      <c r="X842" s="188" t="s">
        <v>8664</v>
      </c>
      <c r="Y842" s="188" t="s">
        <v>7880</v>
      </c>
      <c r="Z842" s="188" t="s">
        <v>8024</v>
      </c>
    </row>
    <row r="843" spans="1:26" ht="24.75" hidden="1" customHeight="1" x14ac:dyDescent="0.25">
      <c r="A843" s="183" t="s">
        <v>8514</v>
      </c>
      <c r="B843" s="188">
        <v>713394009</v>
      </c>
      <c r="C843" s="183" t="s">
        <v>53</v>
      </c>
      <c r="D843" s="183" t="s">
        <v>1427</v>
      </c>
      <c r="E843" s="183" t="s">
        <v>7522</v>
      </c>
      <c r="F843" s="183" t="s">
        <v>1428</v>
      </c>
      <c r="G843" s="183" t="s">
        <v>6484</v>
      </c>
      <c r="H843" s="183" t="s">
        <v>1230</v>
      </c>
      <c r="I843" s="183" t="s">
        <v>6163</v>
      </c>
      <c r="J843" s="183" t="s">
        <v>1429</v>
      </c>
      <c r="K843" s="183" t="s">
        <v>6930</v>
      </c>
      <c r="L843" s="183" t="s">
        <v>51</v>
      </c>
      <c r="M843" s="183" t="s">
        <v>1430</v>
      </c>
      <c r="N843" s="183" t="s">
        <v>6931</v>
      </c>
      <c r="O843" s="183" t="s">
        <v>6531</v>
      </c>
      <c r="P843" s="183">
        <v>0</v>
      </c>
      <c r="Q843" s="183">
        <v>93401</v>
      </c>
      <c r="R843" s="183" t="s">
        <v>7028</v>
      </c>
      <c r="S843" s="184">
        <v>39476</v>
      </c>
      <c r="T843" s="185">
        <v>7388</v>
      </c>
      <c r="U843" s="186">
        <v>8270245</v>
      </c>
      <c r="V843" s="186">
        <v>8270245</v>
      </c>
      <c r="W843" s="187">
        <v>44227</v>
      </c>
      <c r="X843" s="188" t="s">
        <v>8664</v>
      </c>
      <c r="Y843" s="188" t="s">
        <v>7880</v>
      </c>
      <c r="Z843" s="188" t="s">
        <v>230</v>
      </c>
    </row>
    <row r="844" spans="1:26" ht="24.75" hidden="1" customHeight="1" x14ac:dyDescent="0.25">
      <c r="A844" s="183" t="s">
        <v>8514</v>
      </c>
      <c r="B844" s="188">
        <v>713394009</v>
      </c>
      <c r="C844" s="183" t="s">
        <v>53</v>
      </c>
      <c r="D844" s="183" t="s">
        <v>1427</v>
      </c>
      <c r="E844" s="183" t="s">
        <v>7522</v>
      </c>
      <c r="F844" s="183" t="s">
        <v>1428</v>
      </c>
      <c r="G844" s="183" t="s">
        <v>6484</v>
      </c>
      <c r="H844" s="183" t="s">
        <v>1230</v>
      </c>
      <c r="I844" s="183" t="s">
        <v>6163</v>
      </c>
      <c r="J844" s="183" t="s">
        <v>1429</v>
      </c>
      <c r="K844" s="183" t="s">
        <v>6930</v>
      </c>
      <c r="L844" s="183" t="s">
        <v>51</v>
      </c>
      <c r="M844" s="183" t="s">
        <v>1430</v>
      </c>
      <c r="N844" s="183" t="s">
        <v>6931</v>
      </c>
      <c r="O844" s="183" t="s">
        <v>6531</v>
      </c>
      <c r="P844" s="183">
        <v>0</v>
      </c>
      <c r="Q844" s="183">
        <v>93401</v>
      </c>
      <c r="R844" s="183" t="s">
        <v>7028</v>
      </c>
      <c r="S844" s="184">
        <v>39476</v>
      </c>
      <c r="T844" s="185">
        <v>7388</v>
      </c>
      <c r="U844" s="186">
        <v>23320682</v>
      </c>
      <c r="V844" s="186">
        <v>23320682</v>
      </c>
      <c r="W844" s="187">
        <v>44227</v>
      </c>
      <c r="X844" s="188" t="s">
        <v>8664</v>
      </c>
      <c r="Y844" s="188" t="s">
        <v>7880</v>
      </c>
      <c r="Z844" s="188" t="s">
        <v>8068</v>
      </c>
    </row>
    <row r="845" spans="1:26" ht="24.75" hidden="1" customHeight="1" x14ac:dyDescent="0.25">
      <c r="A845" s="183" t="s">
        <v>8514</v>
      </c>
      <c r="B845" s="188">
        <v>713394009</v>
      </c>
      <c r="C845" s="183" t="s">
        <v>53</v>
      </c>
      <c r="D845" s="183" t="s">
        <v>1427</v>
      </c>
      <c r="E845" s="183" t="s">
        <v>7522</v>
      </c>
      <c r="F845" s="183" t="s">
        <v>1428</v>
      </c>
      <c r="G845" s="183" t="s">
        <v>6484</v>
      </c>
      <c r="H845" s="183" t="s">
        <v>1230</v>
      </c>
      <c r="I845" s="183" t="s">
        <v>6163</v>
      </c>
      <c r="J845" s="183" t="s">
        <v>1429</v>
      </c>
      <c r="K845" s="183" t="s">
        <v>6930</v>
      </c>
      <c r="L845" s="183" t="s">
        <v>51</v>
      </c>
      <c r="M845" s="183" t="s">
        <v>1430</v>
      </c>
      <c r="N845" s="183" t="s">
        <v>6931</v>
      </c>
      <c r="O845" s="183" t="s">
        <v>6531</v>
      </c>
      <c r="P845" s="183">
        <v>0</v>
      </c>
      <c r="Q845" s="183">
        <v>93401</v>
      </c>
      <c r="R845" s="183" t="s">
        <v>7028</v>
      </c>
      <c r="S845" s="184">
        <v>39476</v>
      </c>
      <c r="T845" s="185">
        <v>7388</v>
      </c>
      <c r="U845" s="186">
        <v>18977198</v>
      </c>
      <c r="V845" s="186">
        <v>18977198</v>
      </c>
      <c r="W845" s="187">
        <v>44227</v>
      </c>
      <c r="X845" s="188" t="s">
        <v>8664</v>
      </c>
      <c r="Y845" s="188" t="s">
        <v>7880</v>
      </c>
      <c r="Z845" s="188" t="s">
        <v>198</v>
      </c>
    </row>
    <row r="846" spans="1:26" ht="24.75" hidden="1" customHeight="1" x14ac:dyDescent="0.25">
      <c r="A846" s="183" t="s">
        <v>8514</v>
      </c>
      <c r="B846" s="188">
        <v>713394009</v>
      </c>
      <c r="C846" s="183" t="s">
        <v>53</v>
      </c>
      <c r="D846" s="183" t="s">
        <v>1427</v>
      </c>
      <c r="E846" s="183" t="s">
        <v>7522</v>
      </c>
      <c r="F846" s="183" t="s">
        <v>1428</v>
      </c>
      <c r="G846" s="183" t="s">
        <v>6484</v>
      </c>
      <c r="H846" s="183" t="s">
        <v>1230</v>
      </c>
      <c r="I846" s="183" t="s">
        <v>6163</v>
      </c>
      <c r="J846" s="183" t="s">
        <v>1429</v>
      </c>
      <c r="K846" s="183" t="s">
        <v>6930</v>
      </c>
      <c r="L846" s="183" t="s">
        <v>51</v>
      </c>
      <c r="M846" s="183" t="s">
        <v>1430</v>
      </c>
      <c r="N846" s="183" t="s">
        <v>6931</v>
      </c>
      <c r="O846" s="183" t="s">
        <v>6531</v>
      </c>
      <c r="P846" s="183">
        <v>0</v>
      </c>
      <c r="Q846" s="183">
        <v>93401</v>
      </c>
      <c r="R846" s="183" t="s">
        <v>7028</v>
      </c>
      <c r="S846" s="184">
        <v>39476</v>
      </c>
      <c r="T846" s="185">
        <v>7388</v>
      </c>
      <c r="U846" s="186">
        <v>32178123</v>
      </c>
      <c r="V846" s="186">
        <v>32178123</v>
      </c>
      <c r="W846" s="187">
        <v>44227</v>
      </c>
      <c r="X846" s="188" t="s">
        <v>8664</v>
      </c>
      <c r="Y846" s="188" t="s">
        <v>7880</v>
      </c>
      <c r="Z846" s="188" t="s">
        <v>7890</v>
      </c>
    </row>
    <row r="847" spans="1:26" ht="24.75" hidden="1" customHeight="1" x14ac:dyDescent="0.25">
      <c r="A847" s="183" t="s">
        <v>8653</v>
      </c>
      <c r="B847" s="188">
        <v>691303004</v>
      </c>
      <c r="C847" s="183" t="s">
        <v>2854</v>
      </c>
      <c r="D847" s="183" t="s">
        <v>2882</v>
      </c>
      <c r="E847" s="183" t="s">
        <v>1700</v>
      </c>
      <c r="F847" s="183" t="s">
        <v>2883</v>
      </c>
      <c r="G847" s="183" t="s">
        <v>29</v>
      </c>
      <c r="H847" s="183">
        <v>0</v>
      </c>
      <c r="I847" s="183">
        <v>0</v>
      </c>
      <c r="J847" s="183" t="s">
        <v>3406</v>
      </c>
      <c r="K847" s="183" t="s">
        <v>3407</v>
      </c>
      <c r="L847" s="183" t="s">
        <v>6171</v>
      </c>
      <c r="M847" s="183" t="s">
        <v>1697</v>
      </c>
      <c r="N847" s="183" t="s">
        <v>3408</v>
      </c>
      <c r="O847" s="183">
        <v>0</v>
      </c>
      <c r="P847" s="183">
        <v>0</v>
      </c>
      <c r="Q847" s="183">
        <v>91001</v>
      </c>
      <c r="R847" s="183" t="s">
        <v>2875</v>
      </c>
      <c r="S847" s="184">
        <v>39581</v>
      </c>
      <c r="T847" s="185">
        <v>7390</v>
      </c>
      <c r="U847" s="186">
        <v>0</v>
      </c>
      <c r="V847" s="186">
        <v>0</v>
      </c>
      <c r="W847" s="187">
        <v>44227</v>
      </c>
      <c r="X847" s="188" t="s">
        <v>8664</v>
      </c>
      <c r="Y847" s="188" t="s">
        <v>7880</v>
      </c>
      <c r="Z847" s="188" t="s">
        <v>7993</v>
      </c>
    </row>
    <row r="848" spans="1:26" ht="24.75" hidden="1" customHeight="1" x14ac:dyDescent="0.25">
      <c r="A848" s="183" t="s">
        <v>8515</v>
      </c>
      <c r="B848" s="188">
        <v>692551001</v>
      </c>
      <c r="C848" s="183" t="s">
        <v>2854</v>
      </c>
      <c r="D848" s="183" t="s">
        <v>2871</v>
      </c>
      <c r="E848" s="183" t="s">
        <v>27</v>
      </c>
      <c r="F848" s="183" t="s">
        <v>2872</v>
      </c>
      <c r="G848" s="183" t="s">
        <v>29</v>
      </c>
      <c r="H848" s="183">
        <v>0</v>
      </c>
      <c r="I848" s="183">
        <v>0</v>
      </c>
      <c r="J848" s="183" t="s">
        <v>3425</v>
      </c>
      <c r="K848" s="183" t="s">
        <v>6455</v>
      </c>
      <c r="L848" s="183" t="s">
        <v>50</v>
      </c>
      <c r="M848" s="183" t="s">
        <v>3427</v>
      </c>
      <c r="N848" s="183" t="s">
        <v>3426</v>
      </c>
      <c r="O848" s="183" t="s">
        <v>6454</v>
      </c>
      <c r="P848" s="183">
        <v>0</v>
      </c>
      <c r="Q848" s="183">
        <v>91001</v>
      </c>
      <c r="R848" s="183" t="s">
        <v>3269</v>
      </c>
      <c r="S848" s="184">
        <v>39612</v>
      </c>
      <c r="T848" s="185">
        <v>7395</v>
      </c>
      <c r="U848" s="186">
        <v>9730256</v>
      </c>
      <c r="V848" s="186">
        <v>9730256</v>
      </c>
      <c r="W848" s="187">
        <v>44227</v>
      </c>
      <c r="X848" s="188" t="s">
        <v>8664</v>
      </c>
      <c r="Y848" s="188" t="s">
        <v>7880</v>
      </c>
      <c r="Z848" s="188" t="s">
        <v>7994</v>
      </c>
    </row>
    <row r="849" spans="1:26" ht="24.75" hidden="1" customHeight="1" x14ac:dyDescent="0.25">
      <c r="A849" s="183" t="s">
        <v>8516</v>
      </c>
      <c r="B849" s="188">
        <v>690901005</v>
      </c>
      <c r="C849" s="183" t="s">
        <v>2854</v>
      </c>
      <c r="D849" s="183" t="s">
        <v>2871</v>
      </c>
      <c r="E849" s="183" t="s">
        <v>27</v>
      </c>
      <c r="F849" s="183" t="s">
        <v>2872</v>
      </c>
      <c r="G849" s="183" t="s">
        <v>29</v>
      </c>
      <c r="H849" s="183">
        <v>0</v>
      </c>
      <c r="I849" s="183">
        <v>0</v>
      </c>
      <c r="J849" s="183" t="s">
        <v>3932</v>
      </c>
      <c r="K849" s="183" t="s">
        <v>3933</v>
      </c>
      <c r="L849" s="183" t="s">
        <v>6170</v>
      </c>
      <c r="M849" s="183" t="s">
        <v>3934</v>
      </c>
      <c r="N849" s="183">
        <v>0</v>
      </c>
      <c r="O849" s="183">
        <v>0</v>
      </c>
      <c r="P849" s="183">
        <v>0</v>
      </c>
      <c r="Q849" s="183">
        <v>91001</v>
      </c>
      <c r="R849" s="183" t="s">
        <v>2875</v>
      </c>
      <c r="S849" s="184">
        <v>39912</v>
      </c>
      <c r="T849" s="185">
        <v>7411</v>
      </c>
      <c r="U849" s="186">
        <v>145250</v>
      </c>
      <c r="V849" s="186">
        <v>145250</v>
      </c>
      <c r="W849" s="187">
        <v>44227</v>
      </c>
      <c r="X849" s="188" t="s">
        <v>8664</v>
      </c>
      <c r="Y849" s="188" t="s">
        <v>7880</v>
      </c>
      <c r="Z849" s="188" t="s">
        <v>7934</v>
      </c>
    </row>
    <row r="850" spans="1:26" ht="24.75" hidden="1" customHeight="1" x14ac:dyDescent="0.25">
      <c r="A850" s="183" t="s">
        <v>8517</v>
      </c>
      <c r="B850" s="188" t="s">
        <v>7821</v>
      </c>
      <c r="C850" s="183" t="s">
        <v>1566</v>
      </c>
      <c r="D850" s="183" t="s">
        <v>2708</v>
      </c>
      <c r="E850" s="183" t="s">
        <v>7614</v>
      </c>
      <c r="F850" s="183" t="s">
        <v>6112</v>
      </c>
      <c r="G850" s="183" t="s">
        <v>2709</v>
      </c>
      <c r="H850" s="183" t="s">
        <v>2710</v>
      </c>
      <c r="I850" s="183" t="s">
        <v>2711</v>
      </c>
      <c r="J850" s="183" t="s">
        <v>2712</v>
      </c>
      <c r="K850" s="183" t="s">
        <v>2714</v>
      </c>
      <c r="L850" s="183" t="s">
        <v>6167</v>
      </c>
      <c r="M850" s="183" t="s">
        <v>1833</v>
      </c>
      <c r="N850" s="183" t="s">
        <v>2715</v>
      </c>
      <c r="O850" s="183" t="s">
        <v>2713</v>
      </c>
      <c r="P850" s="183">
        <v>0</v>
      </c>
      <c r="Q850" s="183">
        <v>93401</v>
      </c>
      <c r="R850" s="183" t="s">
        <v>7587</v>
      </c>
      <c r="S850" s="184">
        <v>39938</v>
      </c>
      <c r="T850" s="185">
        <v>7412</v>
      </c>
      <c r="U850" s="186">
        <v>21343396</v>
      </c>
      <c r="V850" s="186">
        <v>21343396</v>
      </c>
      <c r="W850" s="187">
        <v>44227</v>
      </c>
      <c r="X850" s="188" t="s">
        <v>8664</v>
      </c>
      <c r="Y850" s="188" t="s">
        <v>7880</v>
      </c>
      <c r="Z850" s="188" t="s">
        <v>7882</v>
      </c>
    </row>
    <row r="851" spans="1:26" ht="24.75" hidden="1" customHeight="1" x14ac:dyDescent="0.25">
      <c r="A851" s="183" t="s">
        <v>8518</v>
      </c>
      <c r="B851" s="188">
        <v>690712008</v>
      </c>
      <c r="C851" s="183" t="s">
        <v>3842</v>
      </c>
      <c r="D851" s="183" t="s">
        <v>3843</v>
      </c>
      <c r="E851" s="183" t="s">
        <v>1700</v>
      </c>
      <c r="F851" s="183" t="s">
        <v>3844</v>
      </c>
      <c r="G851" s="183" t="s">
        <v>29</v>
      </c>
      <c r="H851" s="183">
        <v>0</v>
      </c>
      <c r="I851" s="183">
        <v>0</v>
      </c>
      <c r="J851" s="183" t="s">
        <v>3845</v>
      </c>
      <c r="K851" s="183" t="s">
        <v>3847</v>
      </c>
      <c r="L851" s="183" t="s">
        <v>50</v>
      </c>
      <c r="M851" s="183" t="s">
        <v>3849</v>
      </c>
      <c r="N851" s="183" t="s">
        <v>3848</v>
      </c>
      <c r="O851" s="183" t="s">
        <v>3846</v>
      </c>
      <c r="P851" s="183">
        <v>0</v>
      </c>
      <c r="Q851" s="183">
        <v>91001</v>
      </c>
      <c r="R851" s="183" t="s">
        <v>3850</v>
      </c>
      <c r="S851" s="184">
        <v>40057</v>
      </c>
      <c r="T851" s="185">
        <v>7418</v>
      </c>
      <c r="U851" s="186">
        <v>207500</v>
      </c>
      <c r="V851" s="186">
        <v>207500</v>
      </c>
      <c r="W851" s="187">
        <v>44227</v>
      </c>
      <c r="X851" s="188" t="s">
        <v>8664</v>
      </c>
      <c r="Y851" s="188" t="s">
        <v>7880</v>
      </c>
      <c r="Z851" s="188" t="s">
        <v>7931</v>
      </c>
    </row>
    <row r="852" spans="1:26" ht="24.75" hidden="1" customHeight="1" x14ac:dyDescent="0.25">
      <c r="A852" s="183" t="s">
        <v>8519</v>
      </c>
      <c r="B852" s="188">
        <v>690612003</v>
      </c>
      <c r="C852" s="183" t="s">
        <v>2854</v>
      </c>
      <c r="D852" s="183" t="s">
        <v>633</v>
      </c>
      <c r="E852" s="183" t="s">
        <v>27</v>
      </c>
      <c r="F852" s="183" t="s">
        <v>634</v>
      </c>
      <c r="G852" s="183" t="s">
        <v>29</v>
      </c>
      <c r="H852" s="183">
        <v>0</v>
      </c>
      <c r="I852" s="183">
        <v>0</v>
      </c>
      <c r="J852" s="183" t="s">
        <v>3571</v>
      </c>
      <c r="K852" s="183" t="s">
        <v>3573</v>
      </c>
      <c r="L852" s="183" t="s">
        <v>630</v>
      </c>
      <c r="M852" s="183">
        <v>0</v>
      </c>
      <c r="N852" s="183" t="s">
        <v>3574</v>
      </c>
      <c r="O852" s="183" t="s">
        <v>3572</v>
      </c>
      <c r="P852" s="183">
        <v>0</v>
      </c>
      <c r="Q852" s="183">
        <v>91001</v>
      </c>
      <c r="R852" s="183" t="s">
        <v>2875</v>
      </c>
      <c r="S852" s="184">
        <v>40190</v>
      </c>
      <c r="T852" s="185">
        <v>7423</v>
      </c>
      <c r="U852" s="186">
        <v>2861840</v>
      </c>
      <c r="V852" s="186">
        <v>2861840</v>
      </c>
      <c r="W852" s="187">
        <v>44227</v>
      </c>
      <c r="X852" s="188" t="s">
        <v>8664</v>
      </c>
      <c r="Y852" s="188" t="s">
        <v>7880</v>
      </c>
      <c r="Z852" s="188" t="s">
        <v>8028</v>
      </c>
    </row>
    <row r="853" spans="1:26" ht="24.75" hidden="1" customHeight="1" x14ac:dyDescent="0.25">
      <c r="A853" s="183" t="s">
        <v>8520</v>
      </c>
      <c r="B853" s="188">
        <v>692665007</v>
      </c>
      <c r="C853" s="183" t="s">
        <v>2854</v>
      </c>
      <c r="D853" s="183" t="s">
        <v>633</v>
      </c>
      <c r="E853" s="183" t="s">
        <v>27</v>
      </c>
      <c r="F853" s="183" t="s">
        <v>634</v>
      </c>
      <c r="G853" s="183" t="s">
        <v>29</v>
      </c>
      <c r="H853" s="183">
        <v>0</v>
      </c>
      <c r="I853" s="183">
        <v>0</v>
      </c>
      <c r="J853" s="183" t="s">
        <v>3053</v>
      </c>
      <c r="K853" s="183" t="s">
        <v>6196</v>
      </c>
      <c r="L853" s="183" t="s">
        <v>6168</v>
      </c>
      <c r="M853" s="183" t="s">
        <v>3054</v>
      </c>
      <c r="N853" s="183" t="s">
        <v>6308</v>
      </c>
      <c r="O853" s="183" t="s">
        <v>6309</v>
      </c>
      <c r="P853" s="183">
        <v>0</v>
      </c>
      <c r="Q853" s="183">
        <v>91001</v>
      </c>
      <c r="R853" s="183" t="s">
        <v>2875</v>
      </c>
      <c r="S853" s="184">
        <v>40249</v>
      </c>
      <c r="T853" s="185">
        <v>7425</v>
      </c>
      <c r="U853" s="186">
        <v>94620</v>
      </c>
      <c r="V853" s="186">
        <v>94620</v>
      </c>
      <c r="W853" s="187">
        <v>44227</v>
      </c>
      <c r="X853" s="188" t="s">
        <v>8664</v>
      </c>
      <c r="Y853" s="188" t="s">
        <v>7880</v>
      </c>
      <c r="Z853" s="188" t="s">
        <v>8057</v>
      </c>
    </row>
    <row r="854" spans="1:26" ht="24.75" hidden="1" customHeight="1" x14ac:dyDescent="0.25">
      <c r="A854" s="183" t="s">
        <v>8521</v>
      </c>
      <c r="B854" s="188">
        <v>692012003</v>
      </c>
      <c r="C854" s="183" t="s">
        <v>2854</v>
      </c>
      <c r="D854" s="183" t="s">
        <v>2871</v>
      </c>
      <c r="E854" s="183" t="s">
        <v>27</v>
      </c>
      <c r="F854" s="183" t="s">
        <v>2872</v>
      </c>
      <c r="G854" s="183" t="s">
        <v>29</v>
      </c>
      <c r="H854" s="183">
        <v>0</v>
      </c>
      <c r="I854" s="183">
        <v>0</v>
      </c>
      <c r="J854" s="183" t="s">
        <v>3617</v>
      </c>
      <c r="K854" s="183" t="s">
        <v>3618</v>
      </c>
      <c r="L854" s="183" t="s">
        <v>6172</v>
      </c>
      <c r="M854" s="183" t="s">
        <v>3619</v>
      </c>
      <c r="N854" s="183" t="s">
        <v>6587</v>
      </c>
      <c r="O854" s="183">
        <v>0</v>
      </c>
      <c r="P854" s="183">
        <v>0</v>
      </c>
      <c r="Q854" s="183">
        <v>91001</v>
      </c>
      <c r="R854" s="183" t="s">
        <v>3046</v>
      </c>
      <c r="S854" s="184">
        <v>40500</v>
      </c>
      <c r="T854" s="185">
        <v>7436</v>
      </c>
      <c r="U854" s="186">
        <v>4893746</v>
      </c>
      <c r="V854" s="186">
        <v>4893746</v>
      </c>
      <c r="W854" s="187">
        <v>44227</v>
      </c>
      <c r="X854" s="188" t="s">
        <v>8664</v>
      </c>
      <c r="Y854" s="188" t="s">
        <v>7880</v>
      </c>
      <c r="Z854" s="188" t="s">
        <v>7924</v>
      </c>
    </row>
    <row r="855" spans="1:26" ht="24.75" hidden="1" customHeight="1" x14ac:dyDescent="0.25">
      <c r="A855" s="183" t="s">
        <v>8522</v>
      </c>
      <c r="B855" s="188">
        <v>712341009</v>
      </c>
      <c r="C855" s="183" t="s">
        <v>81</v>
      </c>
      <c r="D855" s="183" t="s">
        <v>1244</v>
      </c>
      <c r="E855" s="183" t="s">
        <v>7606</v>
      </c>
      <c r="F855" s="183" t="s">
        <v>1245</v>
      </c>
      <c r="G855" s="183" t="s">
        <v>1247</v>
      </c>
      <c r="H855" s="183" t="s">
        <v>1246</v>
      </c>
      <c r="I855" s="183" t="s">
        <v>1248</v>
      </c>
      <c r="J855" s="183" t="s">
        <v>1249</v>
      </c>
      <c r="K855" s="183" t="s">
        <v>1250</v>
      </c>
      <c r="L855" s="183" t="s">
        <v>50</v>
      </c>
      <c r="M855" s="183" t="s">
        <v>1250</v>
      </c>
      <c r="N855" s="183" t="s">
        <v>1251</v>
      </c>
      <c r="O855" s="183" t="s">
        <v>1252</v>
      </c>
      <c r="P855" s="183">
        <v>0</v>
      </c>
      <c r="Q855" s="183">
        <v>93401</v>
      </c>
      <c r="R855" s="183" t="s">
        <v>7595</v>
      </c>
      <c r="S855" s="184">
        <v>40745</v>
      </c>
      <c r="T855" s="185">
        <v>7446</v>
      </c>
      <c r="U855" s="186">
        <v>19239840</v>
      </c>
      <c r="V855" s="186">
        <v>19239840</v>
      </c>
      <c r="W855" s="187">
        <v>44227</v>
      </c>
      <c r="X855" s="188" t="s">
        <v>8664</v>
      </c>
      <c r="Y855" s="188" t="s">
        <v>7880</v>
      </c>
      <c r="Z855" s="188" t="s">
        <v>7961</v>
      </c>
    </row>
    <row r="856" spans="1:26" ht="24.75" hidden="1" customHeight="1" x14ac:dyDescent="0.25">
      <c r="A856" s="183" t="s">
        <v>8523</v>
      </c>
      <c r="B856" s="188">
        <v>692313003</v>
      </c>
      <c r="C856" s="183" t="s">
        <v>2854</v>
      </c>
      <c r="D856" s="183" t="s">
        <v>2871</v>
      </c>
      <c r="E856" s="183" t="s">
        <v>27</v>
      </c>
      <c r="F856" s="183" t="s">
        <v>2872</v>
      </c>
      <c r="G856" s="183" t="s">
        <v>29</v>
      </c>
      <c r="H856" s="183">
        <v>0</v>
      </c>
      <c r="I856" s="183">
        <v>0</v>
      </c>
      <c r="J856" s="183" t="s">
        <v>6414</v>
      </c>
      <c r="K856" s="183" t="s">
        <v>3609</v>
      </c>
      <c r="L856" s="183" t="s">
        <v>6166</v>
      </c>
      <c r="M856" s="183" t="s">
        <v>3610</v>
      </c>
      <c r="N856" s="183" t="s">
        <v>6415</v>
      </c>
      <c r="O856" s="183" t="s">
        <v>6416</v>
      </c>
      <c r="P856" s="183">
        <v>0</v>
      </c>
      <c r="Q856" s="183">
        <v>91001</v>
      </c>
      <c r="R856" s="183" t="s">
        <v>2875</v>
      </c>
      <c r="S856" s="184">
        <v>40683</v>
      </c>
      <c r="T856" s="185">
        <v>7450</v>
      </c>
      <c r="U856" s="186">
        <v>7809198</v>
      </c>
      <c r="V856" s="186">
        <v>7809198</v>
      </c>
      <c r="W856" s="187">
        <v>44227</v>
      </c>
      <c r="X856" s="188" t="s">
        <v>8664</v>
      </c>
      <c r="Y856" s="188" t="s">
        <v>7880</v>
      </c>
      <c r="Z856" s="188" t="s">
        <v>8091</v>
      </c>
    </row>
    <row r="857" spans="1:26" ht="24.75" hidden="1" customHeight="1" x14ac:dyDescent="0.25">
      <c r="A857" s="183" t="s">
        <v>8524</v>
      </c>
      <c r="B857" s="188">
        <v>691408000</v>
      </c>
      <c r="C857" s="183" t="s">
        <v>3960</v>
      </c>
      <c r="D857" s="183" t="s">
        <v>2871</v>
      </c>
      <c r="E857" s="183" t="s">
        <v>27</v>
      </c>
      <c r="F857" s="183" t="s">
        <v>2872</v>
      </c>
      <c r="G857" s="183" t="s">
        <v>29</v>
      </c>
      <c r="H857" s="183">
        <v>0</v>
      </c>
      <c r="I857" s="183">
        <v>0</v>
      </c>
      <c r="J857" s="183" t="s">
        <v>3961</v>
      </c>
      <c r="K857" s="183" t="s">
        <v>6207</v>
      </c>
      <c r="L857" s="183" t="s">
        <v>6168</v>
      </c>
      <c r="M857" s="183" t="s">
        <v>3963</v>
      </c>
      <c r="N857" s="183" t="s">
        <v>6306</v>
      </c>
      <c r="O857" s="183" t="s">
        <v>3962</v>
      </c>
      <c r="P857" s="183">
        <v>0</v>
      </c>
      <c r="Q857" s="183">
        <v>91001</v>
      </c>
      <c r="R857" s="183" t="s">
        <v>2875</v>
      </c>
      <c r="S857" s="184">
        <v>40764</v>
      </c>
      <c r="T857" s="185">
        <v>7451</v>
      </c>
      <c r="U857" s="186">
        <v>141930</v>
      </c>
      <c r="V857" s="186">
        <v>141930</v>
      </c>
      <c r="W857" s="187">
        <v>44227</v>
      </c>
      <c r="X857" s="188" t="s">
        <v>8664</v>
      </c>
      <c r="Y857" s="188" t="s">
        <v>7880</v>
      </c>
      <c r="Z857" s="188" t="s">
        <v>8088</v>
      </c>
    </row>
    <row r="858" spans="1:26" ht="24.75" hidden="1" customHeight="1" x14ac:dyDescent="0.25">
      <c r="A858" s="183" t="s">
        <v>8525</v>
      </c>
      <c r="B858" s="188">
        <v>650401387</v>
      </c>
      <c r="C858" s="183" t="s">
        <v>5354</v>
      </c>
      <c r="D858" s="183" t="s">
        <v>5406</v>
      </c>
      <c r="E858" s="183" t="s">
        <v>7633</v>
      </c>
      <c r="F858" s="183" t="s">
        <v>5366</v>
      </c>
      <c r="G858" s="183" t="s">
        <v>7634</v>
      </c>
      <c r="H858" s="183" t="s">
        <v>5367</v>
      </c>
      <c r="I858" s="183" t="s">
        <v>7635</v>
      </c>
      <c r="J858" s="183" t="s">
        <v>7637</v>
      </c>
      <c r="K858" s="183" t="s">
        <v>5407</v>
      </c>
      <c r="L858" s="183" t="s">
        <v>50</v>
      </c>
      <c r="M858" s="183" t="s">
        <v>5409</v>
      </c>
      <c r="N858" s="183" t="s">
        <v>5408</v>
      </c>
      <c r="O858" s="183">
        <v>0</v>
      </c>
      <c r="P858" s="183">
        <v>0</v>
      </c>
      <c r="Q858" s="183" t="s">
        <v>1217</v>
      </c>
      <c r="R858" s="183" t="s">
        <v>7636</v>
      </c>
      <c r="S858" s="184">
        <v>40793</v>
      </c>
      <c r="T858" s="185">
        <v>7452</v>
      </c>
      <c r="U858" s="186">
        <v>11591256</v>
      </c>
      <c r="V858" s="186">
        <v>11591256</v>
      </c>
      <c r="W858" s="187">
        <v>44227</v>
      </c>
      <c r="X858" s="188" t="s">
        <v>8664</v>
      </c>
      <c r="Y858" s="188" t="s">
        <v>7880</v>
      </c>
      <c r="Z858" s="188" t="s">
        <v>8016</v>
      </c>
    </row>
    <row r="859" spans="1:26" ht="24.75" hidden="1" customHeight="1" x14ac:dyDescent="0.25">
      <c r="A859" s="183" t="s">
        <v>8526</v>
      </c>
      <c r="B859" s="188" t="s">
        <v>7843</v>
      </c>
      <c r="C859" s="183" t="s">
        <v>2854</v>
      </c>
      <c r="D859" s="183" t="s">
        <v>2871</v>
      </c>
      <c r="E859" s="183" t="s">
        <v>27</v>
      </c>
      <c r="F859" s="183" t="s">
        <v>2872</v>
      </c>
      <c r="G859" s="183" t="s">
        <v>29</v>
      </c>
      <c r="H859" s="183">
        <v>0</v>
      </c>
      <c r="I859" s="183">
        <v>0</v>
      </c>
      <c r="J859" s="183" t="s">
        <v>3639</v>
      </c>
      <c r="K859" s="183" t="s">
        <v>3640</v>
      </c>
      <c r="L859" s="183" t="s">
        <v>50</v>
      </c>
      <c r="M859" s="183" t="s">
        <v>2411</v>
      </c>
      <c r="N859" s="183" t="s">
        <v>3641</v>
      </c>
      <c r="O859" s="183">
        <v>0</v>
      </c>
      <c r="P859" s="183">
        <v>0</v>
      </c>
      <c r="Q859" s="183">
        <v>91001</v>
      </c>
      <c r="R859" s="183" t="s">
        <v>3642</v>
      </c>
      <c r="S859" s="184">
        <v>40875</v>
      </c>
      <c r="T859" s="185">
        <v>7458</v>
      </c>
      <c r="U859" s="186">
        <v>5008220</v>
      </c>
      <c r="V859" s="186">
        <v>5008220</v>
      </c>
      <c r="W859" s="187">
        <v>44227</v>
      </c>
      <c r="X859" s="188" t="s">
        <v>8664</v>
      </c>
      <c r="Y859" s="188" t="s">
        <v>7880</v>
      </c>
      <c r="Z859" s="188" t="s">
        <v>7925</v>
      </c>
    </row>
    <row r="860" spans="1:26" ht="24.75" hidden="1" customHeight="1" x14ac:dyDescent="0.25">
      <c r="A860" s="183" t="s">
        <v>8527</v>
      </c>
      <c r="B860" s="188">
        <v>650447174</v>
      </c>
      <c r="C860" s="183" t="s">
        <v>53</v>
      </c>
      <c r="D860" s="183" t="s">
        <v>565</v>
      </c>
      <c r="E860" s="183" t="s">
        <v>7628</v>
      </c>
      <c r="F860" s="183" t="s">
        <v>566</v>
      </c>
      <c r="G860" s="183" t="s">
        <v>7629</v>
      </c>
      <c r="H860" s="183" t="s">
        <v>567</v>
      </c>
      <c r="I860" s="183" t="s">
        <v>6692</v>
      </c>
      <c r="J860" s="183" t="s">
        <v>568</v>
      </c>
      <c r="K860" s="183" t="s">
        <v>6462</v>
      </c>
      <c r="L860" s="183" t="s">
        <v>6167</v>
      </c>
      <c r="M860" s="183" t="s">
        <v>569</v>
      </c>
      <c r="N860" s="183" t="s">
        <v>6463</v>
      </c>
      <c r="O860" s="183" t="s">
        <v>7630</v>
      </c>
      <c r="P860" s="183">
        <v>0</v>
      </c>
      <c r="Q860" s="183" t="s">
        <v>419</v>
      </c>
      <c r="R860" s="183" t="s">
        <v>7646</v>
      </c>
      <c r="S860" s="184">
        <v>40882</v>
      </c>
      <c r="T860" s="185">
        <v>7459</v>
      </c>
      <c r="U860" s="186">
        <v>11515044</v>
      </c>
      <c r="V860" s="186">
        <v>11515044</v>
      </c>
      <c r="W860" s="187">
        <v>44227</v>
      </c>
      <c r="X860" s="188" t="s">
        <v>8664</v>
      </c>
      <c r="Y860" s="188" t="s">
        <v>7880</v>
      </c>
      <c r="Z860" s="188" t="s">
        <v>7906</v>
      </c>
    </row>
    <row r="861" spans="1:26" ht="24.75" hidden="1" customHeight="1" x14ac:dyDescent="0.25">
      <c r="A861" s="183" t="s">
        <v>8528</v>
      </c>
      <c r="B861" s="188">
        <v>690504006</v>
      </c>
      <c r="C861" s="183" t="s">
        <v>2854</v>
      </c>
      <c r="D861" s="183" t="s">
        <v>2871</v>
      </c>
      <c r="E861" s="183" t="s">
        <v>27</v>
      </c>
      <c r="F861" s="183" t="s">
        <v>2872</v>
      </c>
      <c r="G861" s="183" t="s">
        <v>29</v>
      </c>
      <c r="H861" s="183">
        <v>0</v>
      </c>
      <c r="I861" s="183">
        <v>0</v>
      </c>
      <c r="J861" s="183" t="s">
        <v>4132</v>
      </c>
      <c r="K861" s="183" t="s">
        <v>4133</v>
      </c>
      <c r="L861" s="183" t="s">
        <v>630</v>
      </c>
      <c r="M861" s="183" t="s">
        <v>4135</v>
      </c>
      <c r="N861" s="183" t="s">
        <v>4134</v>
      </c>
      <c r="O861" s="183">
        <v>0</v>
      </c>
      <c r="P861" s="183">
        <v>0</v>
      </c>
      <c r="Q861" s="183">
        <v>91001</v>
      </c>
      <c r="R861" s="183" t="s">
        <v>2875</v>
      </c>
      <c r="S861" s="184">
        <v>40884</v>
      </c>
      <c r="T861" s="185">
        <v>7460</v>
      </c>
      <c r="U861" s="186">
        <v>103750</v>
      </c>
      <c r="V861" s="186">
        <v>103750</v>
      </c>
      <c r="W861" s="187">
        <v>44227</v>
      </c>
      <c r="X861" s="188" t="s">
        <v>8664</v>
      </c>
      <c r="Y861" s="188" t="s">
        <v>7880</v>
      </c>
      <c r="Z861" s="188" t="s">
        <v>8092</v>
      </c>
    </row>
    <row r="862" spans="1:26" ht="24.75" hidden="1" customHeight="1" x14ac:dyDescent="0.25">
      <c r="A862" s="183" t="s">
        <v>8529</v>
      </c>
      <c r="B862" s="188">
        <v>650213203</v>
      </c>
      <c r="C862" s="183" t="s">
        <v>81</v>
      </c>
      <c r="D862" s="183" t="s">
        <v>636</v>
      </c>
      <c r="E862" s="183" t="s">
        <v>5649</v>
      </c>
      <c r="F862" s="183" t="s">
        <v>637</v>
      </c>
      <c r="G862" s="183" t="s">
        <v>5650</v>
      </c>
      <c r="H862" s="183" t="s">
        <v>5651</v>
      </c>
      <c r="I862" s="183" t="s">
        <v>5652</v>
      </c>
      <c r="J862" s="183" t="s">
        <v>5653</v>
      </c>
      <c r="K862" s="183" t="s">
        <v>5654</v>
      </c>
      <c r="L862" s="183" t="s">
        <v>6171</v>
      </c>
      <c r="M862" s="183" t="s">
        <v>638</v>
      </c>
      <c r="N862" s="183">
        <v>0</v>
      </c>
      <c r="O862" s="183">
        <v>0</v>
      </c>
      <c r="P862" s="183">
        <v>0</v>
      </c>
      <c r="Q862" s="183" t="s">
        <v>419</v>
      </c>
      <c r="R862" s="183" t="s">
        <v>6991</v>
      </c>
      <c r="S862" s="184">
        <v>43174</v>
      </c>
      <c r="T862" s="185">
        <v>7462</v>
      </c>
      <c r="U862" s="186">
        <v>18575494</v>
      </c>
      <c r="V862" s="186">
        <v>18575494</v>
      </c>
      <c r="W862" s="187">
        <v>44227</v>
      </c>
      <c r="X862" s="188" t="s">
        <v>8664</v>
      </c>
      <c r="Y862" s="188" t="s">
        <v>7880</v>
      </c>
      <c r="Z862" s="188" t="s">
        <v>7914</v>
      </c>
    </row>
    <row r="863" spans="1:26" ht="24.75" hidden="1" customHeight="1" x14ac:dyDescent="0.25">
      <c r="A863" s="183" t="s">
        <v>8529</v>
      </c>
      <c r="B863" s="188">
        <v>650213203</v>
      </c>
      <c r="C863" s="183" t="s">
        <v>81</v>
      </c>
      <c r="D863" s="183" t="s">
        <v>636</v>
      </c>
      <c r="E863" s="183" t="s">
        <v>5649</v>
      </c>
      <c r="F863" s="183" t="s">
        <v>637</v>
      </c>
      <c r="G863" s="183" t="s">
        <v>5650</v>
      </c>
      <c r="H863" s="183" t="s">
        <v>5651</v>
      </c>
      <c r="I863" s="183" t="s">
        <v>5652</v>
      </c>
      <c r="J863" s="183" t="s">
        <v>5653</v>
      </c>
      <c r="K863" s="183" t="s">
        <v>5654</v>
      </c>
      <c r="L863" s="183" t="s">
        <v>6171</v>
      </c>
      <c r="M863" s="183" t="s">
        <v>638</v>
      </c>
      <c r="N863" s="183">
        <v>0</v>
      </c>
      <c r="O863" s="183">
        <v>0</v>
      </c>
      <c r="P863" s="183">
        <v>0</v>
      </c>
      <c r="Q863" s="183" t="s">
        <v>419</v>
      </c>
      <c r="R863" s="183" t="s">
        <v>6991</v>
      </c>
      <c r="S863" s="184">
        <v>43174</v>
      </c>
      <c r="T863" s="185">
        <v>7462</v>
      </c>
      <c r="U863" s="186">
        <v>12684192</v>
      </c>
      <c r="V863" s="186">
        <v>12684192</v>
      </c>
      <c r="W863" s="187">
        <v>44227</v>
      </c>
      <c r="X863" s="188" t="s">
        <v>8664</v>
      </c>
      <c r="Y863" s="188" t="s">
        <v>7880</v>
      </c>
      <c r="Z863" s="188" t="s">
        <v>7993</v>
      </c>
    </row>
    <row r="864" spans="1:26" ht="24.75" hidden="1" customHeight="1" x14ac:dyDescent="0.25">
      <c r="A864" s="183" t="s">
        <v>8529</v>
      </c>
      <c r="B864" s="188">
        <v>650213203</v>
      </c>
      <c r="C864" s="183" t="s">
        <v>81</v>
      </c>
      <c r="D864" s="183" t="s">
        <v>636</v>
      </c>
      <c r="E864" s="183" t="s">
        <v>5649</v>
      </c>
      <c r="F864" s="183" t="s">
        <v>637</v>
      </c>
      <c r="G864" s="183" t="s">
        <v>5650</v>
      </c>
      <c r="H864" s="183" t="s">
        <v>5651</v>
      </c>
      <c r="I864" s="183" t="s">
        <v>5652</v>
      </c>
      <c r="J864" s="183" t="s">
        <v>5653</v>
      </c>
      <c r="K864" s="183" t="s">
        <v>5654</v>
      </c>
      <c r="L864" s="183" t="s">
        <v>6171</v>
      </c>
      <c r="M864" s="183" t="s">
        <v>638</v>
      </c>
      <c r="N864" s="183">
        <v>0</v>
      </c>
      <c r="O864" s="183">
        <v>0</v>
      </c>
      <c r="P864" s="183">
        <v>0</v>
      </c>
      <c r="Q864" s="183" t="s">
        <v>419</v>
      </c>
      <c r="R864" s="183" t="s">
        <v>6991</v>
      </c>
      <c r="S864" s="184">
        <v>43174</v>
      </c>
      <c r="T864" s="185">
        <v>7462</v>
      </c>
      <c r="U864" s="186">
        <v>31869472</v>
      </c>
      <c r="V864" s="186">
        <v>31869472</v>
      </c>
      <c r="W864" s="187">
        <v>44227</v>
      </c>
      <c r="X864" s="188" t="s">
        <v>8664</v>
      </c>
      <c r="Y864" s="188" t="s">
        <v>7880</v>
      </c>
      <c r="Z864" s="188" t="s">
        <v>7899</v>
      </c>
    </row>
    <row r="865" spans="1:26" ht="24.75" hidden="1" customHeight="1" x14ac:dyDescent="0.25">
      <c r="A865" s="183" t="s">
        <v>8530</v>
      </c>
      <c r="B865" s="188">
        <v>714555006</v>
      </c>
      <c r="C865" s="183" t="s">
        <v>81</v>
      </c>
      <c r="D865" s="183" t="s">
        <v>1207</v>
      </c>
      <c r="E865" s="183" t="s">
        <v>7407</v>
      </c>
      <c r="F865" s="183" t="s">
        <v>1208</v>
      </c>
      <c r="G865" s="183" t="s">
        <v>7408</v>
      </c>
      <c r="H865" s="183" t="s">
        <v>7409</v>
      </c>
      <c r="I865" s="183" t="s">
        <v>7418</v>
      </c>
      <c r="J865" s="183" t="s">
        <v>7419</v>
      </c>
      <c r="K865" s="183" t="s">
        <v>1209</v>
      </c>
      <c r="L865" s="183" t="s">
        <v>50</v>
      </c>
      <c r="M865" s="183" t="s">
        <v>1210</v>
      </c>
      <c r="N865" s="183">
        <v>3604100</v>
      </c>
      <c r="O865" s="183" t="s">
        <v>7410</v>
      </c>
      <c r="P865" s="183">
        <v>0</v>
      </c>
      <c r="Q865" s="183">
        <v>93401</v>
      </c>
      <c r="R865" s="183" t="s">
        <v>7411</v>
      </c>
      <c r="S865" s="184">
        <v>41012</v>
      </c>
      <c r="T865" s="185">
        <v>7463</v>
      </c>
      <c r="U865" s="186">
        <v>4536464</v>
      </c>
      <c r="V865" s="186">
        <v>4536464</v>
      </c>
      <c r="W865" s="187">
        <v>44227</v>
      </c>
      <c r="X865" s="188" t="s">
        <v>8664</v>
      </c>
      <c r="Y865" s="188" t="s">
        <v>7880</v>
      </c>
      <c r="Z865" s="188" t="s">
        <v>7948</v>
      </c>
    </row>
    <row r="866" spans="1:26" ht="24.75" hidden="1" customHeight="1" x14ac:dyDescent="0.25">
      <c r="A866" s="183" t="s">
        <v>8531</v>
      </c>
      <c r="B866" s="188">
        <v>650587340</v>
      </c>
      <c r="C866" s="183" t="s">
        <v>1566</v>
      </c>
      <c r="D866" s="183" t="s">
        <v>1804</v>
      </c>
      <c r="E866" s="183" t="s">
        <v>7700</v>
      </c>
      <c r="F866" s="183" t="s">
        <v>1805</v>
      </c>
      <c r="G866" s="183" t="s">
        <v>7701</v>
      </c>
      <c r="H866" s="183" t="s">
        <v>1806</v>
      </c>
      <c r="I866" s="183" t="s">
        <v>7702</v>
      </c>
      <c r="J866" s="183" t="s">
        <v>1807</v>
      </c>
      <c r="K866" s="183" t="s">
        <v>8197</v>
      </c>
      <c r="L866" s="183" t="s">
        <v>51</v>
      </c>
      <c r="M866" s="183" t="s">
        <v>1430</v>
      </c>
      <c r="N866" s="183">
        <v>0</v>
      </c>
      <c r="O866" s="183" t="s">
        <v>1808</v>
      </c>
      <c r="P866" s="183">
        <v>0</v>
      </c>
      <c r="Q866" s="183">
        <v>93401</v>
      </c>
      <c r="R866" s="183" t="s">
        <v>7691</v>
      </c>
      <c r="S866" s="184">
        <v>41340</v>
      </c>
      <c r="T866" s="185">
        <v>7473</v>
      </c>
      <c r="U866" s="186">
        <v>8208998</v>
      </c>
      <c r="V866" s="186">
        <v>8208998</v>
      </c>
      <c r="W866" s="187">
        <v>44227</v>
      </c>
      <c r="X866" s="188" t="s">
        <v>8664</v>
      </c>
      <c r="Y866" s="188" t="s">
        <v>7880</v>
      </c>
      <c r="Z866" s="188" t="s">
        <v>8012</v>
      </c>
    </row>
    <row r="867" spans="1:26" ht="24.75" hidden="1" customHeight="1" x14ac:dyDescent="0.25">
      <c r="A867" s="183" t="s">
        <v>8531</v>
      </c>
      <c r="B867" s="188">
        <v>650587340</v>
      </c>
      <c r="C867" s="183" t="s">
        <v>1566</v>
      </c>
      <c r="D867" s="183" t="s">
        <v>1804</v>
      </c>
      <c r="E867" s="183" t="s">
        <v>7700</v>
      </c>
      <c r="F867" s="183" t="s">
        <v>1805</v>
      </c>
      <c r="G867" s="183" t="s">
        <v>7701</v>
      </c>
      <c r="H867" s="183" t="s">
        <v>1806</v>
      </c>
      <c r="I867" s="183" t="s">
        <v>7702</v>
      </c>
      <c r="J867" s="183" t="s">
        <v>1807</v>
      </c>
      <c r="K867" s="183" t="s">
        <v>8197</v>
      </c>
      <c r="L867" s="183" t="s">
        <v>51</v>
      </c>
      <c r="M867" s="183" t="s">
        <v>1430</v>
      </c>
      <c r="N867" s="183">
        <v>0</v>
      </c>
      <c r="O867" s="183" t="s">
        <v>1808</v>
      </c>
      <c r="P867" s="183">
        <v>0</v>
      </c>
      <c r="Q867" s="183">
        <v>93401</v>
      </c>
      <c r="R867" s="183" t="s">
        <v>7691</v>
      </c>
      <c r="S867" s="184">
        <v>41340</v>
      </c>
      <c r="T867" s="185">
        <v>7473</v>
      </c>
      <c r="U867" s="186">
        <v>3768774</v>
      </c>
      <c r="V867" s="186">
        <v>3768774</v>
      </c>
      <c r="W867" s="187">
        <v>44227</v>
      </c>
      <c r="X867" s="188" t="s">
        <v>8664</v>
      </c>
      <c r="Y867" s="188" t="s">
        <v>7880</v>
      </c>
      <c r="Z867" s="188" t="s">
        <v>230</v>
      </c>
    </row>
    <row r="868" spans="1:26" ht="24.75" hidden="1" customHeight="1" x14ac:dyDescent="0.25">
      <c r="A868" s="183" t="s">
        <v>8531</v>
      </c>
      <c r="B868" s="188">
        <v>650587340</v>
      </c>
      <c r="C868" s="183" t="s">
        <v>1566</v>
      </c>
      <c r="D868" s="183" t="s">
        <v>1804</v>
      </c>
      <c r="E868" s="183" t="s">
        <v>7700</v>
      </c>
      <c r="F868" s="183" t="s">
        <v>1805</v>
      </c>
      <c r="G868" s="183" t="s">
        <v>7701</v>
      </c>
      <c r="H868" s="183" t="s">
        <v>1806</v>
      </c>
      <c r="I868" s="183" t="s">
        <v>7702</v>
      </c>
      <c r="J868" s="183" t="s">
        <v>1807</v>
      </c>
      <c r="K868" s="183" t="s">
        <v>8197</v>
      </c>
      <c r="L868" s="183" t="s">
        <v>51</v>
      </c>
      <c r="M868" s="183" t="s">
        <v>1430</v>
      </c>
      <c r="N868" s="183">
        <v>0</v>
      </c>
      <c r="O868" s="183" t="s">
        <v>1808</v>
      </c>
      <c r="P868" s="183">
        <v>0</v>
      </c>
      <c r="Q868" s="183">
        <v>93401</v>
      </c>
      <c r="R868" s="183" t="s">
        <v>7691</v>
      </c>
      <c r="S868" s="184">
        <v>41340</v>
      </c>
      <c r="T868" s="185">
        <v>7473</v>
      </c>
      <c r="U868" s="186">
        <v>19701594</v>
      </c>
      <c r="V868" s="186">
        <v>19701594</v>
      </c>
      <c r="W868" s="187">
        <v>44227</v>
      </c>
      <c r="X868" s="188" t="s">
        <v>8664</v>
      </c>
      <c r="Y868" s="188" t="s">
        <v>7880</v>
      </c>
      <c r="Z868" s="188" t="s">
        <v>7900</v>
      </c>
    </row>
    <row r="869" spans="1:26" ht="24.75" hidden="1" customHeight="1" x14ac:dyDescent="0.25">
      <c r="A869" s="183" t="s">
        <v>8531</v>
      </c>
      <c r="B869" s="188">
        <v>650587340</v>
      </c>
      <c r="C869" s="183" t="s">
        <v>1566</v>
      </c>
      <c r="D869" s="183" t="s">
        <v>1804</v>
      </c>
      <c r="E869" s="183" t="s">
        <v>7700</v>
      </c>
      <c r="F869" s="183" t="s">
        <v>1805</v>
      </c>
      <c r="G869" s="183" t="s">
        <v>7701</v>
      </c>
      <c r="H869" s="183" t="s">
        <v>1806</v>
      </c>
      <c r="I869" s="183" t="s">
        <v>7702</v>
      </c>
      <c r="J869" s="183" t="s">
        <v>1807</v>
      </c>
      <c r="K869" s="183" t="s">
        <v>8197</v>
      </c>
      <c r="L869" s="183" t="s">
        <v>51</v>
      </c>
      <c r="M869" s="183" t="s">
        <v>1430</v>
      </c>
      <c r="N869" s="183">
        <v>0</v>
      </c>
      <c r="O869" s="183" t="s">
        <v>1808</v>
      </c>
      <c r="P869" s="183">
        <v>0</v>
      </c>
      <c r="Q869" s="183">
        <v>93401</v>
      </c>
      <c r="R869" s="183" t="s">
        <v>7691</v>
      </c>
      <c r="S869" s="184">
        <v>41340</v>
      </c>
      <c r="T869" s="185">
        <v>7473</v>
      </c>
      <c r="U869" s="186">
        <v>2355484</v>
      </c>
      <c r="V869" s="186">
        <v>2355484</v>
      </c>
      <c r="W869" s="187">
        <v>44227</v>
      </c>
      <c r="X869" s="188" t="s">
        <v>8664</v>
      </c>
      <c r="Y869" s="188" t="s">
        <v>7880</v>
      </c>
      <c r="Z869" s="188" t="s">
        <v>8093</v>
      </c>
    </row>
    <row r="870" spans="1:26" ht="24.75" hidden="1" customHeight="1" x14ac:dyDescent="0.25">
      <c r="A870" s="183" t="s">
        <v>8531</v>
      </c>
      <c r="B870" s="188">
        <v>650587340</v>
      </c>
      <c r="C870" s="183" t="s">
        <v>1566</v>
      </c>
      <c r="D870" s="183" t="s">
        <v>1804</v>
      </c>
      <c r="E870" s="183" t="s">
        <v>7700</v>
      </c>
      <c r="F870" s="183" t="s">
        <v>1805</v>
      </c>
      <c r="G870" s="183" t="s">
        <v>7701</v>
      </c>
      <c r="H870" s="183" t="s">
        <v>1806</v>
      </c>
      <c r="I870" s="183" t="s">
        <v>7702</v>
      </c>
      <c r="J870" s="183" t="s">
        <v>1807</v>
      </c>
      <c r="K870" s="183" t="s">
        <v>8197</v>
      </c>
      <c r="L870" s="183" t="s">
        <v>51</v>
      </c>
      <c r="M870" s="183" t="s">
        <v>1430</v>
      </c>
      <c r="N870" s="183">
        <v>0</v>
      </c>
      <c r="O870" s="183" t="s">
        <v>1808</v>
      </c>
      <c r="P870" s="183">
        <v>0</v>
      </c>
      <c r="Q870" s="183">
        <v>93401</v>
      </c>
      <c r="R870" s="183" t="s">
        <v>7691</v>
      </c>
      <c r="S870" s="184">
        <v>41340</v>
      </c>
      <c r="T870" s="185">
        <v>7473</v>
      </c>
      <c r="U870" s="186">
        <v>16815619</v>
      </c>
      <c r="V870" s="186">
        <v>16815619</v>
      </c>
      <c r="W870" s="187">
        <v>44227</v>
      </c>
      <c r="X870" s="188" t="s">
        <v>8664</v>
      </c>
      <c r="Y870" s="188" t="s">
        <v>7880</v>
      </c>
      <c r="Z870" s="188" t="s">
        <v>7892</v>
      </c>
    </row>
    <row r="871" spans="1:26" ht="24.75" hidden="1" customHeight="1" x14ac:dyDescent="0.25">
      <c r="A871" s="183" t="s">
        <v>8531</v>
      </c>
      <c r="B871" s="188">
        <v>650587340</v>
      </c>
      <c r="C871" s="183" t="s">
        <v>1566</v>
      </c>
      <c r="D871" s="183" t="s">
        <v>1804</v>
      </c>
      <c r="E871" s="183" t="s">
        <v>7700</v>
      </c>
      <c r="F871" s="183" t="s">
        <v>1805</v>
      </c>
      <c r="G871" s="183" t="s">
        <v>7701</v>
      </c>
      <c r="H871" s="183" t="s">
        <v>1806</v>
      </c>
      <c r="I871" s="183" t="s">
        <v>7702</v>
      </c>
      <c r="J871" s="183" t="s">
        <v>1807</v>
      </c>
      <c r="K871" s="183" t="s">
        <v>8197</v>
      </c>
      <c r="L871" s="183" t="s">
        <v>51</v>
      </c>
      <c r="M871" s="183" t="s">
        <v>1430</v>
      </c>
      <c r="N871" s="183">
        <v>0</v>
      </c>
      <c r="O871" s="183" t="s">
        <v>1808</v>
      </c>
      <c r="P871" s="183">
        <v>0</v>
      </c>
      <c r="Q871" s="183">
        <v>93401</v>
      </c>
      <c r="R871" s="183" t="s">
        <v>7691</v>
      </c>
      <c r="S871" s="184">
        <v>41340</v>
      </c>
      <c r="T871" s="185">
        <v>7473</v>
      </c>
      <c r="U871" s="186">
        <v>36342673</v>
      </c>
      <c r="V871" s="186">
        <v>36342673</v>
      </c>
      <c r="W871" s="187">
        <v>44227</v>
      </c>
      <c r="X871" s="188" t="s">
        <v>8664</v>
      </c>
      <c r="Y871" s="188" t="s">
        <v>7880</v>
      </c>
      <c r="Z871" s="188" t="s">
        <v>187</v>
      </c>
    </row>
    <row r="872" spans="1:26" ht="24.75" hidden="1" customHeight="1" x14ac:dyDescent="0.25">
      <c r="A872" s="183" t="s">
        <v>8531</v>
      </c>
      <c r="B872" s="188">
        <v>650587340</v>
      </c>
      <c r="C872" s="183" t="s">
        <v>1566</v>
      </c>
      <c r="D872" s="183" t="s">
        <v>1804</v>
      </c>
      <c r="E872" s="183" t="s">
        <v>7700</v>
      </c>
      <c r="F872" s="183" t="s">
        <v>1805</v>
      </c>
      <c r="G872" s="183" t="s">
        <v>7701</v>
      </c>
      <c r="H872" s="183" t="s">
        <v>1806</v>
      </c>
      <c r="I872" s="183" t="s">
        <v>7702</v>
      </c>
      <c r="J872" s="183" t="s">
        <v>1807</v>
      </c>
      <c r="K872" s="183" t="s">
        <v>8197</v>
      </c>
      <c r="L872" s="183" t="s">
        <v>51</v>
      </c>
      <c r="M872" s="183" t="s">
        <v>1430</v>
      </c>
      <c r="N872" s="183">
        <v>0</v>
      </c>
      <c r="O872" s="183" t="s">
        <v>1808</v>
      </c>
      <c r="P872" s="183">
        <v>0</v>
      </c>
      <c r="Q872" s="183">
        <v>93401</v>
      </c>
      <c r="R872" s="183" t="s">
        <v>7691</v>
      </c>
      <c r="S872" s="184">
        <v>41340</v>
      </c>
      <c r="T872" s="185">
        <v>7473</v>
      </c>
      <c r="U872" s="186">
        <v>20874192</v>
      </c>
      <c r="V872" s="186">
        <v>20874192</v>
      </c>
      <c r="W872" s="187">
        <v>44227</v>
      </c>
      <c r="X872" s="188" t="s">
        <v>8664</v>
      </c>
      <c r="Y872" s="188" t="s">
        <v>7880</v>
      </c>
      <c r="Z872" s="188" t="s">
        <v>7941</v>
      </c>
    </row>
    <row r="873" spans="1:26" ht="24.75" hidden="1" customHeight="1" x14ac:dyDescent="0.25">
      <c r="A873" s="183" t="s">
        <v>8531</v>
      </c>
      <c r="B873" s="188">
        <v>650587340</v>
      </c>
      <c r="C873" s="183" t="s">
        <v>1566</v>
      </c>
      <c r="D873" s="183" t="s">
        <v>1804</v>
      </c>
      <c r="E873" s="183" t="s">
        <v>7700</v>
      </c>
      <c r="F873" s="183" t="s">
        <v>1805</v>
      </c>
      <c r="G873" s="183" t="s">
        <v>7701</v>
      </c>
      <c r="H873" s="183" t="s">
        <v>1806</v>
      </c>
      <c r="I873" s="183" t="s">
        <v>7702</v>
      </c>
      <c r="J873" s="183" t="s">
        <v>1807</v>
      </c>
      <c r="K873" s="183" t="s">
        <v>8197</v>
      </c>
      <c r="L873" s="183" t="s">
        <v>51</v>
      </c>
      <c r="M873" s="183" t="s">
        <v>1430</v>
      </c>
      <c r="N873" s="183">
        <v>0</v>
      </c>
      <c r="O873" s="183" t="s">
        <v>1808</v>
      </c>
      <c r="P873" s="183">
        <v>0</v>
      </c>
      <c r="Q873" s="183">
        <v>93401</v>
      </c>
      <c r="R873" s="183" t="s">
        <v>7691</v>
      </c>
      <c r="S873" s="184">
        <v>41340</v>
      </c>
      <c r="T873" s="185">
        <v>7473</v>
      </c>
      <c r="U873" s="186">
        <v>23731720</v>
      </c>
      <c r="V873" s="186">
        <v>23731720</v>
      </c>
      <c r="W873" s="187">
        <v>44227</v>
      </c>
      <c r="X873" s="188" t="s">
        <v>8664</v>
      </c>
      <c r="Y873" s="188" t="s">
        <v>7880</v>
      </c>
      <c r="Z873" s="188" t="s">
        <v>7928</v>
      </c>
    </row>
    <row r="874" spans="1:26" ht="24.75" hidden="1" customHeight="1" x14ac:dyDescent="0.25">
      <c r="A874" s="183" t="s">
        <v>8531</v>
      </c>
      <c r="B874" s="188">
        <v>650587340</v>
      </c>
      <c r="C874" s="183" t="s">
        <v>1566</v>
      </c>
      <c r="D874" s="183" t="s">
        <v>1804</v>
      </c>
      <c r="E874" s="183" t="s">
        <v>7700</v>
      </c>
      <c r="F874" s="183" t="s">
        <v>1805</v>
      </c>
      <c r="G874" s="183" t="s">
        <v>7701</v>
      </c>
      <c r="H874" s="183" t="s">
        <v>1806</v>
      </c>
      <c r="I874" s="183" t="s">
        <v>7702</v>
      </c>
      <c r="J874" s="183" t="s">
        <v>1807</v>
      </c>
      <c r="K874" s="183" t="s">
        <v>8197</v>
      </c>
      <c r="L874" s="183" t="s">
        <v>51</v>
      </c>
      <c r="M874" s="183" t="s">
        <v>1430</v>
      </c>
      <c r="N874" s="183">
        <v>0</v>
      </c>
      <c r="O874" s="183" t="s">
        <v>1808</v>
      </c>
      <c r="P874" s="183">
        <v>0</v>
      </c>
      <c r="Q874" s="183">
        <v>93401</v>
      </c>
      <c r="R874" s="183" t="s">
        <v>7691</v>
      </c>
      <c r="S874" s="184">
        <v>41340</v>
      </c>
      <c r="T874" s="185">
        <v>7473</v>
      </c>
      <c r="U874" s="186">
        <v>8016600</v>
      </c>
      <c r="V874" s="186">
        <v>8016600</v>
      </c>
      <c r="W874" s="187">
        <v>44227</v>
      </c>
      <c r="X874" s="188" t="s">
        <v>8664</v>
      </c>
      <c r="Y874" s="188" t="s">
        <v>7880</v>
      </c>
      <c r="Z874" s="188" t="s">
        <v>7931</v>
      </c>
    </row>
    <row r="875" spans="1:26" ht="24.75" hidden="1" customHeight="1" x14ac:dyDescent="0.25">
      <c r="A875" s="183" t="s">
        <v>8531</v>
      </c>
      <c r="B875" s="188">
        <v>650587340</v>
      </c>
      <c r="C875" s="183" t="s">
        <v>1566</v>
      </c>
      <c r="D875" s="183" t="s">
        <v>1804</v>
      </c>
      <c r="E875" s="183" t="s">
        <v>7700</v>
      </c>
      <c r="F875" s="183" t="s">
        <v>1805</v>
      </c>
      <c r="G875" s="183" t="s">
        <v>7701</v>
      </c>
      <c r="H875" s="183" t="s">
        <v>1806</v>
      </c>
      <c r="I875" s="183" t="s">
        <v>7702</v>
      </c>
      <c r="J875" s="183" t="s">
        <v>1807</v>
      </c>
      <c r="K875" s="183" t="s">
        <v>8197</v>
      </c>
      <c r="L875" s="183" t="s">
        <v>51</v>
      </c>
      <c r="M875" s="183" t="s">
        <v>1430</v>
      </c>
      <c r="N875" s="183">
        <v>0</v>
      </c>
      <c r="O875" s="183" t="s">
        <v>1808</v>
      </c>
      <c r="P875" s="183">
        <v>0</v>
      </c>
      <c r="Q875" s="183">
        <v>93401</v>
      </c>
      <c r="R875" s="183" t="s">
        <v>7691</v>
      </c>
      <c r="S875" s="184">
        <v>41340</v>
      </c>
      <c r="T875" s="185">
        <v>7473</v>
      </c>
      <c r="U875" s="186">
        <v>6413280</v>
      </c>
      <c r="V875" s="186">
        <v>6413280</v>
      </c>
      <c r="W875" s="187">
        <v>44227</v>
      </c>
      <c r="X875" s="188" t="s">
        <v>8664</v>
      </c>
      <c r="Y875" s="188" t="s">
        <v>7880</v>
      </c>
      <c r="Z875" s="188" t="s">
        <v>7899</v>
      </c>
    </row>
    <row r="876" spans="1:26" ht="24.75" hidden="1" customHeight="1" x14ac:dyDescent="0.25">
      <c r="A876" s="183" t="s">
        <v>8531</v>
      </c>
      <c r="B876" s="188">
        <v>650587340</v>
      </c>
      <c r="C876" s="183" t="s">
        <v>1566</v>
      </c>
      <c r="D876" s="183" t="s">
        <v>1804</v>
      </c>
      <c r="E876" s="183" t="s">
        <v>7700</v>
      </c>
      <c r="F876" s="183" t="s">
        <v>1805</v>
      </c>
      <c r="G876" s="183" t="s">
        <v>7701</v>
      </c>
      <c r="H876" s="183" t="s">
        <v>1806</v>
      </c>
      <c r="I876" s="183" t="s">
        <v>7702</v>
      </c>
      <c r="J876" s="183" t="s">
        <v>1807</v>
      </c>
      <c r="K876" s="183" t="s">
        <v>8197</v>
      </c>
      <c r="L876" s="183" t="s">
        <v>51</v>
      </c>
      <c r="M876" s="183" t="s">
        <v>1430</v>
      </c>
      <c r="N876" s="183">
        <v>0</v>
      </c>
      <c r="O876" s="183" t="s">
        <v>1808</v>
      </c>
      <c r="P876" s="183">
        <v>0</v>
      </c>
      <c r="Q876" s="183">
        <v>93401</v>
      </c>
      <c r="R876" s="183" t="s">
        <v>7691</v>
      </c>
      <c r="S876" s="184">
        <v>41340</v>
      </c>
      <c r="T876" s="185">
        <v>7473</v>
      </c>
      <c r="U876" s="186">
        <v>18277848</v>
      </c>
      <c r="V876" s="186">
        <v>18277848</v>
      </c>
      <c r="W876" s="187">
        <v>44227</v>
      </c>
      <c r="X876" s="188" t="s">
        <v>8664</v>
      </c>
      <c r="Y876" s="188" t="s">
        <v>7880</v>
      </c>
      <c r="Z876" s="188" t="s">
        <v>198</v>
      </c>
    </row>
    <row r="877" spans="1:26" ht="24.75" hidden="1" customHeight="1" x14ac:dyDescent="0.25">
      <c r="A877" s="183" t="s">
        <v>8532</v>
      </c>
      <c r="B877" s="188">
        <v>690701006</v>
      </c>
      <c r="C877" s="183" t="s">
        <v>2854</v>
      </c>
      <c r="D877" s="183" t="s">
        <v>2871</v>
      </c>
      <c r="E877" s="183" t="s">
        <v>27</v>
      </c>
      <c r="F877" s="183" t="s">
        <v>2872</v>
      </c>
      <c r="G877" s="183" t="s">
        <v>29</v>
      </c>
      <c r="H877" s="183">
        <v>0</v>
      </c>
      <c r="I877" s="183">
        <v>0</v>
      </c>
      <c r="J877" s="183" t="s">
        <v>4005</v>
      </c>
      <c r="K877" s="183" t="s">
        <v>4007</v>
      </c>
      <c r="L877" s="183" t="s">
        <v>50</v>
      </c>
      <c r="M877" s="183" t="s">
        <v>730</v>
      </c>
      <c r="N877" s="183" t="s">
        <v>4008</v>
      </c>
      <c r="O877" s="183" t="s">
        <v>4006</v>
      </c>
      <c r="P877" s="183">
        <v>0</v>
      </c>
      <c r="Q877" s="183">
        <v>91001</v>
      </c>
      <c r="R877" s="183" t="s">
        <v>2887</v>
      </c>
      <c r="S877" s="184">
        <v>41361</v>
      </c>
      <c r="T877" s="185">
        <v>7475</v>
      </c>
      <c r="U877" s="186">
        <v>166000</v>
      </c>
      <c r="V877" s="186">
        <v>166000</v>
      </c>
      <c r="W877" s="187">
        <v>44227</v>
      </c>
      <c r="X877" s="188" t="s">
        <v>8664</v>
      </c>
      <c r="Y877" s="188" t="s">
        <v>7880</v>
      </c>
      <c r="Z877" s="188" t="s">
        <v>6479</v>
      </c>
    </row>
    <row r="878" spans="1:26" ht="24.75" hidden="1" customHeight="1" x14ac:dyDescent="0.25">
      <c r="A878" s="183" t="s">
        <v>8533</v>
      </c>
      <c r="B878" s="188">
        <v>650450957</v>
      </c>
      <c r="C878" s="183" t="s">
        <v>2577</v>
      </c>
      <c r="D878" s="183" t="s">
        <v>2578</v>
      </c>
      <c r="E878" s="183" t="s">
        <v>7656</v>
      </c>
      <c r="F878" s="183" t="s">
        <v>2579</v>
      </c>
      <c r="G878" s="183" t="s">
        <v>8210</v>
      </c>
      <c r="H878" s="183" t="s">
        <v>2580</v>
      </c>
      <c r="I878" s="183" t="s">
        <v>8211</v>
      </c>
      <c r="J878" s="183" t="s">
        <v>7725</v>
      </c>
      <c r="K878" s="183" t="s">
        <v>6277</v>
      </c>
      <c r="L878" s="183" t="s">
        <v>50</v>
      </c>
      <c r="M878" s="183" t="s">
        <v>2417</v>
      </c>
      <c r="N878" s="183" t="s">
        <v>6278</v>
      </c>
      <c r="O878" s="183" t="s">
        <v>6279</v>
      </c>
      <c r="P878" s="183">
        <v>0</v>
      </c>
      <c r="Q878" s="183" t="s">
        <v>419</v>
      </c>
      <c r="R878" s="183" t="s">
        <v>8212</v>
      </c>
      <c r="S878" s="184">
        <v>41411</v>
      </c>
      <c r="T878" s="185">
        <v>7478</v>
      </c>
      <c r="U878" s="186">
        <v>9054448</v>
      </c>
      <c r="V878" s="186">
        <v>9054448</v>
      </c>
      <c r="W878" s="187">
        <v>44227</v>
      </c>
      <c r="X878" s="188" t="s">
        <v>8664</v>
      </c>
      <c r="Y878" s="188" t="s">
        <v>7880</v>
      </c>
      <c r="Z878" s="188" t="s">
        <v>78</v>
      </c>
    </row>
    <row r="879" spans="1:26" ht="24.75" hidden="1" customHeight="1" x14ac:dyDescent="0.25">
      <c r="A879" s="183" t="s">
        <v>8534</v>
      </c>
      <c r="B879" s="188">
        <v>691602001</v>
      </c>
      <c r="C879" s="183" t="s">
        <v>2854</v>
      </c>
      <c r="D879" s="183" t="s">
        <v>2871</v>
      </c>
      <c r="E879" s="183" t="s">
        <v>27</v>
      </c>
      <c r="F879" s="183" t="s">
        <v>2872</v>
      </c>
      <c r="G879" s="183" t="s">
        <v>29</v>
      </c>
      <c r="H879" s="183">
        <v>0</v>
      </c>
      <c r="I879" s="183">
        <v>0</v>
      </c>
      <c r="J879" s="183" t="s">
        <v>3163</v>
      </c>
      <c r="K879" s="183" t="s">
        <v>3164</v>
      </c>
      <c r="L879" s="183" t="s">
        <v>344</v>
      </c>
      <c r="M879" s="183" t="s">
        <v>3166</v>
      </c>
      <c r="N879" s="183" t="s">
        <v>3165</v>
      </c>
      <c r="O879" s="183" t="s">
        <v>6324</v>
      </c>
      <c r="P879" s="183">
        <v>0</v>
      </c>
      <c r="Q879" s="183">
        <v>91001</v>
      </c>
      <c r="R879" s="183" t="s">
        <v>2875</v>
      </c>
      <c r="S879" s="184">
        <v>41443</v>
      </c>
      <c r="T879" s="185">
        <v>7480</v>
      </c>
      <c r="U879" s="186">
        <v>118275</v>
      </c>
      <c r="V879" s="186">
        <v>118275</v>
      </c>
      <c r="W879" s="187">
        <v>44227</v>
      </c>
      <c r="X879" s="188" t="s">
        <v>8664</v>
      </c>
      <c r="Y879" s="188" t="s">
        <v>7880</v>
      </c>
      <c r="Z879" s="188" t="s">
        <v>7903</v>
      </c>
    </row>
    <row r="880" spans="1:26" ht="24.75" hidden="1" customHeight="1" x14ac:dyDescent="0.25">
      <c r="A880" s="183" t="s">
        <v>8535</v>
      </c>
      <c r="B880" s="188">
        <v>650699602</v>
      </c>
      <c r="C880" s="183" t="s">
        <v>81</v>
      </c>
      <c r="D880" s="183" t="s">
        <v>5331</v>
      </c>
      <c r="E880" s="183" t="s">
        <v>7557</v>
      </c>
      <c r="F880" s="183" t="s">
        <v>5332</v>
      </c>
      <c r="G880" s="183" t="s">
        <v>6495</v>
      </c>
      <c r="H880" s="183" t="s">
        <v>1095</v>
      </c>
      <c r="I880" s="183" t="s">
        <v>6497</v>
      </c>
      <c r="J880" s="183" t="s">
        <v>6496</v>
      </c>
      <c r="K880" s="183" t="s">
        <v>5334</v>
      </c>
      <c r="L880" s="183" t="s">
        <v>50</v>
      </c>
      <c r="M880" s="183" t="s">
        <v>1602</v>
      </c>
      <c r="N880" s="183" t="s">
        <v>5335</v>
      </c>
      <c r="O880" s="183" t="s">
        <v>5333</v>
      </c>
      <c r="P880" s="183">
        <v>0</v>
      </c>
      <c r="Q880" s="183" t="s">
        <v>419</v>
      </c>
      <c r="R880" s="183" t="s">
        <v>7555</v>
      </c>
      <c r="S880" s="184">
        <v>41463</v>
      </c>
      <c r="T880" s="185">
        <v>7481</v>
      </c>
      <c r="U880" s="186">
        <v>31290600</v>
      </c>
      <c r="V880" s="186">
        <v>31290600</v>
      </c>
      <c r="W880" s="187">
        <v>44227</v>
      </c>
      <c r="X880" s="188" t="s">
        <v>8664</v>
      </c>
      <c r="Y880" s="188" t="s">
        <v>7880</v>
      </c>
      <c r="Z880" s="188" t="s">
        <v>8010</v>
      </c>
    </row>
    <row r="881" spans="1:26" ht="24.75" hidden="1" customHeight="1" x14ac:dyDescent="0.25">
      <c r="A881" s="183" t="s">
        <v>8535</v>
      </c>
      <c r="B881" s="188">
        <v>650699602</v>
      </c>
      <c r="C881" s="183" t="s">
        <v>81</v>
      </c>
      <c r="D881" s="183" t="s">
        <v>5331</v>
      </c>
      <c r="E881" s="183" t="s">
        <v>7557</v>
      </c>
      <c r="F881" s="183" t="s">
        <v>5332</v>
      </c>
      <c r="G881" s="183" t="s">
        <v>6495</v>
      </c>
      <c r="H881" s="183" t="s">
        <v>1095</v>
      </c>
      <c r="I881" s="183" t="s">
        <v>6497</v>
      </c>
      <c r="J881" s="183" t="s">
        <v>6496</v>
      </c>
      <c r="K881" s="183" t="s">
        <v>5334</v>
      </c>
      <c r="L881" s="183" t="s">
        <v>50</v>
      </c>
      <c r="M881" s="183" t="s">
        <v>1602</v>
      </c>
      <c r="N881" s="183" t="s">
        <v>5335</v>
      </c>
      <c r="O881" s="183" t="s">
        <v>5333</v>
      </c>
      <c r="P881" s="183">
        <v>0</v>
      </c>
      <c r="Q881" s="183" t="s">
        <v>419</v>
      </c>
      <c r="R881" s="183" t="s">
        <v>7555</v>
      </c>
      <c r="S881" s="184">
        <v>41463</v>
      </c>
      <c r="T881" s="185">
        <v>7481</v>
      </c>
      <c r="U881" s="186">
        <v>42444880</v>
      </c>
      <c r="V881" s="186">
        <v>42444880</v>
      </c>
      <c r="W881" s="187">
        <v>44227</v>
      </c>
      <c r="X881" s="188" t="s">
        <v>8664</v>
      </c>
      <c r="Y881" s="188" t="s">
        <v>7880</v>
      </c>
      <c r="Z881" s="188" t="s">
        <v>7887</v>
      </c>
    </row>
    <row r="882" spans="1:26" ht="24.75" hidden="1" customHeight="1" x14ac:dyDescent="0.25">
      <c r="A882" s="183" t="s">
        <v>8536</v>
      </c>
      <c r="B882" s="188">
        <v>691413004</v>
      </c>
      <c r="C882" s="183" t="s">
        <v>2854</v>
      </c>
      <c r="D882" s="183" t="s">
        <v>2871</v>
      </c>
      <c r="E882" s="183" t="s">
        <v>27</v>
      </c>
      <c r="F882" s="183" t="s">
        <v>2872</v>
      </c>
      <c r="G882" s="183" t="s">
        <v>29</v>
      </c>
      <c r="H882" s="183">
        <v>0</v>
      </c>
      <c r="I882" s="183">
        <v>0</v>
      </c>
      <c r="J882" s="183" t="s">
        <v>3936</v>
      </c>
      <c r="K882" s="183" t="s">
        <v>6206</v>
      </c>
      <c r="L882" s="183" t="s">
        <v>6168</v>
      </c>
      <c r="M882" s="183">
        <v>0</v>
      </c>
      <c r="N882" s="183" t="s">
        <v>3938</v>
      </c>
      <c r="O882" s="183" t="s">
        <v>3937</v>
      </c>
      <c r="P882" s="183">
        <v>0</v>
      </c>
      <c r="Q882" s="183">
        <v>91001</v>
      </c>
      <c r="R882" s="183" t="s">
        <v>2875</v>
      </c>
      <c r="S882" s="184">
        <v>41495</v>
      </c>
      <c r="T882" s="185">
        <v>7482</v>
      </c>
      <c r="U882" s="186">
        <v>141930</v>
      </c>
      <c r="V882" s="186">
        <v>141930</v>
      </c>
      <c r="W882" s="187">
        <v>44227</v>
      </c>
      <c r="X882" s="188" t="s">
        <v>8664</v>
      </c>
      <c r="Y882" s="188" t="s">
        <v>7880</v>
      </c>
      <c r="Z882" s="188" t="s">
        <v>8094</v>
      </c>
    </row>
    <row r="883" spans="1:26" ht="24.75" hidden="1" customHeight="1" x14ac:dyDescent="0.25">
      <c r="A883" s="183" t="s">
        <v>8537</v>
      </c>
      <c r="B883" s="188" t="s">
        <v>7837</v>
      </c>
      <c r="C883" s="183" t="s">
        <v>2854</v>
      </c>
      <c r="D883" s="183" t="s">
        <v>633</v>
      </c>
      <c r="E883" s="183" t="s">
        <v>27</v>
      </c>
      <c r="F883" s="183" t="s">
        <v>634</v>
      </c>
      <c r="G883" s="183" t="s">
        <v>29</v>
      </c>
      <c r="H883" s="183">
        <v>0</v>
      </c>
      <c r="I883" s="183">
        <v>0</v>
      </c>
      <c r="J883" s="183" t="s">
        <v>3237</v>
      </c>
      <c r="K883" s="183" t="s">
        <v>3239</v>
      </c>
      <c r="L883" s="183" t="s">
        <v>6166</v>
      </c>
      <c r="M883" s="183" t="s">
        <v>3241</v>
      </c>
      <c r="N883" s="183" t="s">
        <v>3240</v>
      </c>
      <c r="O883" s="183" t="s">
        <v>3238</v>
      </c>
      <c r="P883" s="183">
        <v>0</v>
      </c>
      <c r="Q883" s="183">
        <v>91001</v>
      </c>
      <c r="R883" s="183" t="s">
        <v>607</v>
      </c>
      <c r="S883" s="184">
        <v>41547</v>
      </c>
      <c r="T883" s="185">
        <v>7487</v>
      </c>
      <c r="U883" s="186">
        <v>4078122</v>
      </c>
      <c r="V883" s="186">
        <v>4078122</v>
      </c>
      <c r="W883" s="187">
        <v>44227</v>
      </c>
      <c r="X883" s="188" t="s">
        <v>8664</v>
      </c>
      <c r="Y883" s="188" t="s">
        <v>7880</v>
      </c>
      <c r="Z883" s="188" t="s">
        <v>8095</v>
      </c>
    </row>
    <row r="884" spans="1:26" ht="24.75" hidden="1" customHeight="1" x14ac:dyDescent="0.25">
      <c r="A884" s="183" t="s">
        <v>8538</v>
      </c>
      <c r="B884" s="188">
        <v>690611007</v>
      </c>
      <c r="C884" s="183" t="s">
        <v>2854</v>
      </c>
      <c r="D884" s="183" t="s">
        <v>633</v>
      </c>
      <c r="E884" s="183" t="s">
        <v>27</v>
      </c>
      <c r="F884" s="183" t="s">
        <v>634</v>
      </c>
      <c r="G884" s="183" t="s">
        <v>29</v>
      </c>
      <c r="H884" s="183">
        <v>0</v>
      </c>
      <c r="I884" s="183">
        <v>0</v>
      </c>
      <c r="J884" s="183" t="s">
        <v>3401</v>
      </c>
      <c r="K884" s="183" t="s">
        <v>3402</v>
      </c>
      <c r="L884" s="183" t="s">
        <v>630</v>
      </c>
      <c r="M884" s="183" t="s">
        <v>3404</v>
      </c>
      <c r="N884" s="183" t="s">
        <v>3403</v>
      </c>
      <c r="O884" s="183">
        <v>0</v>
      </c>
      <c r="P884" s="183">
        <v>0</v>
      </c>
      <c r="Q884" s="183">
        <v>91001</v>
      </c>
      <c r="R884" s="183" t="s">
        <v>3040</v>
      </c>
      <c r="S884" s="184">
        <v>41563</v>
      </c>
      <c r="T884" s="185">
        <v>7488</v>
      </c>
      <c r="U884" s="186">
        <v>3291116</v>
      </c>
      <c r="V884" s="186">
        <v>3291116</v>
      </c>
      <c r="W884" s="187">
        <v>44227</v>
      </c>
      <c r="X884" s="188" t="s">
        <v>8664</v>
      </c>
      <c r="Y884" s="188" t="s">
        <v>7880</v>
      </c>
      <c r="Z884" s="188" t="s">
        <v>8003</v>
      </c>
    </row>
    <row r="885" spans="1:26" ht="24.75" hidden="1" customHeight="1" x14ac:dyDescent="0.25">
      <c r="A885" s="183" t="s">
        <v>8539</v>
      </c>
      <c r="B885" s="188">
        <v>692647009</v>
      </c>
      <c r="C885" s="183" t="s">
        <v>2854</v>
      </c>
      <c r="D885" s="183" t="s">
        <v>633</v>
      </c>
      <c r="E885" s="183" t="s">
        <v>27</v>
      </c>
      <c r="F885" s="183" t="s">
        <v>634</v>
      </c>
      <c r="G885" s="183" t="s">
        <v>29</v>
      </c>
      <c r="H885" s="183">
        <v>0</v>
      </c>
      <c r="I885" s="183">
        <v>0</v>
      </c>
      <c r="J885" s="183" t="s">
        <v>3036</v>
      </c>
      <c r="K885" s="183" t="s">
        <v>3037</v>
      </c>
      <c r="L885" s="183" t="s">
        <v>344</v>
      </c>
      <c r="M885" s="183" t="s">
        <v>3039</v>
      </c>
      <c r="N885" s="183" t="s">
        <v>3038</v>
      </c>
      <c r="O885" s="183">
        <v>0</v>
      </c>
      <c r="P885" s="183">
        <v>0</v>
      </c>
      <c r="Q885" s="183">
        <v>91001</v>
      </c>
      <c r="R885" s="183" t="s">
        <v>607</v>
      </c>
      <c r="S885" s="184">
        <v>41596</v>
      </c>
      <c r="T885" s="185">
        <v>7491</v>
      </c>
      <c r="U885" s="186">
        <v>6524995</v>
      </c>
      <c r="V885" s="186">
        <v>6524995</v>
      </c>
      <c r="W885" s="187">
        <v>44227</v>
      </c>
      <c r="X885" s="188" t="s">
        <v>8664</v>
      </c>
      <c r="Y885" s="188" t="s">
        <v>7880</v>
      </c>
      <c r="Z885" s="188" t="s">
        <v>7910</v>
      </c>
    </row>
    <row r="886" spans="1:26" ht="24.75" hidden="1" customHeight="1" x14ac:dyDescent="0.25">
      <c r="A886" s="183" t="s">
        <v>8540</v>
      </c>
      <c r="B886" s="188">
        <v>650744136</v>
      </c>
      <c r="C886" s="183" t="s">
        <v>53</v>
      </c>
      <c r="D886" s="183" t="s">
        <v>966</v>
      </c>
      <c r="E886" s="183" t="s">
        <v>7513</v>
      </c>
      <c r="F886" s="183" t="s">
        <v>967</v>
      </c>
      <c r="G886" s="183" t="s">
        <v>7514</v>
      </c>
      <c r="H886" s="183" t="s">
        <v>7515</v>
      </c>
      <c r="I886" s="183" t="s">
        <v>7516</v>
      </c>
      <c r="J886" s="183" t="s">
        <v>6958</v>
      </c>
      <c r="K886" s="183" t="s">
        <v>6960</v>
      </c>
      <c r="L886" s="183" t="s">
        <v>6171</v>
      </c>
      <c r="M886" s="183" t="s">
        <v>968</v>
      </c>
      <c r="N886" s="183" t="s">
        <v>6267</v>
      </c>
      <c r="O886" s="183" t="s">
        <v>6959</v>
      </c>
      <c r="P886" s="183">
        <v>0</v>
      </c>
      <c r="Q886" s="183" t="s">
        <v>969</v>
      </c>
      <c r="R886" s="183" t="s">
        <v>7411</v>
      </c>
      <c r="S886" s="184">
        <v>41599</v>
      </c>
      <c r="T886" s="185">
        <v>7492</v>
      </c>
      <c r="U886" s="186">
        <v>5004968</v>
      </c>
      <c r="V886" s="186">
        <v>5004968</v>
      </c>
      <c r="W886" s="187">
        <v>44227</v>
      </c>
      <c r="X886" s="188" t="s">
        <v>8664</v>
      </c>
      <c r="Y886" s="188" t="s">
        <v>7880</v>
      </c>
      <c r="Z886" s="188" t="s">
        <v>7993</v>
      </c>
    </row>
    <row r="887" spans="1:26" ht="24.75" hidden="1" customHeight="1" x14ac:dyDescent="0.25">
      <c r="A887" s="183" t="s">
        <v>8654</v>
      </c>
      <c r="B887" s="188">
        <v>619550005</v>
      </c>
      <c r="C887" s="183" t="s">
        <v>2854</v>
      </c>
      <c r="D887" s="183" t="s">
        <v>633</v>
      </c>
      <c r="E887" s="183" t="s">
        <v>27</v>
      </c>
      <c r="F887" s="183" t="s">
        <v>634</v>
      </c>
      <c r="G887" s="183" t="s">
        <v>29</v>
      </c>
      <c r="H887" s="183">
        <v>0</v>
      </c>
      <c r="I887" s="183">
        <v>0</v>
      </c>
      <c r="J887" s="183" t="s">
        <v>3589</v>
      </c>
      <c r="K887" s="183" t="s">
        <v>3591</v>
      </c>
      <c r="L887" s="183" t="s">
        <v>51</v>
      </c>
      <c r="M887" s="183" t="s">
        <v>3593</v>
      </c>
      <c r="N887" s="183" t="s">
        <v>3592</v>
      </c>
      <c r="O887" s="183" t="s">
        <v>3590</v>
      </c>
      <c r="P887" s="183">
        <v>0</v>
      </c>
      <c r="Q887" s="183">
        <v>91001</v>
      </c>
      <c r="R887" s="183" t="s">
        <v>3040</v>
      </c>
      <c r="S887" s="184">
        <v>41614</v>
      </c>
      <c r="T887" s="185">
        <v>7495</v>
      </c>
      <c r="U887" s="186">
        <v>0</v>
      </c>
      <c r="V887" s="186">
        <v>0</v>
      </c>
      <c r="W887" s="187">
        <v>44227</v>
      </c>
      <c r="X887" s="188" t="s">
        <v>8664</v>
      </c>
      <c r="Y887" s="188" t="s">
        <v>7880</v>
      </c>
      <c r="Z887" s="188" t="s">
        <v>8051</v>
      </c>
    </row>
    <row r="888" spans="1:26" ht="24.75" hidden="1" customHeight="1" x14ac:dyDescent="0.25">
      <c r="A888" s="183" t="s">
        <v>8541</v>
      </c>
      <c r="B888" s="188" t="s">
        <v>7819</v>
      </c>
      <c r="C888" s="183" t="s">
        <v>1579</v>
      </c>
      <c r="D888" s="183" t="s">
        <v>2612</v>
      </c>
      <c r="E888" s="183" t="s">
        <v>8677</v>
      </c>
      <c r="F888" s="183" t="s">
        <v>2613</v>
      </c>
      <c r="G888" s="183" t="s">
        <v>7672</v>
      </c>
      <c r="H888" s="183" t="s">
        <v>2614</v>
      </c>
      <c r="I888" s="183" t="s">
        <v>7673</v>
      </c>
      <c r="J888" s="183" t="s">
        <v>7674</v>
      </c>
      <c r="K888" s="183" t="s">
        <v>6282</v>
      </c>
      <c r="L888" s="183" t="s">
        <v>50</v>
      </c>
      <c r="M888" s="183" t="s">
        <v>2336</v>
      </c>
      <c r="N888" s="183" t="s">
        <v>6283</v>
      </c>
      <c r="O888" s="183" t="s">
        <v>6284</v>
      </c>
      <c r="P888" s="183">
        <v>0</v>
      </c>
      <c r="Q888" s="183" t="s">
        <v>48</v>
      </c>
      <c r="R888" s="183" t="s">
        <v>7694</v>
      </c>
      <c r="S888" s="184">
        <v>41676</v>
      </c>
      <c r="T888" s="185">
        <v>7497</v>
      </c>
      <c r="U888" s="186">
        <v>4382408</v>
      </c>
      <c r="V888" s="186">
        <v>4382408</v>
      </c>
      <c r="W888" s="187">
        <v>44227</v>
      </c>
      <c r="X888" s="188" t="s">
        <v>8664</v>
      </c>
      <c r="Y888" s="188" t="s">
        <v>7880</v>
      </c>
      <c r="Z888" s="188" t="s">
        <v>7930</v>
      </c>
    </row>
    <row r="889" spans="1:26" ht="24.75" hidden="1" customHeight="1" x14ac:dyDescent="0.25">
      <c r="A889" s="183" t="s">
        <v>8542</v>
      </c>
      <c r="B889" s="188">
        <v>650789776</v>
      </c>
      <c r="C889" s="183" t="s">
        <v>405</v>
      </c>
      <c r="D889" s="183" t="s">
        <v>5044</v>
      </c>
      <c r="E889" s="183" t="s">
        <v>7236</v>
      </c>
      <c r="F889" s="183" t="s">
        <v>5045</v>
      </c>
      <c r="G889" s="183" t="s">
        <v>5046</v>
      </c>
      <c r="H889" s="183" t="s">
        <v>482</v>
      </c>
      <c r="I889" s="183" t="s">
        <v>7499</v>
      </c>
      <c r="J889" s="183" t="s">
        <v>5047</v>
      </c>
      <c r="K889" s="183" t="s">
        <v>5049</v>
      </c>
      <c r="L889" s="183" t="s">
        <v>630</v>
      </c>
      <c r="M889" s="183" t="s">
        <v>3210</v>
      </c>
      <c r="N889" s="183" t="s">
        <v>5050</v>
      </c>
      <c r="O889" s="183" t="s">
        <v>5048</v>
      </c>
      <c r="P889" s="183">
        <v>0</v>
      </c>
      <c r="Q889" s="183" t="s">
        <v>419</v>
      </c>
      <c r="R889" s="183" t="s">
        <v>7498</v>
      </c>
      <c r="S889" s="184">
        <v>41717</v>
      </c>
      <c r="T889" s="185">
        <v>7498</v>
      </c>
      <c r="U889" s="186">
        <v>8533800</v>
      </c>
      <c r="V889" s="186">
        <v>8533800</v>
      </c>
      <c r="W889" s="187">
        <v>44227</v>
      </c>
      <c r="X889" s="188" t="s">
        <v>8664</v>
      </c>
      <c r="Y889" s="188" t="s">
        <v>7880</v>
      </c>
      <c r="Z889" s="188" t="s">
        <v>7964</v>
      </c>
    </row>
    <row r="890" spans="1:26" ht="24.75" hidden="1" customHeight="1" x14ac:dyDescent="0.25">
      <c r="A890" s="183" t="s">
        <v>8543</v>
      </c>
      <c r="B890" s="188">
        <v>650794826</v>
      </c>
      <c r="C890" s="183" t="s">
        <v>1492</v>
      </c>
      <c r="D890" s="183" t="s">
        <v>1493</v>
      </c>
      <c r="E890" s="183" t="s">
        <v>6410</v>
      </c>
      <c r="F890" s="183" t="s">
        <v>1494</v>
      </c>
      <c r="G890" s="183" t="s">
        <v>6411</v>
      </c>
      <c r="H890" s="183" t="s">
        <v>1495</v>
      </c>
      <c r="I890" s="183" t="s">
        <v>7619</v>
      </c>
      <c r="J890" s="183" t="s">
        <v>1496</v>
      </c>
      <c r="K890" s="183" t="s">
        <v>1497</v>
      </c>
      <c r="L890" s="183" t="s">
        <v>6167</v>
      </c>
      <c r="M890" s="183" t="s">
        <v>1498</v>
      </c>
      <c r="N890" s="183" t="s">
        <v>7617</v>
      </c>
      <c r="O890" s="183" t="s">
        <v>7618</v>
      </c>
      <c r="P890" s="183">
        <v>0</v>
      </c>
      <c r="Q890" s="183" t="s">
        <v>419</v>
      </c>
      <c r="R890" s="183" t="s">
        <v>7612</v>
      </c>
      <c r="S890" s="184">
        <v>41739</v>
      </c>
      <c r="T890" s="185">
        <v>7499</v>
      </c>
      <c r="U890" s="186">
        <v>65528391</v>
      </c>
      <c r="V890" s="186">
        <v>65528391</v>
      </c>
      <c r="W890" s="187">
        <v>44227</v>
      </c>
      <c r="X890" s="188" t="s">
        <v>8664</v>
      </c>
      <c r="Y890" s="188" t="s">
        <v>7880</v>
      </c>
      <c r="Z890" s="188" t="s">
        <v>7954</v>
      </c>
    </row>
    <row r="891" spans="1:26" ht="24.75" hidden="1" customHeight="1" x14ac:dyDescent="0.25">
      <c r="A891" s="183" t="s">
        <v>8655</v>
      </c>
      <c r="B891" s="188">
        <v>690706008</v>
      </c>
      <c r="C891" s="183" t="s">
        <v>2854</v>
      </c>
      <c r="D891" s="183" t="s">
        <v>633</v>
      </c>
      <c r="E891" s="183" t="s">
        <v>27</v>
      </c>
      <c r="F891" s="183" t="s">
        <v>634</v>
      </c>
      <c r="G891" s="183" t="s">
        <v>29</v>
      </c>
      <c r="H891" s="183">
        <v>0</v>
      </c>
      <c r="I891" s="183">
        <v>0</v>
      </c>
      <c r="J891" s="183" t="s">
        <v>3371</v>
      </c>
      <c r="K891" s="183" t="s">
        <v>6373</v>
      </c>
      <c r="L891" s="183" t="s">
        <v>50</v>
      </c>
      <c r="M891" s="183" t="s">
        <v>3372</v>
      </c>
      <c r="N891" s="183" t="s">
        <v>6374</v>
      </c>
      <c r="O891" s="183" t="s">
        <v>6375</v>
      </c>
      <c r="P891" s="183">
        <v>0</v>
      </c>
      <c r="Q891" s="183">
        <v>91001</v>
      </c>
      <c r="R891" s="183" t="s">
        <v>3369</v>
      </c>
      <c r="S891" s="184">
        <v>41848</v>
      </c>
      <c r="T891" s="185">
        <v>7502</v>
      </c>
      <c r="U891" s="186">
        <v>0</v>
      </c>
      <c r="V891" s="186">
        <v>0</v>
      </c>
      <c r="W891" s="187">
        <v>44227</v>
      </c>
      <c r="X891" s="188" t="s">
        <v>8664</v>
      </c>
      <c r="Y891" s="188" t="s">
        <v>7880</v>
      </c>
      <c r="Z891" s="188" t="s">
        <v>7945</v>
      </c>
    </row>
    <row r="892" spans="1:26" ht="24.75" hidden="1" customHeight="1" x14ac:dyDescent="0.25">
      <c r="A892" s="183" t="s">
        <v>8544</v>
      </c>
      <c r="B892" s="188">
        <v>692009002</v>
      </c>
      <c r="C892" s="183" t="s">
        <v>2854</v>
      </c>
      <c r="D892" s="183" t="s">
        <v>633</v>
      </c>
      <c r="E892" s="183" t="s">
        <v>27</v>
      </c>
      <c r="F892" s="183" t="s">
        <v>634</v>
      </c>
      <c r="G892" s="183" t="s">
        <v>29</v>
      </c>
      <c r="H892" s="183">
        <v>0</v>
      </c>
      <c r="I892" s="183">
        <v>0</v>
      </c>
      <c r="J892" s="183" t="s">
        <v>3599</v>
      </c>
      <c r="K892" s="183" t="s">
        <v>3601</v>
      </c>
      <c r="L892" s="183" t="s">
        <v>6172</v>
      </c>
      <c r="M892" s="183" t="s">
        <v>3603</v>
      </c>
      <c r="N892" s="183" t="s">
        <v>3602</v>
      </c>
      <c r="O892" s="183" t="s">
        <v>3600</v>
      </c>
      <c r="P892" s="183">
        <v>0</v>
      </c>
      <c r="Q892" s="183">
        <v>91001</v>
      </c>
      <c r="R892" s="183" t="s">
        <v>3040</v>
      </c>
      <c r="S892" s="184">
        <v>41872</v>
      </c>
      <c r="T892" s="185">
        <v>7504</v>
      </c>
      <c r="U892" s="186">
        <v>137199</v>
      </c>
      <c r="V892" s="186">
        <v>137199</v>
      </c>
      <c r="W892" s="187">
        <v>44227</v>
      </c>
      <c r="X892" s="188" t="s">
        <v>8664</v>
      </c>
      <c r="Y892" s="188" t="s">
        <v>7880</v>
      </c>
      <c r="Z892" s="188" t="s">
        <v>7923</v>
      </c>
    </row>
    <row r="893" spans="1:26" ht="24.75" hidden="1" customHeight="1" x14ac:dyDescent="0.25">
      <c r="A893" s="183" t="s">
        <v>8545</v>
      </c>
      <c r="B893" s="188">
        <v>690815001</v>
      </c>
      <c r="C893" s="183" t="s">
        <v>2854</v>
      </c>
      <c r="D893" s="183" t="s">
        <v>633</v>
      </c>
      <c r="E893" s="183" t="s">
        <v>27</v>
      </c>
      <c r="F893" s="183" t="s">
        <v>634</v>
      </c>
      <c r="G893" s="183" t="s">
        <v>29</v>
      </c>
      <c r="H893" s="183">
        <v>0</v>
      </c>
      <c r="I893" s="183">
        <v>0</v>
      </c>
      <c r="J893" s="183" t="s">
        <v>6390</v>
      </c>
      <c r="K893" s="183" t="s">
        <v>3487</v>
      </c>
      <c r="L893" s="183" t="s">
        <v>6170</v>
      </c>
      <c r="M893" s="183" t="s">
        <v>3488</v>
      </c>
      <c r="N893" s="183" t="s">
        <v>6391</v>
      </c>
      <c r="O893" s="183" t="s">
        <v>6392</v>
      </c>
      <c r="P893" s="183">
        <v>0</v>
      </c>
      <c r="Q893" s="183">
        <v>91001</v>
      </c>
      <c r="R893" s="183" t="s">
        <v>3040</v>
      </c>
      <c r="S893" s="184">
        <v>41906</v>
      </c>
      <c r="T893" s="185">
        <v>7508</v>
      </c>
      <c r="U893" s="186">
        <v>103750</v>
      </c>
      <c r="V893" s="186">
        <v>103750</v>
      </c>
      <c r="W893" s="187">
        <v>44227</v>
      </c>
      <c r="X893" s="188" t="s">
        <v>8664</v>
      </c>
      <c r="Y893" s="188" t="s">
        <v>7880</v>
      </c>
      <c r="Z893" s="188" t="s">
        <v>8096</v>
      </c>
    </row>
    <row r="894" spans="1:26" ht="24.75" hidden="1" customHeight="1" x14ac:dyDescent="0.25">
      <c r="A894" s="183" t="s">
        <v>8546</v>
      </c>
      <c r="B894" s="188" t="s">
        <v>7807</v>
      </c>
      <c r="C894" s="183" t="s">
        <v>1566</v>
      </c>
      <c r="D894" s="183" t="s">
        <v>757</v>
      </c>
      <c r="E894" s="183" t="s">
        <v>7539</v>
      </c>
      <c r="F894" s="183" t="s">
        <v>1788</v>
      </c>
      <c r="G894" s="183" t="s">
        <v>7538</v>
      </c>
      <c r="H894" s="183" t="s">
        <v>1365</v>
      </c>
      <c r="I894" s="183" t="s">
        <v>6493</v>
      </c>
      <c r="J894" s="183" t="s">
        <v>1789</v>
      </c>
      <c r="K894" s="183" t="s">
        <v>1790</v>
      </c>
      <c r="L894" s="183" t="s">
        <v>50</v>
      </c>
      <c r="M894" s="183" t="s">
        <v>730</v>
      </c>
      <c r="N894" s="183" t="s">
        <v>6491</v>
      </c>
      <c r="O894" s="183" t="s">
        <v>6492</v>
      </c>
      <c r="P894" s="183">
        <v>0</v>
      </c>
      <c r="Q894" s="183" t="s">
        <v>92</v>
      </c>
      <c r="R894" s="183" t="s">
        <v>7540</v>
      </c>
      <c r="S894" s="184">
        <v>41908</v>
      </c>
      <c r="T894" s="185">
        <v>7510</v>
      </c>
      <c r="U894" s="186">
        <v>25653120</v>
      </c>
      <c r="V894" s="186">
        <v>25653120</v>
      </c>
      <c r="W894" s="187">
        <v>44227</v>
      </c>
      <c r="X894" s="188" t="s">
        <v>8664</v>
      </c>
      <c r="Y894" s="188" t="s">
        <v>7880</v>
      </c>
      <c r="Z894" s="188" t="s">
        <v>7895</v>
      </c>
    </row>
    <row r="895" spans="1:26" ht="24.75" hidden="1" customHeight="1" x14ac:dyDescent="0.25">
      <c r="A895" s="183" t="s">
        <v>8546</v>
      </c>
      <c r="B895" s="188" t="s">
        <v>7807</v>
      </c>
      <c r="C895" s="183" t="s">
        <v>1566</v>
      </c>
      <c r="D895" s="183" t="s">
        <v>757</v>
      </c>
      <c r="E895" s="183" t="s">
        <v>7539</v>
      </c>
      <c r="F895" s="183" t="s">
        <v>1788</v>
      </c>
      <c r="G895" s="183" t="s">
        <v>7538</v>
      </c>
      <c r="H895" s="183" t="s">
        <v>1365</v>
      </c>
      <c r="I895" s="183" t="s">
        <v>6493</v>
      </c>
      <c r="J895" s="183" t="s">
        <v>1789</v>
      </c>
      <c r="K895" s="183" t="s">
        <v>1790</v>
      </c>
      <c r="L895" s="183" t="s">
        <v>50</v>
      </c>
      <c r="M895" s="183" t="s">
        <v>730</v>
      </c>
      <c r="N895" s="183" t="s">
        <v>6491</v>
      </c>
      <c r="O895" s="183" t="s">
        <v>6492</v>
      </c>
      <c r="P895" s="183">
        <v>0</v>
      </c>
      <c r="Q895" s="183" t="s">
        <v>92</v>
      </c>
      <c r="R895" s="183" t="s">
        <v>7540</v>
      </c>
      <c r="S895" s="184">
        <v>41908</v>
      </c>
      <c r="T895" s="185">
        <v>7510</v>
      </c>
      <c r="U895" s="186">
        <v>22446480</v>
      </c>
      <c r="V895" s="186">
        <v>22446480</v>
      </c>
      <c r="W895" s="187">
        <v>44227</v>
      </c>
      <c r="X895" s="188" t="s">
        <v>8664</v>
      </c>
      <c r="Y895" s="188" t="s">
        <v>7880</v>
      </c>
      <c r="Z895" s="188" t="s">
        <v>8014</v>
      </c>
    </row>
    <row r="896" spans="1:26" ht="24.75" hidden="1" customHeight="1" x14ac:dyDescent="0.25">
      <c r="A896" s="183" t="s">
        <v>8546</v>
      </c>
      <c r="B896" s="188" t="s">
        <v>7807</v>
      </c>
      <c r="C896" s="183" t="s">
        <v>1566</v>
      </c>
      <c r="D896" s="183" t="s">
        <v>757</v>
      </c>
      <c r="E896" s="183" t="s">
        <v>7539</v>
      </c>
      <c r="F896" s="183" t="s">
        <v>1788</v>
      </c>
      <c r="G896" s="183" t="s">
        <v>7538</v>
      </c>
      <c r="H896" s="183" t="s">
        <v>1365</v>
      </c>
      <c r="I896" s="183" t="s">
        <v>6493</v>
      </c>
      <c r="J896" s="183" t="s">
        <v>1789</v>
      </c>
      <c r="K896" s="183" t="s">
        <v>1790</v>
      </c>
      <c r="L896" s="183" t="s">
        <v>50</v>
      </c>
      <c r="M896" s="183" t="s">
        <v>730</v>
      </c>
      <c r="N896" s="183" t="s">
        <v>6491</v>
      </c>
      <c r="O896" s="183" t="s">
        <v>6492</v>
      </c>
      <c r="P896" s="183">
        <v>0</v>
      </c>
      <c r="Q896" s="183" t="s">
        <v>92</v>
      </c>
      <c r="R896" s="183" t="s">
        <v>7540</v>
      </c>
      <c r="S896" s="184">
        <v>41908</v>
      </c>
      <c r="T896" s="185">
        <v>7510</v>
      </c>
      <c r="U896" s="186">
        <v>9299256</v>
      </c>
      <c r="V896" s="186">
        <v>9299256</v>
      </c>
      <c r="W896" s="187">
        <v>44227</v>
      </c>
      <c r="X896" s="188" t="s">
        <v>8664</v>
      </c>
      <c r="Y896" s="188" t="s">
        <v>7880</v>
      </c>
      <c r="Z896" s="188" t="s">
        <v>7959</v>
      </c>
    </row>
    <row r="897" spans="1:26" ht="24.75" hidden="1" customHeight="1" x14ac:dyDescent="0.25">
      <c r="A897" s="183" t="s">
        <v>8546</v>
      </c>
      <c r="B897" s="188" t="s">
        <v>7807</v>
      </c>
      <c r="C897" s="183" t="s">
        <v>1566</v>
      </c>
      <c r="D897" s="183" t="s">
        <v>757</v>
      </c>
      <c r="E897" s="183" t="s">
        <v>7539</v>
      </c>
      <c r="F897" s="183" t="s">
        <v>1788</v>
      </c>
      <c r="G897" s="183" t="s">
        <v>7538</v>
      </c>
      <c r="H897" s="183" t="s">
        <v>1365</v>
      </c>
      <c r="I897" s="183" t="s">
        <v>6493</v>
      </c>
      <c r="J897" s="183" t="s">
        <v>1789</v>
      </c>
      <c r="K897" s="183" t="s">
        <v>1790</v>
      </c>
      <c r="L897" s="183" t="s">
        <v>50</v>
      </c>
      <c r="M897" s="183" t="s">
        <v>730</v>
      </c>
      <c r="N897" s="183" t="s">
        <v>6491</v>
      </c>
      <c r="O897" s="183" t="s">
        <v>6492</v>
      </c>
      <c r="P897" s="183">
        <v>0</v>
      </c>
      <c r="Q897" s="183" t="s">
        <v>92</v>
      </c>
      <c r="R897" s="183" t="s">
        <v>7540</v>
      </c>
      <c r="S897" s="184">
        <v>41908</v>
      </c>
      <c r="T897" s="185">
        <v>7510</v>
      </c>
      <c r="U897" s="186">
        <v>7758000</v>
      </c>
      <c r="V897" s="186">
        <v>7758000</v>
      </c>
      <c r="W897" s="187">
        <v>44227</v>
      </c>
      <c r="X897" s="188" t="s">
        <v>8664</v>
      </c>
      <c r="Y897" s="188" t="s">
        <v>7880</v>
      </c>
      <c r="Z897" s="188" t="s">
        <v>7949</v>
      </c>
    </row>
    <row r="898" spans="1:26" ht="24.75" hidden="1" customHeight="1" x14ac:dyDescent="0.25">
      <c r="A898" s="183" t="s">
        <v>8546</v>
      </c>
      <c r="B898" s="188" t="s">
        <v>7807</v>
      </c>
      <c r="C898" s="183" t="s">
        <v>1566</v>
      </c>
      <c r="D898" s="183" t="s">
        <v>757</v>
      </c>
      <c r="E898" s="183" t="s">
        <v>7539</v>
      </c>
      <c r="F898" s="183" t="s">
        <v>1788</v>
      </c>
      <c r="G898" s="183" t="s">
        <v>7538</v>
      </c>
      <c r="H898" s="183" t="s">
        <v>1365</v>
      </c>
      <c r="I898" s="183" t="s">
        <v>6493</v>
      </c>
      <c r="J898" s="183" t="s">
        <v>1789</v>
      </c>
      <c r="K898" s="183" t="s">
        <v>1790</v>
      </c>
      <c r="L898" s="183" t="s">
        <v>50</v>
      </c>
      <c r="M898" s="183" t="s">
        <v>730</v>
      </c>
      <c r="N898" s="183" t="s">
        <v>6491</v>
      </c>
      <c r="O898" s="183" t="s">
        <v>6492</v>
      </c>
      <c r="P898" s="183">
        <v>0</v>
      </c>
      <c r="Q898" s="183" t="s">
        <v>92</v>
      </c>
      <c r="R898" s="183" t="s">
        <v>7540</v>
      </c>
      <c r="S898" s="184">
        <v>41908</v>
      </c>
      <c r="T898" s="185">
        <v>7510</v>
      </c>
      <c r="U898" s="186">
        <v>0</v>
      </c>
      <c r="V898" s="186">
        <v>0</v>
      </c>
      <c r="W898" s="187">
        <v>44227</v>
      </c>
      <c r="X898" s="188" t="s">
        <v>8664</v>
      </c>
      <c r="Y898" s="188" t="s">
        <v>7880</v>
      </c>
      <c r="Z898" s="188" t="s">
        <v>8080</v>
      </c>
    </row>
    <row r="899" spans="1:26" ht="24.75" hidden="1" customHeight="1" x14ac:dyDescent="0.25">
      <c r="A899" s="183" t="s">
        <v>8546</v>
      </c>
      <c r="B899" s="188" t="s">
        <v>7807</v>
      </c>
      <c r="C899" s="183" t="s">
        <v>1566</v>
      </c>
      <c r="D899" s="183" t="s">
        <v>757</v>
      </c>
      <c r="E899" s="183" t="s">
        <v>7539</v>
      </c>
      <c r="F899" s="183" t="s">
        <v>1788</v>
      </c>
      <c r="G899" s="183" t="s">
        <v>7538</v>
      </c>
      <c r="H899" s="183" t="s">
        <v>1365</v>
      </c>
      <c r="I899" s="183" t="s">
        <v>6493</v>
      </c>
      <c r="J899" s="183" t="s">
        <v>1789</v>
      </c>
      <c r="K899" s="183" t="s">
        <v>1790</v>
      </c>
      <c r="L899" s="183" t="s">
        <v>50</v>
      </c>
      <c r="M899" s="183" t="s">
        <v>730</v>
      </c>
      <c r="N899" s="183" t="s">
        <v>6491</v>
      </c>
      <c r="O899" s="183" t="s">
        <v>6492</v>
      </c>
      <c r="P899" s="183">
        <v>0</v>
      </c>
      <c r="Q899" s="183" t="s">
        <v>92</v>
      </c>
      <c r="R899" s="183" t="s">
        <v>7540</v>
      </c>
      <c r="S899" s="184">
        <v>41908</v>
      </c>
      <c r="T899" s="185">
        <v>7510</v>
      </c>
      <c r="U899" s="186">
        <v>14429880</v>
      </c>
      <c r="V899" s="186">
        <v>14429880</v>
      </c>
      <c r="W899" s="187">
        <v>44227</v>
      </c>
      <c r="X899" s="188" t="s">
        <v>8664</v>
      </c>
      <c r="Y899" s="188" t="s">
        <v>7880</v>
      </c>
      <c r="Z899" s="188" t="s">
        <v>7966</v>
      </c>
    </row>
    <row r="900" spans="1:26" ht="24.75" hidden="1" customHeight="1" x14ac:dyDescent="0.25">
      <c r="A900" s="183" t="s">
        <v>8546</v>
      </c>
      <c r="B900" s="188" t="s">
        <v>7807</v>
      </c>
      <c r="C900" s="183" t="s">
        <v>1566</v>
      </c>
      <c r="D900" s="183" t="s">
        <v>757</v>
      </c>
      <c r="E900" s="183" t="s">
        <v>7539</v>
      </c>
      <c r="F900" s="183" t="s">
        <v>1788</v>
      </c>
      <c r="G900" s="183" t="s">
        <v>7538</v>
      </c>
      <c r="H900" s="183" t="s">
        <v>1365</v>
      </c>
      <c r="I900" s="183" t="s">
        <v>6493</v>
      </c>
      <c r="J900" s="183" t="s">
        <v>1789</v>
      </c>
      <c r="K900" s="183" t="s">
        <v>1790</v>
      </c>
      <c r="L900" s="183" t="s">
        <v>50</v>
      </c>
      <c r="M900" s="183" t="s">
        <v>730</v>
      </c>
      <c r="N900" s="183" t="s">
        <v>6491</v>
      </c>
      <c r="O900" s="183" t="s">
        <v>6492</v>
      </c>
      <c r="P900" s="183">
        <v>0</v>
      </c>
      <c r="Q900" s="183" t="s">
        <v>92</v>
      </c>
      <c r="R900" s="183" t="s">
        <v>7540</v>
      </c>
      <c r="S900" s="184">
        <v>41908</v>
      </c>
      <c r="T900" s="185">
        <v>7510</v>
      </c>
      <c r="U900" s="186">
        <v>9619920</v>
      </c>
      <c r="V900" s="186">
        <v>9619920</v>
      </c>
      <c r="W900" s="187">
        <v>44227</v>
      </c>
      <c r="X900" s="188" t="s">
        <v>8664</v>
      </c>
      <c r="Y900" s="188" t="s">
        <v>7880</v>
      </c>
      <c r="Z900" s="188" t="s">
        <v>7979</v>
      </c>
    </row>
    <row r="901" spans="1:26" ht="24.75" hidden="1" customHeight="1" x14ac:dyDescent="0.25">
      <c r="A901" s="183" t="s">
        <v>8546</v>
      </c>
      <c r="B901" s="188" t="s">
        <v>7807</v>
      </c>
      <c r="C901" s="183" t="s">
        <v>1566</v>
      </c>
      <c r="D901" s="183" t="s">
        <v>757</v>
      </c>
      <c r="E901" s="183" t="s">
        <v>7539</v>
      </c>
      <c r="F901" s="183" t="s">
        <v>1788</v>
      </c>
      <c r="G901" s="183" t="s">
        <v>7538</v>
      </c>
      <c r="H901" s="183" t="s">
        <v>1365</v>
      </c>
      <c r="I901" s="183" t="s">
        <v>6493</v>
      </c>
      <c r="J901" s="183" t="s">
        <v>1789</v>
      </c>
      <c r="K901" s="183" t="s">
        <v>1790</v>
      </c>
      <c r="L901" s="183" t="s">
        <v>50</v>
      </c>
      <c r="M901" s="183" t="s">
        <v>730</v>
      </c>
      <c r="N901" s="183" t="s">
        <v>6491</v>
      </c>
      <c r="O901" s="183" t="s">
        <v>6492</v>
      </c>
      <c r="P901" s="183">
        <v>0</v>
      </c>
      <c r="Q901" s="183" t="s">
        <v>92</v>
      </c>
      <c r="R901" s="183" t="s">
        <v>7540</v>
      </c>
      <c r="S901" s="184">
        <v>41908</v>
      </c>
      <c r="T901" s="185">
        <v>7510</v>
      </c>
      <c r="U901" s="186">
        <v>8016600</v>
      </c>
      <c r="V901" s="186">
        <v>8016600</v>
      </c>
      <c r="W901" s="187">
        <v>44227</v>
      </c>
      <c r="X901" s="188" t="s">
        <v>8664</v>
      </c>
      <c r="Y901" s="188" t="s">
        <v>7880</v>
      </c>
      <c r="Z901" s="188" t="s">
        <v>7922</v>
      </c>
    </row>
    <row r="902" spans="1:26" ht="24.75" hidden="1" customHeight="1" x14ac:dyDescent="0.25">
      <c r="A902" s="183" t="s">
        <v>8546</v>
      </c>
      <c r="B902" s="188" t="s">
        <v>7807</v>
      </c>
      <c r="C902" s="183" t="s">
        <v>1566</v>
      </c>
      <c r="D902" s="183" t="s">
        <v>757</v>
      </c>
      <c r="E902" s="183" t="s">
        <v>7539</v>
      </c>
      <c r="F902" s="183" t="s">
        <v>1788</v>
      </c>
      <c r="G902" s="183" t="s">
        <v>7538</v>
      </c>
      <c r="H902" s="183" t="s">
        <v>1365</v>
      </c>
      <c r="I902" s="183" t="s">
        <v>6493</v>
      </c>
      <c r="J902" s="183" t="s">
        <v>1789</v>
      </c>
      <c r="K902" s="183" t="s">
        <v>1790</v>
      </c>
      <c r="L902" s="183" t="s">
        <v>50</v>
      </c>
      <c r="M902" s="183" t="s">
        <v>730</v>
      </c>
      <c r="N902" s="183" t="s">
        <v>6491</v>
      </c>
      <c r="O902" s="183" t="s">
        <v>6492</v>
      </c>
      <c r="P902" s="183">
        <v>0</v>
      </c>
      <c r="Q902" s="183" t="s">
        <v>92</v>
      </c>
      <c r="R902" s="183" t="s">
        <v>7540</v>
      </c>
      <c r="S902" s="184">
        <v>41908</v>
      </c>
      <c r="T902" s="185">
        <v>7510</v>
      </c>
      <c r="U902" s="186">
        <v>3168195</v>
      </c>
      <c r="V902" s="186">
        <v>3168195</v>
      </c>
      <c r="W902" s="187">
        <v>44227</v>
      </c>
      <c r="X902" s="188" t="s">
        <v>8664</v>
      </c>
      <c r="Y902" s="188" t="s">
        <v>7880</v>
      </c>
      <c r="Z902" s="188" t="s">
        <v>7946</v>
      </c>
    </row>
    <row r="903" spans="1:26" ht="24.75" hidden="1" customHeight="1" x14ac:dyDescent="0.25">
      <c r="A903" s="183" t="s">
        <v>8546</v>
      </c>
      <c r="B903" s="188" t="s">
        <v>7807</v>
      </c>
      <c r="C903" s="183" t="s">
        <v>1566</v>
      </c>
      <c r="D903" s="183" t="s">
        <v>757</v>
      </c>
      <c r="E903" s="183" t="s">
        <v>7539</v>
      </c>
      <c r="F903" s="183" t="s">
        <v>1788</v>
      </c>
      <c r="G903" s="183" t="s">
        <v>7538</v>
      </c>
      <c r="H903" s="183" t="s">
        <v>1365</v>
      </c>
      <c r="I903" s="183" t="s">
        <v>6493</v>
      </c>
      <c r="J903" s="183" t="s">
        <v>1789</v>
      </c>
      <c r="K903" s="183" t="s">
        <v>1790</v>
      </c>
      <c r="L903" s="183" t="s">
        <v>50</v>
      </c>
      <c r="M903" s="183" t="s">
        <v>730</v>
      </c>
      <c r="N903" s="183" t="s">
        <v>6491</v>
      </c>
      <c r="O903" s="183" t="s">
        <v>6492</v>
      </c>
      <c r="P903" s="183">
        <v>0</v>
      </c>
      <c r="Q903" s="183" t="s">
        <v>92</v>
      </c>
      <c r="R903" s="183" t="s">
        <v>7540</v>
      </c>
      <c r="S903" s="184">
        <v>41908</v>
      </c>
      <c r="T903" s="185">
        <v>7510</v>
      </c>
      <c r="U903" s="186">
        <v>8016600</v>
      </c>
      <c r="V903" s="186">
        <v>8016600</v>
      </c>
      <c r="W903" s="187">
        <v>44227</v>
      </c>
      <c r="X903" s="188" t="s">
        <v>8664</v>
      </c>
      <c r="Y903" s="188" t="s">
        <v>7880</v>
      </c>
      <c r="Z903" s="188" t="s">
        <v>7951</v>
      </c>
    </row>
    <row r="904" spans="1:26" ht="24.75" hidden="1" customHeight="1" x14ac:dyDescent="0.25">
      <c r="A904" s="183" t="s">
        <v>8546</v>
      </c>
      <c r="B904" s="188" t="s">
        <v>7807</v>
      </c>
      <c r="C904" s="183" t="s">
        <v>1566</v>
      </c>
      <c r="D904" s="183" t="s">
        <v>757</v>
      </c>
      <c r="E904" s="183" t="s">
        <v>7539</v>
      </c>
      <c r="F904" s="183" t="s">
        <v>1788</v>
      </c>
      <c r="G904" s="183" t="s">
        <v>7538</v>
      </c>
      <c r="H904" s="183" t="s">
        <v>1365</v>
      </c>
      <c r="I904" s="183" t="s">
        <v>6493</v>
      </c>
      <c r="J904" s="183" t="s">
        <v>1789</v>
      </c>
      <c r="K904" s="183" t="s">
        <v>1790</v>
      </c>
      <c r="L904" s="183" t="s">
        <v>50</v>
      </c>
      <c r="M904" s="183" t="s">
        <v>730</v>
      </c>
      <c r="N904" s="183" t="s">
        <v>6491</v>
      </c>
      <c r="O904" s="183" t="s">
        <v>6492</v>
      </c>
      <c r="P904" s="183">
        <v>0</v>
      </c>
      <c r="Q904" s="183" t="s">
        <v>92</v>
      </c>
      <c r="R904" s="183" t="s">
        <v>7540</v>
      </c>
      <c r="S904" s="184">
        <v>41908</v>
      </c>
      <c r="T904" s="185">
        <v>7510</v>
      </c>
      <c r="U904" s="186">
        <v>16033200</v>
      </c>
      <c r="V904" s="186">
        <v>16033200</v>
      </c>
      <c r="W904" s="187">
        <v>44227</v>
      </c>
      <c r="X904" s="188" t="s">
        <v>8664</v>
      </c>
      <c r="Y904" s="188" t="s">
        <v>7880</v>
      </c>
      <c r="Z904" s="188" t="s">
        <v>7961</v>
      </c>
    </row>
    <row r="905" spans="1:26" ht="24.75" hidden="1" customHeight="1" x14ac:dyDescent="0.25">
      <c r="A905" s="183" t="s">
        <v>8546</v>
      </c>
      <c r="B905" s="188" t="s">
        <v>7807</v>
      </c>
      <c r="C905" s="183" t="s">
        <v>1566</v>
      </c>
      <c r="D905" s="183" t="s">
        <v>757</v>
      </c>
      <c r="E905" s="183" t="s">
        <v>7539</v>
      </c>
      <c r="F905" s="183" t="s">
        <v>1788</v>
      </c>
      <c r="G905" s="183" t="s">
        <v>7538</v>
      </c>
      <c r="H905" s="183" t="s">
        <v>1365</v>
      </c>
      <c r="I905" s="183" t="s">
        <v>6493</v>
      </c>
      <c r="J905" s="183" t="s">
        <v>1789</v>
      </c>
      <c r="K905" s="183" t="s">
        <v>1790</v>
      </c>
      <c r="L905" s="183" t="s">
        <v>50</v>
      </c>
      <c r="M905" s="183" t="s">
        <v>730</v>
      </c>
      <c r="N905" s="183" t="s">
        <v>6491</v>
      </c>
      <c r="O905" s="183" t="s">
        <v>6492</v>
      </c>
      <c r="P905" s="183">
        <v>0</v>
      </c>
      <c r="Q905" s="183" t="s">
        <v>92</v>
      </c>
      <c r="R905" s="183" t="s">
        <v>7540</v>
      </c>
      <c r="S905" s="184">
        <v>41908</v>
      </c>
      <c r="T905" s="185">
        <v>7510</v>
      </c>
      <c r="U905" s="186">
        <v>7670283</v>
      </c>
      <c r="V905" s="186">
        <v>7670283</v>
      </c>
      <c r="W905" s="187">
        <v>44227</v>
      </c>
      <c r="X905" s="188" t="s">
        <v>8664</v>
      </c>
      <c r="Y905" s="188" t="s">
        <v>7880</v>
      </c>
      <c r="Z905" s="188" t="s">
        <v>8020</v>
      </c>
    </row>
    <row r="906" spans="1:26" ht="24.75" hidden="1" customHeight="1" x14ac:dyDescent="0.25">
      <c r="A906" s="183" t="s">
        <v>8546</v>
      </c>
      <c r="B906" s="188" t="s">
        <v>7807</v>
      </c>
      <c r="C906" s="183" t="s">
        <v>1566</v>
      </c>
      <c r="D906" s="183" t="s">
        <v>757</v>
      </c>
      <c r="E906" s="183" t="s">
        <v>7539</v>
      </c>
      <c r="F906" s="183" t="s">
        <v>1788</v>
      </c>
      <c r="G906" s="183" t="s">
        <v>7538</v>
      </c>
      <c r="H906" s="183" t="s">
        <v>1365</v>
      </c>
      <c r="I906" s="183" t="s">
        <v>6493</v>
      </c>
      <c r="J906" s="183" t="s">
        <v>1789</v>
      </c>
      <c r="K906" s="183" t="s">
        <v>1790</v>
      </c>
      <c r="L906" s="183" t="s">
        <v>50</v>
      </c>
      <c r="M906" s="183" t="s">
        <v>730</v>
      </c>
      <c r="N906" s="183" t="s">
        <v>6491</v>
      </c>
      <c r="O906" s="183" t="s">
        <v>6492</v>
      </c>
      <c r="P906" s="183">
        <v>0</v>
      </c>
      <c r="Q906" s="183" t="s">
        <v>92</v>
      </c>
      <c r="R906" s="183" t="s">
        <v>7540</v>
      </c>
      <c r="S906" s="184">
        <v>41908</v>
      </c>
      <c r="T906" s="185">
        <v>7510</v>
      </c>
      <c r="U906" s="186">
        <v>13557467</v>
      </c>
      <c r="V906" s="186">
        <v>13557467</v>
      </c>
      <c r="W906" s="187">
        <v>44227</v>
      </c>
      <c r="X906" s="188" t="s">
        <v>8664</v>
      </c>
      <c r="Y906" s="188" t="s">
        <v>7880</v>
      </c>
      <c r="Z906" s="188" t="s">
        <v>7958</v>
      </c>
    </row>
    <row r="907" spans="1:26" ht="24.75" hidden="1" customHeight="1" x14ac:dyDescent="0.25">
      <c r="A907" s="183" t="s">
        <v>8546</v>
      </c>
      <c r="B907" s="188" t="s">
        <v>7807</v>
      </c>
      <c r="C907" s="183" t="s">
        <v>1566</v>
      </c>
      <c r="D907" s="183" t="s">
        <v>757</v>
      </c>
      <c r="E907" s="183" t="s">
        <v>7539</v>
      </c>
      <c r="F907" s="183" t="s">
        <v>1788</v>
      </c>
      <c r="G907" s="183" t="s">
        <v>7538</v>
      </c>
      <c r="H907" s="183" t="s">
        <v>1365</v>
      </c>
      <c r="I907" s="183" t="s">
        <v>6493</v>
      </c>
      <c r="J907" s="183" t="s">
        <v>1789</v>
      </c>
      <c r="K907" s="183" t="s">
        <v>1790</v>
      </c>
      <c r="L907" s="183" t="s">
        <v>50</v>
      </c>
      <c r="M907" s="183" t="s">
        <v>730</v>
      </c>
      <c r="N907" s="183" t="s">
        <v>6491</v>
      </c>
      <c r="O907" s="183" t="s">
        <v>6492</v>
      </c>
      <c r="P907" s="183">
        <v>0</v>
      </c>
      <c r="Q907" s="183" t="s">
        <v>92</v>
      </c>
      <c r="R907" s="183" t="s">
        <v>7540</v>
      </c>
      <c r="S907" s="184">
        <v>41908</v>
      </c>
      <c r="T907" s="185">
        <v>7510</v>
      </c>
      <c r="U907" s="186">
        <v>16033200</v>
      </c>
      <c r="V907" s="186">
        <v>16033200</v>
      </c>
      <c r="W907" s="187">
        <v>44227</v>
      </c>
      <c r="X907" s="188" t="s">
        <v>8664</v>
      </c>
      <c r="Y907" s="188" t="s">
        <v>7880</v>
      </c>
      <c r="Z907" s="188" t="s">
        <v>8016</v>
      </c>
    </row>
    <row r="908" spans="1:26" ht="24.75" hidden="1" customHeight="1" x14ac:dyDescent="0.25">
      <c r="A908" s="183" t="s">
        <v>8546</v>
      </c>
      <c r="B908" s="188" t="s">
        <v>7807</v>
      </c>
      <c r="C908" s="183" t="s">
        <v>1566</v>
      </c>
      <c r="D908" s="183" t="s">
        <v>757</v>
      </c>
      <c r="E908" s="183" t="s">
        <v>7539</v>
      </c>
      <c r="F908" s="183" t="s">
        <v>1788</v>
      </c>
      <c r="G908" s="183" t="s">
        <v>7538</v>
      </c>
      <c r="H908" s="183" t="s">
        <v>1365</v>
      </c>
      <c r="I908" s="183" t="s">
        <v>6493</v>
      </c>
      <c r="J908" s="183" t="s">
        <v>1789</v>
      </c>
      <c r="K908" s="183" t="s">
        <v>1790</v>
      </c>
      <c r="L908" s="183" t="s">
        <v>50</v>
      </c>
      <c r="M908" s="183" t="s">
        <v>730</v>
      </c>
      <c r="N908" s="183" t="s">
        <v>6491</v>
      </c>
      <c r="O908" s="183" t="s">
        <v>6492</v>
      </c>
      <c r="P908" s="183">
        <v>0</v>
      </c>
      <c r="Q908" s="183" t="s">
        <v>92</v>
      </c>
      <c r="R908" s="183" t="s">
        <v>7540</v>
      </c>
      <c r="S908" s="184">
        <v>41908</v>
      </c>
      <c r="T908" s="185">
        <v>7510</v>
      </c>
      <c r="U908" s="186">
        <v>20636280</v>
      </c>
      <c r="V908" s="186">
        <v>20636280</v>
      </c>
      <c r="W908" s="187">
        <v>44227</v>
      </c>
      <c r="X908" s="188" t="s">
        <v>8664</v>
      </c>
      <c r="Y908" s="188" t="s">
        <v>7880</v>
      </c>
      <c r="Z908" s="188" t="s">
        <v>7931</v>
      </c>
    </row>
    <row r="909" spans="1:26" ht="24.75" hidden="1" customHeight="1" x14ac:dyDescent="0.25">
      <c r="A909" s="183" t="s">
        <v>8546</v>
      </c>
      <c r="B909" s="188" t="s">
        <v>7807</v>
      </c>
      <c r="C909" s="183" t="s">
        <v>1566</v>
      </c>
      <c r="D909" s="183" t="s">
        <v>757</v>
      </c>
      <c r="E909" s="183" t="s">
        <v>7539</v>
      </c>
      <c r="F909" s="183" t="s">
        <v>1788</v>
      </c>
      <c r="G909" s="183" t="s">
        <v>7538</v>
      </c>
      <c r="H909" s="183" t="s">
        <v>1365</v>
      </c>
      <c r="I909" s="183" t="s">
        <v>6493</v>
      </c>
      <c r="J909" s="183" t="s">
        <v>1789</v>
      </c>
      <c r="K909" s="183" t="s">
        <v>1790</v>
      </c>
      <c r="L909" s="183" t="s">
        <v>50</v>
      </c>
      <c r="M909" s="183" t="s">
        <v>730</v>
      </c>
      <c r="N909" s="183" t="s">
        <v>6491</v>
      </c>
      <c r="O909" s="183" t="s">
        <v>6492</v>
      </c>
      <c r="P909" s="183">
        <v>0</v>
      </c>
      <c r="Q909" s="183" t="s">
        <v>92</v>
      </c>
      <c r="R909" s="183" t="s">
        <v>7540</v>
      </c>
      <c r="S909" s="184">
        <v>41908</v>
      </c>
      <c r="T909" s="185">
        <v>7510</v>
      </c>
      <c r="U909" s="186">
        <v>8016600</v>
      </c>
      <c r="V909" s="186">
        <v>8016600</v>
      </c>
      <c r="W909" s="187">
        <v>44227</v>
      </c>
      <c r="X909" s="188" t="s">
        <v>8664</v>
      </c>
      <c r="Y909" s="188" t="s">
        <v>7880</v>
      </c>
      <c r="Z909" s="188" t="s">
        <v>7969</v>
      </c>
    </row>
    <row r="910" spans="1:26" ht="24.75" hidden="1" customHeight="1" x14ac:dyDescent="0.25">
      <c r="A910" s="183" t="s">
        <v>8546</v>
      </c>
      <c r="B910" s="188" t="s">
        <v>7807</v>
      </c>
      <c r="C910" s="183" t="s">
        <v>1566</v>
      </c>
      <c r="D910" s="183" t="s">
        <v>757</v>
      </c>
      <c r="E910" s="183" t="s">
        <v>7539</v>
      </c>
      <c r="F910" s="183" t="s">
        <v>1788</v>
      </c>
      <c r="G910" s="183" t="s">
        <v>7538</v>
      </c>
      <c r="H910" s="183" t="s">
        <v>1365</v>
      </c>
      <c r="I910" s="183" t="s">
        <v>6493</v>
      </c>
      <c r="J910" s="183" t="s">
        <v>1789</v>
      </c>
      <c r="K910" s="183" t="s">
        <v>1790</v>
      </c>
      <c r="L910" s="183" t="s">
        <v>50</v>
      </c>
      <c r="M910" s="183" t="s">
        <v>730</v>
      </c>
      <c r="N910" s="183" t="s">
        <v>6491</v>
      </c>
      <c r="O910" s="183" t="s">
        <v>6492</v>
      </c>
      <c r="P910" s="183">
        <v>0</v>
      </c>
      <c r="Q910" s="183" t="s">
        <v>92</v>
      </c>
      <c r="R910" s="183" t="s">
        <v>7540</v>
      </c>
      <c r="S910" s="184">
        <v>41908</v>
      </c>
      <c r="T910" s="185">
        <v>7510</v>
      </c>
      <c r="U910" s="186">
        <v>6206400</v>
      </c>
      <c r="V910" s="186">
        <v>6206400</v>
      </c>
      <c r="W910" s="187">
        <v>44227</v>
      </c>
      <c r="X910" s="188" t="s">
        <v>8664</v>
      </c>
      <c r="Y910" s="188" t="s">
        <v>7880</v>
      </c>
      <c r="Z910" s="188" t="s">
        <v>7948</v>
      </c>
    </row>
    <row r="911" spans="1:26" ht="24.75" hidden="1" customHeight="1" x14ac:dyDescent="0.25">
      <c r="A911" s="183" t="s">
        <v>8547</v>
      </c>
      <c r="B911" s="188">
        <v>692531000</v>
      </c>
      <c r="C911" s="183" t="s">
        <v>2854</v>
      </c>
      <c r="D911" s="183" t="s">
        <v>2882</v>
      </c>
      <c r="E911" s="183" t="s">
        <v>1700</v>
      </c>
      <c r="F911" s="183" t="s">
        <v>2883</v>
      </c>
      <c r="G911" s="183" t="s">
        <v>29</v>
      </c>
      <c r="H911" s="183">
        <v>0</v>
      </c>
      <c r="I911" s="183">
        <v>0</v>
      </c>
      <c r="J911" s="183" t="s">
        <v>3865</v>
      </c>
      <c r="K911" s="183" t="s">
        <v>3867</v>
      </c>
      <c r="L911" s="183" t="s">
        <v>890</v>
      </c>
      <c r="M911" s="183" t="s">
        <v>3869</v>
      </c>
      <c r="N911" s="183" t="s">
        <v>3868</v>
      </c>
      <c r="O911" s="183" t="s">
        <v>3866</v>
      </c>
      <c r="P911" s="183">
        <v>0</v>
      </c>
      <c r="Q911" s="183">
        <v>91001</v>
      </c>
      <c r="R911" s="183" t="s">
        <v>2875</v>
      </c>
      <c r="S911" s="184">
        <v>41925</v>
      </c>
      <c r="T911" s="185">
        <v>7512</v>
      </c>
      <c r="U911" s="186">
        <v>152720</v>
      </c>
      <c r="V911" s="186">
        <v>152720</v>
      </c>
      <c r="W911" s="187">
        <v>44227</v>
      </c>
      <c r="X911" s="188" t="s">
        <v>8664</v>
      </c>
      <c r="Y911" s="188" t="s">
        <v>7880</v>
      </c>
      <c r="Z911" s="188" t="s">
        <v>8097</v>
      </c>
    </row>
    <row r="912" spans="1:26" ht="24.75" hidden="1" customHeight="1" x14ac:dyDescent="0.25">
      <c r="A912" s="183" t="s">
        <v>8548</v>
      </c>
      <c r="B912" s="188">
        <v>690102005</v>
      </c>
      <c r="C912" s="183" t="s">
        <v>2854</v>
      </c>
      <c r="D912" s="183" t="s">
        <v>633</v>
      </c>
      <c r="E912" s="183" t="s">
        <v>27</v>
      </c>
      <c r="F912" s="183" t="s">
        <v>634</v>
      </c>
      <c r="G912" s="183" t="s">
        <v>29</v>
      </c>
      <c r="H912" s="183">
        <v>0</v>
      </c>
      <c r="I912" s="183">
        <v>0</v>
      </c>
      <c r="J912" s="183" t="s">
        <v>3284</v>
      </c>
      <c r="K912" s="183" t="s">
        <v>3286</v>
      </c>
      <c r="L912" s="183" t="s">
        <v>618</v>
      </c>
      <c r="M912" s="183" t="s">
        <v>3287</v>
      </c>
      <c r="N912" s="183" t="s">
        <v>3285</v>
      </c>
      <c r="O912" s="183">
        <v>0</v>
      </c>
      <c r="P912" s="183">
        <v>0</v>
      </c>
      <c r="Q912" s="183">
        <v>91001</v>
      </c>
      <c r="R912" s="183" t="s">
        <v>3040</v>
      </c>
      <c r="S912" s="184">
        <v>41927</v>
      </c>
      <c r="T912" s="185">
        <v>7513</v>
      </c>
      <c r="U912" s="186">
        <v>79680</v>
      </c>
      <c r="V912" s="186">
        <v>79680</v>
      </c>
      <c r="W912" s="187">
        <v>44227</v>
      </c>
      <c r="X912" s="188" t="s">
        <v>8664</v>
      </c>
      <c r="Y912" s="188" t="s">
        <v>7880</v>
      </c>
      <c r="Z912" s="188" t="s">
        <v>8098</v>
      </c>
    </row>
    <row r="913" spans="1:26" ht="24.75" hidden="1" customHeight="1" x14ac:dyDescent="0.25">
      <c r="A913" s="183" t="s">
        <v>8549</v>
      </c>
      <c r="B913" s="188">
        <v>692011007</v>
      </c>
      <c r="C913" s="183" t="s">
        <v>2854</v>
      </c>
      <c r="D913" s="183" t="s">
        <v>633</v>
      </c>
      <c r="E913" s="183" t="s">
        <v>27</v>
      </c>
      <c r="F913" s="183" t="s">
        <v>634</v>
      </c>
      <c r="G913" s="183" t="s">
        <v>29</v>
      </c>
      <c r="H913" s="183">
        <v>0</v>
      </c>
      <c r="I913" s="183">
        <v>0</v>
      </c>
      <c r="J913" s="183" t="s">
        <v>3331</v>
      </c>
      <c r="K913" s="183" t="s">
        <v>3332</v>
      </c>
      <c r="L913" s="183" t="s">
        <v>6166</v>
      </c>
      <c r="M913" s="183" t="s">
        <v>3333</v>
      </c>
      <c r="N913" s="183">
        <v>0</v>
      </c>
      <c r="O913" s="183">
        <v>0</v>
      </c>
      <c r="P913" s="183">
        <v>0</v>
      </c>
      <c r="Q913" s="183">
        <v>91001</v>
      </c>
      <c r="R913" s="183" t="s">
        <v>607</v>
      </c>
      <c r="S913" s="184">
        <v>41939</v>
      </c>
      <c r="T913" s="185">
        <v>7514</v>
      </c>
      <c r="U913" s="186">
        <v>94620</v>
      </c>
      <c r="V913" s="186">
        <v>94620</v>
      </c>
      <c r="W913" s="187">
        <v>44227</v>
      </c>
      <c r="X913" s="188" t="s">
        <v>8664</v>
      </c>
      <c r="Y913" s="188" t="s">
        <v>7880</v>
      </c>
      <c r="Z913" s="188" t="s">
        <v>8099</v>
      </c>
    </row>
    <row r="914" spans="1:26" ht="24.75" hidden="1" customHeight="1" x14ac:dyDescent="0.25">
      <c r="A914" s="183" t="s">
        <v>8550</v>
      </c>
      <c r="B914" s="188">
        <v>650846699</v>
      </c>
      <c r="C914" s="183" t="s">
        <v>1566</v>
      </c>
      <c r="D914" s="183" t="s">
        <v>1927</v>
      </c>
      <c r="E914" s="183" t="s">
        <v>7724</v>
      </c>
      <c r="F914" s="183" t="s">
        <v>6108</v>
      </c>
      <c r="G914" s="183" t="s">
        <v>6245</v>
      </c>
      <c r="H914" s="183" t="s">
        <v>1928</v>
      </c>
      <c r="I914" s="183" t="s">
        <v>7723</v>
      </c>
      <c r="J914" s="183" t="s">
        <v>1929</v>
      </c>
      <c r="K914" s="183" t="s">
        <v>6244</v>
      </c>
      <c r="L914" s="183" t="s">
        <v>50</v>
      </c>
      <c r="M914" s="183" t="s">
        <v>1893</v>
      </c>
      <c r="N914" s="183" t="s">
        <v>6242</v>
      </c>
      <c r="O914" s="183" t="s">
        <v>6243</v>
      </c>
      <c r="P914" s="183">
        <v>0</v>
      </c>
      <c r="Q914" s="183" t="s">
        <v>1274</v>
      </c>
      <c r="R914" s="183" t="s">
        <v>7638</v>
      </c>
      <c r="S914" s="184">
        <v>41950</v>
      </c>
      <c r="T914" s="185">
        <v>7517</v>
      </c>
      <c r="U914" s="186">
        <v>6206400</v>
      </c>
      <c r="V914" s="186">
        <v>6206400</v>
      </c>
      <c r="W914" s="187">
        <v>44227</v>
      </c>
      <c r="X914" s="188" t="s">
        <v>8664</v>
      </c>
      <c r="Y914" s="188" t="s">
        <v>7880</v>
      </c>
      <c r="Z914" s="188" t="s">
        <v>7966</v>
      </c>
    </row>
    <row r="915" spans="1:26" ht="24.75" hidden="1" customHeight="1" x14ac:dyDescent="0.25">
      <c r="A915" s="183" t="s">
        <v>8551</v>
      </c>
      <c r="B915" s="188">
        <v>692004000</v>
      </c>
      <c r="C915" s="183" t="s">
        <v>2854</v>
      </c>
      <c r="D915" s="183" t="s">
        <v>633</v>
      </c>
      <c r="E915" s="183" t="s">
        <v>27</v>
      </c>
      <c r="F915" s="183" t="s">
        <v>634</v>
      </c>
      <c r="G915" s="183" t="s">
        <v>3496</v>
      </c>
      <c r="H915" s="183">
        <v>0</v>
      </c>
      <c r="I915" s="183">
        <v>0</v>
      </c>
      <c r="J915" s="183" t="s">
        <v>3497</v>
      </c>
      <c r="K915" s="183" t="s">
        <v>3499</v>
      </c>
      <c r="L915" s="183" t="s">
        <v>6172</v>
      </c>
      <c r="M915" s="183" t="s">
        <v>3501</v>
      </c>
      <c r="N915" s="183" t="s">
        <v>3500</v>
      </c>
      <c r="O915" s="183" t="s">
        <v>3498</v>
      </c>
      <c r="P915" s="183">
        <v>0</v>
      </c>
      <c r="Q915" s="183">
        <v>91001</v>
      </c>
      <c r="R915" s="183" t="s">
        <v>3040</v>
      </c>
      <c r="S915" s="184">
        <v>41996</v>
      </c>
      <c r="T915" s="185">
        <v>7520</v>
      </c>
      <c r="U915" s="186">
        <v>159360</v>
      </c>
      <c r="V915" s="186">
        <v>159360</v>
      </c>
      <c r="W915" s="187">
        <v>44227</v>
      </c>
      <c r="X915" s="188" t="s">
        <v>8664</v>
      </c>
      <c r="Y915" s="188" t="s">
        <v>7880</v>
      </c>
      <c r="Z915" s="188" t="s">
        <v>7980</v>
      </c>
    </row>
    <row r="916" spans="1:26" ht="24.75" hidden="1" customHeight="1" x14ac:dyDescent="0.25">
      <c r="A916" s="183" t="s">
        <v>8552</v>
      </c>
      <c r="B916" s="188">
        <v>692002008</v>
      </c>
      <c r="C916" s="183" t="s">
        <v>2854</v>
      </c>
      <c r="D916" s="183" t="s">
        <v>633</v>
      </c>
      <c r="E916" s="183" t="s">
        <v>27</v>
      </c>
      <c r="F916" s="183" t="s">
        <v>634</v>
      </c>
      <c r="G916" s="183" t="s">
        <v>29</v>
      </c>
      <c r="H916" s="183">
        <v>0</v>
      </c>
      <c r="I916" s="183">
        <v>0</v>
      </c>
      <c r="J916" s="183" t="s">
        <v>3144</v>
      </c>
      <c r="K916" s="183" t="s">
        <v>3145</v>
      </c>
      <c r="L916" s="183" t="s">
        <v>6172</v>
      </c>
      <c r="M916" s="183" t="s">
        <v>3147</v>
      </c>
      <c r="N916" s="183" t="s">
        <v>3146</v>
      </c>
      <c r="O916" s="183" t="s">
        <v>6339</v>
      </c>
      <c r="P916" s="183">
        <v>0</v>
      </c>
      <c r="Q916" s="183">
        <v>91001</v>
      </c>
      <c r="R916" s="183" t="s">
        <v>607</v>
      </c>
      <c r="S916" s="184">
        <v>41996</v>
      </c>
      <c r="T916" s="185">
        <v>7521</v>
      </c>
      <c r="U916" s="186">
        <v>118275</v>
      </c>
      <c r="V916" s="186">
        <v>118275</v>
      </c>
      <c r="W916" s="187">
        <v>44227</v>
      </c>
      <c r="X916" s="188" t="s">
        <v>8664</v>
      </c>
      <c r="Y916" s="188" t="s">
        <v>7880</v>
      </c>
      <c r="Z916" s="188" t="s">
        <v>8100</v>
      </c>
    </row>
    <row r="917" spans="1:26" ht="24.75" hidden="1" customHeight="1" x14ac:dyDescent="0.25">
      <c r="A917" s="183" t="s">
        <v>8553</v>
      </c>
      <c r="B917" s="188" t="s">
        <v>7838</v>
      </c>
      <c r="C917" s="183" t="s">
        <v>2854</v>
      </c>
      <c r="D917" s="183" t="s">
        <v>633</v>
      </c>
      <c r="E917" s="183" t="s">
        <v>27</v>
      </c>
      <c r="F917" s="183" t="s">
        <v>634</v>
      </c>
      <c r="G917" s="183" t="s">
        <v>29</v>
      </c>
      <c r="H917" s="183">
        <v>0</v>
      </c>
      <c r="I917" s="183">
        <v>0</v>
      </c>
      <c r="J917" s="183" t="s">
        <v>3247</v>
      </c>
      <c r="K917" s="183" t="s">
        <v>3249</v>
      </c>
      <c r="L917" s="183" t="s">
        <v>6172</v>
      </c>
      <c r="M917" s="183" t="s">
        <v>6225</v>
      </c>
      <c r="N917" s="183">
        <v>0</v>
      </c>
      <c r="O917" s="183" t="s">
        <v>3248</v>
      </c>
      <c r="P917" s="183">
        <v>0</v>
      </c>
      <c r="Q917" s="183">
        <v>91001</v>
      </c>
      <c r="R917" s="183" t="s">
        <v>2906</v>
      </c>
      <c r="S917" s="184">
        <v>42032</v>
      </c>
      <c r="T917" s="185">
        <v>7523</v>
      </c>
      <c r="U917" s="186">
        <v>4893746</v>
      </c>
      <c r="V917" s="186">
        <v>4893746</v>
      </c>
      <c r="W917" s="187">
        <v>44227</v>
      </c>
      <c r="X917" s="188" t="s">
        <v>8664</v>
      </c>
      <c r="Y917" s="188" t="s">
        <v>7880</v>
      </c>
      <c r="Z917" s="188" t="s">
        <v>7915</v>
      </c>
    </row>
    <row r="918" spans="1:26" ht="24.75" hidden="1" customHeight="1" x14ac:dyDescent="0.25">
      <c r="A918" s="183" t="s">
        <v>8554</v>
      </c>
      <c r="B918" s="188">
        <v>691802000</v>
      </c>
      <c r="C918" s="183" t="s">
        <v>2854</v>
      </c>
      <c r="D918" s="183" t="s">
        <v>633</v>
      </c>
      <c r="E918" s="183" t="s">
        <v>27</v>
      </c>
      <c r="F918" s="183" t="s">
        <v>634</v>
      </c>
      <c r="G918" s="183" t="s">
        <v>29</v>
      </c>
      <c r="H918" s="183">
        <v>0</v>
      </c>
      <c r="I918" s="183">
        <v>0</v>
      </c>
      <c r="J918" s="183" t="s">
        <v>3760</v>
      </c>
      <c r="K918" s="183" t="s">
        <v>3762</v>
      </c>
      <c r="L918" s="183" t="s">
        <v>51</v>
      </c>
      <c r="M918" s="183" t="s">
        <v>3764</v>
      </c>
      <c r="N918" s="183" t="s">
        <v>3763</v>
      </c>
      <c r="O918" s="183" t="s">
        <v>3761</v>
      </c>
      <c r="P918" s="183">
        <v>0</v>
      </c>
      <c r="Q918" s="183">
        <v>91001</v>
      </c>
      <c r="R918" s="183" t="s">
        <v>607</v>
      </c>
      <c r="S918" s="184">
        <v>42047</v>
      </c>
      <c r="T918" s="185">
        <v>7526</v>
      </c>
      <c r="U918" s="186">
        <v>137199</v>
      </c>
      <c r="V918" s="186">
        <v>137199</v>
      </c>
      <c r="W918" s="187">
        <v>44227</v>
      </c>
      <c r="X918" s="188" t="s">
        <v>8664</v>
      </c>
      <c r="Y918" s="188" t="s">
        <v>7880</v>
      </c>
      <c r="Z918" s="188" t="s">
        <v>8101</v>
      </c>
    </row>
    <row r="919" spans="1:26" ht="24.75" hidden="1" customHeight="1" x14ac:dyDescent="0.25">
      <c r="A919" s="183" t="s">
        <v>8555</v>
      </c>
      <c r="B919" s="188">
        <v>690413000</v>
      </c>
      <c r="C919" s="183" t="s">
        <v>2854</v>
      </c>
      <c r="D919" s="183" t="s">
        <v>633</v>
      </c>
      <c r="E919" s="183" t="s">
        <v>27</v>
      </c>
      <c r="F919" s="183" t="s">
        <v>634</v>
      </c>
      <c r="G919" s="183">
        <v>0</v>
      </c>
      <c r="H919" s="183">
        <v>0</v>
      </c>
      <c r="I919" s="183">
        <v>0</v>
      </c>
      <c r="J919" s="183" t="s">
        <v>2970</v>
      </c>
      <c r="K919" s="183" t="s">
        <v>2972</v>
      </c>
      <c r="L919" s="183" t="s">
        <v>6167</v>
      </c>
      <c r="M919" s="183" t="s">
        <v>2974</v>
      </c>
      <c r="N919" s="183" t="s">
        <v>2973</v>
      </c>
      <c r="O919" s="183" t="s">
        <v>2971</v>
      </c>
      <c r="P919" s="183">
        <v>0</v>
      </c>
      <c r="Q919" s="183">
        <v>91001</v>
      </c>
      <c r="R919" s="183" t="s">
        <v>2906</v>
      </c>
      <c r="S919" s="184">
        <v>42047</v>
      </c>
      <c r="T919" s="185">
        <v>7527</v>
      </c>
      <c r="U919" s="186">
        <v>94620</v>
      </c>
      <c r="V919" s="186">
        <v>94620</v>
      </c>
      <c r="W919" s="187">
        <v>44227</v>
      </c>
      <c r="X919" s="188" t="s">
        <v>8664</v>
      </c>
      <c r="Y919" s="188" t="s">
        <v>7880</v>
      </c>
      <c r="Z919" s="188" t="s">
        <v>8102</v>
      </c>
    </row>
    <row r="920" spans="1:26" ht="24.75" hidden="1" customHeight="1" x14ac:dyDescent="0.25">
      <c r="A920" s="183" t="s">
        <v>8556</v>
      </c>
      <c r="B920" s="188">
        <v>690409003</v>
      </c>
      <c r="C920" s="183" t="s">
        <v>2854</v>
      </c>
      <c r="D920" s="183" t="s">
        <v>633</v>
      </c>
      <c r="E920" s="183" t="s">
        <v>27</v>
      </c>
      <c r="F920" s="183" t="s">
        <v>634</v>
      </c>
      <c r="G920" s="183" t="s">
        <v>29</v>
      </c>
      <c r="H920" s="183">
        <v>0</v>
      </c>
      <c r="I920" s="183">
        <v>0</v>
      </c>
      <c r="J920" s="183" t="s">
        <v>3729</v>
      </c>
      <c r="K920" s="183" t="s">
        <v>3731</v>
      </c>
      <c r="L920" s="183" t="s">
        <v>6169</v>
      </c>
      <c r="M920" s="183" t="s">
        <v>3733</v>
      </c>
      <c r="N920" s="183" t="s">
        <v>3732</v>
      </c>
      <c r="O920" s="183" t="s">
        <v>3730</v>
      </c>
      <c r="P920" s="183">
        <v>0</v>
      </c>
      <c r="Q920" s="183">
        <v>91001</v>
      </c>
      <c r="R920" s="183" t="s">
        <v>3040</v>
      </c>
      <c r="S920" s="184">
        <v>42052</v>
      </c>
      <c r="T920" s="185">
        <v>7528</v>
      </c>
      <c r="U920" s="186">
        <v>137199</v>
      </c>
      <c r="V920" s="186">
        <v>137199</v>
      </c>
      <c r="W920" s="187">
        <v>44227</v>
      </c>
      <c r="X920" s="188" t="s">
        <v>8664</v>
      </c>
      <c r="Y920" s="188" t="s">
        <v>7880</v>
      </c>
      <c r="Z920" s="188" t="s">
        <v>8015</v>
      </c>
    </row>
    <row r="921" spans="1:26" ht="24.75" hidden="1" customHeight="1" x14ac:dyDescent="0.25">
      <c r="A921" s="183" t="s">
        <v>8656</v>
      </c>
      <c r="B921" s="188">
        <v>605111130</v>
      </c>
      <c r="C921" s="183" t="s">
        <v>2752</v>
      </c>
      <c r="D921" s="183" t="s">
        <v>2753</v>
      </c>
      <c r="E921" s="183" t="s">
        <v>27</v>
      </c>
      <c r="F921" s="183" t="s">
        <v>2754</v>
      </c>
      <c r="G921" s="183" t="s">
        <v>29</v>
      </c>
      <c r="H921" s="183">
        <v>0</v>
      </c>
      <c r="I921" s="183">
        <v>0</v>
      </c>
      <c r="J921" s="183" t="s">
        <v>6286</v>
      </c>
      <c r="K921" s="183" t="s">
        <v>2775</v>
      </c>
      <c r="L921" s="183" t="s">
        <v>890</v>
      </c>
      <c r="M921" s="183" t="s">
        <v>2776</v>
      </c>
      <c r="N921" s="183" t="s">
        <v>6287</v>
      </c>
      <c r="O921" s="183" t="s">
        <v>6288</v>
      </c>
      <c r="P921" s="183">
        <v>0</v>
      </c>
      <c r="Q921" s="183">
        <v>91001</v>
      </c>
      <c r="R921" s="183" t="s">
        <v>607</v>
      </c>
      <c r="S921" s="184">
        <v>42052</v>
      </c>
      <c r="T921" s="185">
        <v>7529</v>
      </c>
      <c r="U921" s="186">
        <v>0</v>
      </c>
      <c r="V921" s="186">
        <v>0</v>
      </c>
      <c r="W921" s="187">
        <v>44227</v>
      </c>
      <c r="X921" s="188" t="s">
        <v>8664</v>
      </c>
      <c r="Y921" s="188" t="s">
        <v>7880</v>
      </c>
      <c r="Z921" s="188" t="s">
        <v>7973</v>
      </c>
    </row>
    <row r="922" spans="1:26" ht="24.75" hidden="1" customHeight="1" x14ac:dyDescent="0.25">
      <c r="A922" s="183" t="s">
        <v>8557</v>
      </c>
      <c r="B922" s="188">
        <v>692544005</v>
      </c>
      <c r="C922" s="183" t="s">
        <v>2854</v>
      </c>
      <c r="D922" s="183" t="s">
        <v>633</v>
      </c>
      <c r="E922" s="183" t="s">
        <v>27</v>
      </c>
      <c r="F922" s="183" t="s">
        <v>634</v>
      </c>
      <c r="G922" s="183" t="s">
        <v>29</v>
      </c>
      <c r="H922" s="183">
        <v>0</v>
      </c>
      <c r="I922" s="183">
        <v>0</v>
      </c>
      <c r="J922" s="183" t="s">
        <v>2935</v>
      </c>
      <c r="K922" s="183" t="s">
        <v>2937</v>
      </c>
      <c r="L922" s="183" t="s">
        <v>6222</v>
      </c>
      <c r="M922" s="183" t="s">
        <v>2939</v>
      </c>
      <c r="N922" s="183" t="s">
        <v>2938</v>
      </c>
      <c r="O922" s="183" t="s">
        <v>2936</v>
      </c>
      <c r="P922" s="183">
        <v>0</v>
      </c>
      <c r="Q922" s="183">
        <v>91001</v>
      </c>
      <c r="R922" s="183" t="s">
        <v>607</v>
      </c>
      <c r="S922" s="184">
        <v>42053</v>
      </c>
      <c r="T922" s="185">
        <v>7531</v>
      </c>
      <c r="U922" s="186">
        <v>166000</v>
      </c>
      <c r="V922" s="186">
        <v>166000</v>
      </c>
      <c r="W922" s="187">
        <v>44227</v>
      </c>
      <c r="X922" s="188" t="s">
        <v>8664</v>
      </c>
      <c r="Y922" s="188" t="s">
        <v>7880</v>
      </c>
      <c r="Z922" s="188" t="s">
        <v>8103</v>
      </c>
    </row>
    <row r="923" spans="1:26" ht="24.75" hidden="1" customHeight="1" x14ac:dyDescent="0.25">
      <c r="A923" s="183" t="s">
        <v>8558</v>
      </c>
      <c r="B923" s="188">
        <v>691910008</v>
      </c>
      <c r="C923" s="183" t="s">
        <v>2854</v>
      </c>
      <c r="D923" s="183" t="s">
        <v>633</v>
      </c>
      <c r="E923" s="183" t="s">
        <v>27</v>
      </c>
      <c r="F923" s="183" t="s">
        <v>634</v>
      </c>
      <c r="G923" s="183" t="s">
        <v>29</v>
      </c>
      <c r="H923" s="183">
        <v>0</v>
      </c>
      <c r="I923" s="183">
        <v>0</v>
      </c>
      <c r="J923" s="183" t="s">
        <v>3152</v>
      </c>
      <c r="K923" s="183" t="s">
        <v>3154</v>
      </c>
      <c r="L923" s="183" t="s">
        <v>51</v>
      </c>
      <c r="M923" s="183" t="s">
        <v>3156</v>
      </c>
      <c r="N923" s="183" t="s">
        <v>3155</v>
      </c>
      <c r="O923" s="183" t="s">
        <v>3153</v>
      </c>
      <c r="P923" s="183">
        <v>0</v>
      </c>
      <c r="Q923" s="183">
        <v>91001</v>
      </c>
      <c r="R923" s="183" t="s">
        <v>2906</v>
      </c>
      <c r="S923" s="184">
        <v>42053</v>
      </c>
      <c r="T923" s="185">
        <v>7532</v>
      </c>
      <c r="U923" s="186">
        <v>137199</v>
      </c>
      <c r="V923" s="186">
        <v>137199</v>
      </c>
      <c r="W923" s="187">
        <v>44227</v>
      </c>
      <c r="X923" s="188" t="s">
        <v>8664</v>
      </c>
      <c r="Y923" s="188" t="s">
        <v>7880</v>
      </c>
      <c r="Z923" s="188" t="s">
        <v>8104</v>
      </c>
    </row>
    <row r="924" spans="1:26" ht="24.75" hidden="1" customHeight="1" x14ac:dyDescent="0.25">
      <c r="A924" s="183" t="s">
        <v>8559</v>
      </c>
      <c r="B924" s="188">
        <v>691809005</v>
      </c>
      <c r="C924" s="183" t="s">
        <v>2854</v>
      </c>
      <c r="D924" s="183" t="s">
        <v>633</v>
      </c>
      <c r="E924" s="183" t="s">
        <v>27</v>
      </c>
      <c r="F924" s="183" t="s">
        <v>634</v>
      </c>
      <c r="G924" s="183" t="s">
        <v>29</v>
      </c>
      <c r="H924" s="183">
        <v>0</v>
      </c>
      <c r="I924" s="183">
        <v>0</v>
      </c>
      <c r="J924" s="183" t="s">
        <v>4104</v>
      </c>
      <c r="K924" s="183" t="s">
        <v>4106</v>
      </c>
      <c r="L924" s="183" t="s">
        <v>51</v>
      </c>
      <c r="M924" s="183" t="s">
        <v>4108</v>
      </c>
      <c r="N924" s="183" t="s">
        <v>4107</v>
      </c>
      <c r="O924" s="183" t="s">
        <v>4105</v>
      </c>
      <c r="P924" s="183">
        <v>0</v>
      </c>
      <c r="Q924" s="183">
        <v>91001</v>
      </c>
      <c r="R924" s="183" t="s">
        <v>3040</v>
      </c>
      <c r="S924" s="184">
        <v>42053</v>
      </c>
      <c r="T924" s="185">
        <v>7533</v>
      </c>
      <c r="U924" s="186">
        <v>165585</v>
      </c>
      <c r="V924" s="186">
        <v>165585</v>
      </c>
      <c r="W924" s="187">
        <v>44227</v>
      </c>
      <c r="X924" s="188" t="s">
        <v>8664</v>
      </c>
      <c r="Y924" s="188" t="s">
        <v>7880</v>
      </c>
      <c r="Z924" s="188" t="s">
        <v>7985</v>
      </c>
    </row>
    <row r="925" spans="1:26" ht="24.75" hidden="1" customHeight="1" x14ac:dyDescent="0.25">
      <c r="A925" s="183" t="s">
        <v>8560</v>
      </c>
      <c r="B925" s="188">
        <v>690415003</v>
      </c>
      <c r="C925" s="183" t="s">
        <v>2854</v>
      </c>
      <c r="D925" s="183" t="s">
        <v>633</v>
      </c>
      <c r="E925" s="183" t="s">
        <v>27</v>
      </c>
      <c r="F925" s="183" t="s">
        <v>634</v>
      </c>
      <c r="G925" s="183" t="s">
        <v>29</v>
      </c>
      <c r="H925" s="183">
        <v>0</v>
      </c>
      <c r="I925" s="183">
        <v>0</v>
      </c>
      <c r="J925" s="183" t="s">
        <v>3454</v>
      </c>
      <c r="K925" s="183" t="s">
        <v>3456</v>
      </c>
      <c r="L925" s="183" t="s">
        <v>6169</v>
      </c>
      <c r="M925" s="183">
        <v>0</v>
      </c>
      <c r="N925" s="183" t="s">
        <v>3457</v>
      </c>
      <c r="O925" s="183" t="s">
        <v>3455</v>
      </c>
      <c r="P925" s="183">
        <v>0</v>
      </c>
      <c r="Q925" s="183">
        <v>91001</v>
      </c>
      <c r="R925" s="183" t="s">
        <v>2949</v>
      </c>
      <c r="S925" s="184">
        <v>42053</v>
      </c>
      <c r="T925" s="185">
        <v>7534</v>
      </c>
      <c r="U925" s="186">
        <v>4730622</v>
      </c>
      <c r="V925" s="186">
        <v>4730622</v>
      </c>
      <c r="W925" s="187">
        <v>44227</v>
      </c>
      <c r="X925" s="188" t="s">
        <v>8664</v>
      </c>
      <c r="Y925" s="188" t="s">
        <v>7880</v>
      </c>
      <c r="Z925" s="188" t="s">
        <v>8041</v>
      </c>
    </row>
    <row r="926" spans="1:26" ht="24.75" hidden="1" customHeight="1" x14ac:dyDescent="0.25">
      <c r="A926" s="183" t="s">
        <v>8561</v>
      </c>
      <c r="B926" s="188">
        <v>690739003</v>
      </c>
      <c r="C926" s="183" t="s">
        <v>2854</v>
      </c>
      <c r="D926" s="183" t="s">
        <v>633</v>
      </c>
      <c r="E926" s="183" t="s">
        <v>27</v>
      </c>
      <c r="F926" s="183" t="s">
        <v>634</v>
      </c>
      <c r="G926" s="183" t="s">
        <v>29</v>
      </c>
      <c r="H926" s="183">
        <v>0</v>
      </c>
      <c r="I926" s="183">
        <v>0</v>
      </c>
      <c r="J926" s="183" t="s">
        <v>3168</v>
      </c>
      <c r="K926" s="183" t="s">
        <v>3170</v>
      </c>
      <c r="L926" s="183" t="s">
        <v>50</v>
      </c>
      <c r="M926" s="183" t="s">
        <v>3172</v>
      </c>
      <c r="N926" s="183" t="s">
        <v>3171</v>
      </c>
      <c r="O926" s="183" t="s">
        <v>3169</v>
      </c>
      <c r="P926" s="183">
        <v>0</v>
      </c>
      <c r="Q926" s="183">
        <v>91001</v>
      </c>
      <c r="R926" s="183" t="s">
        <v>607</v>
      </c>
      <c r="S926" s="184">
        <v>42053</v>
      </c>
      <c r="T926" s="185">
        <v>7535</v>
      </c>
      <c r="U926" s="186">
        <v>3577300</v>
      </c>
      <c r="V926" s="186">
        <v>3577300</v>
      </c>
      <c r="W926" s="187">
        <v>44227</v>
      </c>
      <c r="X926" s="188" t="s">
        <v>8664</v>
      </c>
      <c r="Y926" s="188" t="s">
        <v>7880</v>
      </c>
      <c r="Z926" s="188" t="s">
        <v>8031</v>
      </c>
    </row>
    <row r="927" spans="1:26" ht="24.75" hidden="1" customHeight="1" x14ac:dyDescent="0.25">
      <c r="A927" s="183" t="s">
        <v>8562</v>
      </c>
      <c r="B927" s="188">
        <v>691514005</v>
      </c>
      <c r="C927" s="183" t="s">
        <v>2854</v>
      </c>
      <c r="D927" s="183" t="s">
        <v>633</v>
      </c>
      <c r="E927" s="183" t="s">
        <v>27</v>
      </c>
      <c r="F927" s="183" t="s">
        <v>634</v>
      </c>
      <c r="G927" s="183" t="s">
        <v>29</v>
      </c>
      <c r="H927" s="183">
        <v>0</v>
      </c>
      <c r="I927" s="183">
        <v>0</v>
      </c>
      <c r="J927" s="183" t="s">
        <v>3997</v>
      </c>
      <c r="K927" s="183" t="s">
        <v>3998</v>
      </c>
      <c r="L927" s="183" t="s">
        <v>344</v>
      </c>
      <c r="M927" s="183" t="s">
        <v>3999</v>
      </c>
      <c r="N927" s="183" t="s">
        <v>6385</v>
      </c>
      <c r="O927" s="183" t="s">
        <v>6386</v>
      </c>
      <c r="P927" s="183">
        <v>0</v>
      </c>
      <c r="Q927" s="183">
        <v>91001</v>
      </c>
      <c r="R927" s="183" t="s">
        <v>607</v>
      </c>
      <c r="S927" s="184">
        <v>42053</v>
      </c>
      <c r="T927" s="185">
        <v>7536</v>
      </c>
      <c r="U927" s="186">
        <v>94620</v>
      </c>
      <c r="V927" s="186">
        <v>94620</v>
      </c>
      <c r="W927" s="187">
        <v>44227</v>
      </c>
      <c r="X927" s="188" t="s">
        <v>8664</v>
      </c>
      <c r="Y927" s="188" t="s">
        <v>7880</v>
      </c>
      <c r="Z927" s="188" t="s">
        <v>8105</v>
      </c>
    </row>
    <row r="928" spans="1:26" ht="24.75" hidden="1" customHeight="1" x14ac:dyDescent="0.25">
      <c r="A928" s="183" t="s">
        <v>8563</v>
      </c>
      <c r="B928" s="188">
        <v>691705005</v>
      </c>
      <c r="C928" s="183" t="s">
        <v>2854</v>
      </c>
      <c r="D928" s="183" t="s">
        <v>633</v>
      </c>
      <c r="E928" s="183" t="s">
        <v>27</v>
      </c>
      <c r="F928" s="183" t="s">
        <v>634</v>
      </c>
      <c r="G928" s="183" t="s">
        <v>29</v>
      </c>
      <c r="H928" s="183">
        <v>0</v>
      </c>
      <c r="I928" s="183">
        <v>0</v>
      </c>
      <c r="J928" s="183" t="s">
        <v>3539</v>
      </c>
      <c r="K928" s="183" t="s">
        <v>3540</v>
      </c>
      <c r="L928" s="183" t="s">
        <v>344</v>
      </c>
      <c r="M928" s="183" t="s">
        <v>3542</v>
      </c>
      <c r="N928" s="183" t="s">
        <v>3541</v>
      </c>
      <c r="O928" s="183">
        <v>0</v>
      </c>
      <c r="P928" s="183">
        <v>0</v>
      </c>
      <c r="Q928" s="183">
        <v>91001</v>
      </c>
      <c r="R928" s="183" t="s">
        <v>607</v>
      </c>
      <c r="S928" s="184">
        <v>42053</v>
      </c>
      <c r="T928" s="185">
        <v>7537</v>
      </c>
      <c r="U928" s="186">
        <v>137199</v>
      </c>
      <c r="V928" s="186">
        <v>137199</v>
      </c>
      <c r="W928" s="187">
        <v>44227</v>
      </c>
      <c r="X928" s="188" t="s">
        <v>8664</v>
      </c>
      <c r="Y928" s="188" t="s">
        <v>7880</v>
      </c>
      <c r="Z928" s="188" t="s">
        <v>7995</v>
      </c>
    </row>
    <row r="929" spans="1:26" ht="24.75" hidden="1" customHeight="1" x14ac:dyDescent="0.25">
      <c r="A929" s="183" t="s">
        <v>8564</v>
      </c>
      <c r="B929" s="188">
        <v>691411001</v>
      </c>
      <c r="C929" s="183" t="s">
        <v>2854</v>
      </c>
      <c r="D929" s="183" t="s">
        <v>633</v>
      </c>
      <c r="E929" s="183" t="s">
        <v>27</v>
      </c>
      <c r="F929" s="183" t="s">
        <v>634</v>
      </c>
      <c r="G929" s="183" t="s">
        <v>29</v>
      </c>
      <c r="H929" s="183">
        <v>0</v>
      </c>
      <c r="I929" s="183">
        <v>0</v>
      </c>
      <c r="J929" s="183" t="s">
        <v>3087</v>
      </c>
      <c r="K929" s="183" t="s">
        <v>6198</v>
      </c>
      <c r="L929" s="183" t="s">
        <v>6168</v>
      </c>
      <c r="M929" s="183" t="s">
        <v>3089</v>
      </c>
      <c r="N929" s="183" t="s">
        <v>3088</v>
      </c>
      <c r="O929" s="183">
        <v>0</v>
      </c>
      <c r="P929" s="183">
        <v>0</v>
      </c>
      <c r="Q929" s="183">
        <v>91001</v>
      </c>
      <c r="R929" s="183" t="s">
        <v>607</v>
      </c>
      <c r="S929" s="184">
        <v>42053</v>
      </c>
      <c r="T929" s="185">
        <v>7538</v>
      </c>
      <c r="U929" s="186">
        <v>118275</v>
      </c>
      <c r="V929" s="186">
        <v>118275</v>
      </c>
      <c r="W929" s="187">
        <v>44227</v>
      </c>
      <c r="X929" s="188" t="s">
        <v>8664</v>
      </c>
      <c r="Y929" s="188" t="s">
        <v>7880</v>
      </c>
      <c r="Z929" s="188" t="s">
        <v>8106</v>
      </c>
    </row>
    <row r="930" spans="1:26" ht="24.75" hidden="1" customHeight="1" x14ac:dyDescent="0.25">
      <c r="A930" s="183" t="s">
        <v>8565</v>
      </c>
      <c r="B930" s="188" t="s">
        <v>7826</v>
      </c>
      <c r="C930" s="183" t="s">
        <v>2854</v>
      </c>
      <c r="D930" s="183" t="s">
        <v>633</v>
      </c>
      <c r="E930" s="183" t="s">
        <v>27</v>
      </c>
      <c r="F930" s="183" t="s">
        <v>634</v>
      </c>
      <c r="G930" s="183" t="s">
        <v>29</v>
      </c>
      <c r="H930" s="183">
        <v>0</v>
      </c>
      <c r="I930" s="183">
        <v>0</v>
      </c>
      <c r="J930" s="183" t="s">
        <v>2941</v>
      </c>
      <c r="K930" s="183" t="s">
        <v>2943</v>
      </c>
      <c r="L930" s="183" t="s">
        <v>344</v>
      </c>
      <c r="M930" s="183" t="s">
        <v>2945</v>
      </c>
      <c r="N930" s="183" t="s">
        <v>2944</v>
      </c>
      <c r="O930" s="183" t="s">
        <v>2942</v>
      </c>
      <c r="P930" s="183">
        <v>0</v>
      </c>
      <c r="Q930" s="183">
        <v>91001</v>
      </c>
      <c r="R930" s="183" t="s">
        <v>607</v>
      </c>
      <c r="S930" s="184">
        <v>42053</v>
      </c>
      <c r="T930" s="185">
        <v>7540</v>
      </c>
      <c r="U930" s="186">
        <v>118275</v>
      </c>
      <c r="V930" s="186">
        <v>118275</v>
      </c>
      <c r="W930" s="187">
        <v>44227</v>
      </c>
      <c r="X930" s="188" t="s">
        <v>8664</v>
      </c>
      <c r="Y930" s="188" t="s">
        <v>7880</v>
      </c>
      <c r="Z930" s="188" t="s">
        <v>8107</v>
      </c>
    </row>
    <row r="931" spans="1:26" ht="24.75" hidden="1" customHeight="1" x14ac:dyDescent="0.25">
      <c r="A931" s="183" t="s">
        <v>8566</v>
      </c>
      <c r="B931" s="188">
        <v>605110118</v>
      </c>
      <c r="C931" s="183" t="s">
        <v>2752</v>
      </c>
      <c r="D931" s="183" t="s">
        <v>2753</v>
      </c>
      <c r="E931" s="183" t="s">
        <v>27</v>
      </c>
      <c r="F931" s="183" t="s">
        <v>2754</v>
      </c>
      <c r="G931" s="183" t="s">
        <v>29</v>
      </c>
      <c r="H931" s="183">
        <v>0</v>
      </c>
      <c r="I931" s="183">
        <v>0</v>
      </c>
      <c r="J931" s="183" t="s">
        <v>2762</v>
      </c>
      <c r="K931" s="183" t="s">
        <v>2763</v>
      </c>
      <c r="L931" s="183" t="s">
        <v>217</v>
      </c>
      <c r="M931" s="183" t="s">
        <v>683</v>
      </c>
      <c r="N931" s="183" t="s">
        <v>2764</v>
      </c>
      <c r="O931" s="183">
        <v>0</v>
      </c>
      <c r="P931" s="183">
        <v>0</v>
      </c>
      <c r="Q931" s="183">
        <v>91001</v>
      </c>
      <c r="R931" s="183" t="s">
        <v>607</v>
      </c>
      <c r="S931" s="184">
        <v>42054</v>
      </c>
      <c r="T931" s="185">
        <v>7542</v>
      </c>
      <c r="U931" s="186">
        <v>11905254</v>
      </c>
      <c r="V931" s="186">
        <v>11905254</v>
      </c>
      <c r="W931" s="187">
        <v>44227</v>
      </c>
      <c r="X931" s="188" t="s">
        <v>8664</v>
      </c>
      <c r="Y931" s="188" t="s">
        <v>7880</v>
      </c>
      <c r="Z931" s="188" t="s">
        <v>7900</v>
      </c>
    </row>
    <row r="932" spans="1:26" ht="24.75" hidden="1" customHeight="1" x14ac:dyDescent="0.25">
      <c r="A932" s="183" t="s">
        <v>8567</v>
      </c>
      <c r="B932" s="188">
        <v>690716003</v>
      </c>
      <c r="C932" s="183" t="s">
        <v>2854</v>
      </c>
      <c r="D932" s="183" t="s">
        <v>633</v>
      </c>
      <c r="E932" s="183" t="s">
        <v>27</v>
      </c>
      <c r="F932" s="183" t="s">
        <v>634</v>
      </c>
      <c r="G932" s="183" t="s">
        <v>29</v>
      </c>
      <c r="H932" s="183">
        <v>0</v>
      </c>
      <c r="I932" s="183">
        <v>0</v>
      </c>
      <c r="J932" s="183" t="s">
        <v>7124</v>
      </c>
      <c r="K932" s="183" t="s">
        <v>4057</v>
      </c>
      <c r="L932" s="183" t="s">
        <v>50</v>
      </c>
      <c r="M932" s="183" t="s">
        <v>4058</v>
      </c>
      <c r="N932" s="183" t="s">
        <v>7126</v>
      </c>
      <c r="O932" s="183" t="s">
        <v>7125</v>
      </c>
      <c r="P932" s="183">
        <v>0</v>
      </c>
      <c r="Q932" s="183">
        <v>91001</v>
      </c>
      <c r="R932" s="183" t="s">
        <v>607</v>
      </c>
      <c r="S932" s="184">
        <v>42058</v>
      </c>
      <c r="T932" s="185">
        <v>7543</v>
      </c>
      <c r="U932" s="186">
        <v>3577300</v>
      </c>
      <c r="V932" s="186">
        <v>3577300</v>
      </c>
      <c r="W932" s="187">
        <v>44227</v>
      </c>
      <c r="X932" s="188" t="s">
        <v>8664</v>
      </c>
      <c r="Y932" s="188" t="s">
        <v>7880</v>
      </c>
      <c r="Z932" s="188" t="s">
        <v>8108</v>
      </c>
    </row>
    <row r="933" spans="1:26" ht="24.75" hidden="1" customHeight="1" x14ac:dyDescent="0.25">
      <c r="A933" s="183" t="s">
        <v>8568</v>
      </c>
      <c r="B933" s="188">
        <v>735686003</v>
      </c>
      <c r="C933" s="183" t="s">
        <v>2854</v>
      </c>
      <c r="D933" s="183" t="s">
        <v>633</v>
      </c>
      <c r="E933" s="183" t="s">
        <v>27</v>
      </c>
      <c r="F933" s="183" t="s">
        <v>634</v>
      </c>
      <c r="G933" s="183" t="s">
        <v>29</v>
      </c>
      <c r="H933" s="183">
        <v>0</v>
      </c>
      <c r="I933" s="183">
        <v>0</v>
      </c>
      <c r="J933" s="183" t="s">
        <v>3110</v>
      </c>
      <c r="K933" s="183" t="s">
        <v>3112</v>
      </c>
      <c r="L933" s="183" t="s">
        <v>630</v>
      </c>
      <c r="M933" s="183" t="s">
        <v>3114</v>
      </c>
      <c r="N933" s="183" t="s">
        <v>3111</v>
      </c>
      <c r="O933" s="183" t="s">
        <v>3113</v>
      </c>
      <c r="P933" s="183">
        <v>0</v>
      </c>
      <c r="Q933" s="183">
        <v>91001</v>
      </c>
      <c r="R933" s="183" t="s">
        <v>607</v>
      </c>
      <c r="S933" s="184">
        <v>42059</v>
      </c>
      <c r="T933" s="185">
        <v>7544</v>
      </c>
      <c r="U933" s="186">
        <v>120350</v>
      </c>
      <c r="V933" s="186">
        <v>120350</v>
      </c>
      <c r="W933" s="187">
        <v>44227</v>
      </c>
      <c r="X933" s="188" t="s">
        <v>8664</v>
      </c>
      <c r="Y933" s="188" t="s">
        <v>7880</v>
      </c>
      <c r="Z933" s="188" t="s">
        <v>8039</v>
      </c>
    </row>
    <row r="934" spans="1:26" ht="24.75" hidden="1" customHeight="1" x14ac:dyDescent="0.25">
      <c r="A934" s="183" t="s">
        <v>8657</v>
      </c>
      <c r="B934" s="188">
        <v>690608006</v>
      </c>
      <c r="C934" s="183" t="s">
        <v>2854</v>
      </c>
      <c r="D934" s="183" t="s">
        <v>633</v>
      </c>
      <c r="E934" s="183" t="s">
        <v>27</v>
      </c>
      <c r="F934" s="183" t="s">
        <v>634</v>
      </c>
      <c r="G934" s="183" t="s">
        <v>29</v>
      </c>
      <c r="H934" s="183">
        <v>0</v>
      </c>
      <c r="I934" s="183">
        <v>0</v>
      </c>
      <c r="J934" s="183" t="s">
        <v>3714</v>
      </c>
      <c r="K934" s="183" t="s">
        <v>3715</v>
      </c>
      <c r="L934" s="183" t="s">
        <v>630</v>
      </c>
      <c r="M934" s="183" t="s">
        <v>3717</v>
      </c>
      <c r="N934" s="183" t="s">
        <v>6622</v>
      </c>
      <c r="O934" s="183" t="s">
        <v>6623</v>
      </c>
      <c r="P934" s="183">
        <v>0</v>
      </c>
      <c r="Q934" s="183">
        <v>91001</v>
      </c>
      <c r="R934" s="183" t="s">
        <v>607</v>
      </c>
      <c r="S934" s="184">
        <v>42059</v>
      </c>
      <c r="T934" s="185">
        <v>7545</v>
      </c>
      <c r="U934" s="186">
        <v>0</v>
      </c>
      <c r="V934" s="186">
        <v>0</v>
      </c>
      <c r="W934" s="187">
        <v>44227</v>
      </c>
      <c r="X934" s="188" t="s">
        <v>8664</v>
      </c>
      <c r="Y934" s="188" t="s">
        <v>7880</v>
      </c>
      <c r="Z934" s="188" t="s">
        <v>8029</v>
      </c>
    </row>
    <row r="935" spans="1:26" ht="24.75" hidden="1" customHeight="1" x14ac:dyDescent="0.25">
      <c r="A935" s="183" t="s">
        <v>8569</v>
      </c>
      <c r="B935" s="188" t="s">
        <v>7836</v>
      </c>
      <c r="C935" s="183" t="s">
        <v>2854</v>
      </c>
      <c r="D935" s="183" t="s">
        <v>633</v>
      </c>
      <c r="E935" s="183" t="s">
        <v>27</v>
      </c>
      <c r="F935" s="183" t="s">
        <v>634</v>
      </c>
      <c r="G935" s="183" t="s">
        <v>29</v>
      </c>
      <c r="H935" s="183">
        <v>0</v>
      </c>
      <c r="I935" s="183">
        <v>0</v>
      </c>
      <c r="J935" s="183" t="s">
        <v>3231</v>
      </c>
      <c r="K935" s="183" t="s">
        <v>3233</v>
      </c>
      <c r="L935" s="183" t="s">
        <v>6167</v>
      </c>
      <c r="M935" s="183" t="s">
        <v>3235</v>
      </c>
      <c r="N935" s="183" t="s">
        <v>3234</v>
      </c>
      <c r="O935" s="183" t="s">
        <v>3232</v>
      </c>
      <c r="P935" s="183">
        <v>0</v>
      </c>
      <c r="Q935" s="183">
        <v>91001</v>
      </c>
      <c r="R935" s="183" t="s">
        <v>607</v>
      </c>
      <c r="S935" s="184">
        <v>42059</v>
      </c>
      <c r="T935" s="185">
        <v>7546</v>
      </c>
      <c r="U935" s="186">
        <v>94620</v>
      </c>
      <c r="V935" s="186">
        <v>94620</v>
      </c>
      <c r="W935" s="187">
        <v>44227</v>
      </c>
      <c r="X935" s="188" t="s">
        <v>8664</v>
      </c>
      <c r="Y935" s="188" t="s">
        <v>7880</v>
      </c>
      <c r="Z935" s="188" t="s">
        <v>7955</v>
      </c>
    </row>
    <row r="936" spans="1:26" ht="24.75" hidden="1" customHeight="1" x14ac:dyDescent="0.25">
      <c r="A936" s="183" t="s">
        <v>8570</v>
      </c>
      <c r="B936" s="188">
        <v>692519000</v>
      </c>
      <c r="C936" s="183" t="s">
        <v>2854</v>
      </c>
      <c r="D936" s="183" t="s">
        <v>633</v>
      </c>
      <c r="E936" s="183" t="s">
        <v>27</v>
      </c>
      <c r="F936" s="183" t="s">
        <v>634</v>
      </c>
      <c r="G936" s="183" t="s">
        <v>29</v>
      </c>
      <c r="H936" s="183">
        <v>0</v>
      </c>
      <c r="I936" s="183">
        <v>0</v>
      </c>
      <c r="J936" s="183" t="s">
        <v>2866</v>
      </c>
      <c r="K936" s="183" t="s">
        <v>2867</v>
      </c>
      <c r="L936" s="183" t="s">
        <v>6167</v>
      </c>
      <c r="M936" s="183" t="s">
        <v>2869</v>
      </c>
      <c r="N936" s="183" t="s">
        <v>2868</v>
      </c>
      <c r="O936" s="183">
        <v>0</v>
      </c>
      <c r="P936" s="183">
        <v>0</v>
      </c>
      <c r="Q936" s="183">
        <v>91001</v>
      </c>
      <c r="R936" s="183" t="s">
        <v>607</v>
      </c>
      <c r="S936" s="184">
        <v>42059</v>
      </c>
      <c r="T936" s="185">
        <v>7547</v>
      </c>
      <c r="U936" s="186">
        <v>137199</v>
      </c>
      <c r="V936" s="186">
        <v>137199</v>
      </c>
      <c r="W936" s="187">
        <v>44227</v>
      </c>
      <c r="X936" s="188" t="s">
        <v>8664</v>
      </c>
      <c r="Y936" s="188" t="s">
        <v>7880</v>
      </c>
      <c r="Z936" s="188" t="s">
        <v>8109</v>
      </c>
    </row>
    <row r="937" spans="1:26" ht="24.75" hidden="1" customHeight="1" x14ac:dyDescent="0.25">
      <c r="A937" s="183" t="s">
        <v>8571</v>
      </c>
      <c r="B937" s="188">
        <v>690304007</v>
      </c>
      <c r="C937" s="183" t="s">
        <v>2854</v>
      </c>
      <c r="D937" s="183" t="s">
        <v>633</v>
      </c>
      <c r="E937" s="183" t="s">
        <v>633</v>
      </c>
      <c r="F937" s="183" t="s">
        <v>634</v>
      </c>
      <c r="G937" s="183" t="s">
        <v>29</v>
      </c>
      <c r="H937" s="183">
        <v>0</v>
      </c>
      <c r="I937" s="183">
        <v>0</v>
      </c>
      <c r="J937" s="183" t="s">
        <v>6578</v>
      </c>
      <c r="K937" s="183" t="s">
        <v>4055</v>
      </c>
      <c r="L937" s="183" t="s">
        <v>6167</v>
      </c>
      <c r="M937" s="183" t="s">
        <v>1938</v>
      </c>
      <c r="N937" s="183" t="s">
        <v>6579</v>
      </c>
      <c r="O937" s="183" t="s">
        <v>4054</v>
      </c>
      <c r="P937" s="183">
        <v>0</v>
      </c>
      <c r="Q937" s="183">
        <v>91001</v>
      </c>
      <c r="R937" s="183" t="s">
        <v>607</v>
      </c>
      <c r="S937" s="184">
        <v>42059</v>
      </c>
      <c r="T937" s="185">
        <v>7548</v>
      </c>
      <c r="U937" s="186">
        <v>108813</v>
      </c>
      <c r="V937" s="186">
        <v>108813</v>
      </c>
      <c r="W937" s="187">
        <v>44227</v>
      </c>
      <c r="X937" s="188" t="s">
        <v>8664</v>
      </c>
      <c r="Y937" s="188" t="s">
        <v>7880</v>
      </c>
      <c r="Z937" s="188" t="s">
        <v>8110</v>
      </c>
    </row>
    <row r="938" spans="1:26" ht="24.75" hidden="1" customHeight="1" x14ac:dyDescent="0.25">
      <c r="A938" s="183" t="s">
        <v>8572</v>
      </c>
      <c r="B938" s="188">
        <v>690301008</v>
      </c>
      <c r="C938" s="183" t="s">
        <v>2854</v>
      </c>
      <c r="D938" s="183" t="s">
        <v>633</v>
      </c>
      <c r="E938" s="183" t="s">
        <v>27</v>
      </c>
      <c r="F938" s="183" t="s">
        <v>634</v>
      </c>
      <c r="G938" s="183" t="s">
        <v>29</v>
      </c>
      <c r="H938" s="183">
        <v>0</v>
      </c>
      <c r="I938" s="183">
        <v>0</v>
      </c>
      <c r="J938" s="183" t="s">
        <v>3020</v>
      </c>
      <c r="K938" s="183" t="s">
        <v>3022</v>
      </c>
      <c r="L938" s="183" t="s">
        <v>6167</v>
      </c>
      <c r="M938" s="183" t="s">
        <v>3024</v>
      </c>
      <c r="N938" s="183" t="s">
        <v>3023</v>
      </c>
      <c r="O938" s="183" t="s">
        <v>3021</v>
      </c>
      <c r="P938" s="183">
        <v>0</v>
      </c>
      <c r="Q938" s="183">
        <v>91001</v>
      </c>
      <c r="R938" s="183" t="s">
        <v>607</v>
      </c>
      <c r="S938" s="184">
        <v>42059</v>
      </c>
      <c r="T938" s="185">
        <v>7549</v>
      </c>
      <c r="U938" s="186">
        <v>17986302</v>
      </c>
      <c r="V938" s="186">
        <v>17986302</v>
      </c>
      <c r="W938" s="187">
        <v>44227</v>
      </c>
      <c r="X938" s="188" t="s">
        <v>8664</v>
      </c>
      <c r="Y938" s="188" t="s">
        <v>7880</v>
      </c>
      <c r="Z938" s="188" t="s">
        <v>8038</v>
      </c>
    </row>
    <row r="939" spans="1:26" ht="24.75" hidden="1" customHeight="1" x14ac:dyDescent="0.25">
      <c r="A939" s="183" t="s">
        <v>8573</v>
      </c>
      <c r="B939" s="188">
        <v>692503007</v>
      </c>
      <c r="C939" s="183" t="s">
        <v>2854</v>
      </c>
      <c r="D939" s="183" t="s">
        <v>633</v>
      </c>
      <c r="E939" s="183" t="s">
        <v>27</v>
      </c>
      <c r="F939" s="183" t="s">
        <v>634</v>
      </c>
      <c r="G939" s="183" t="s">
        <v>29</v>
      </c>
      <c r="H939" s="183">
        <v>0</v>
      </c>
      <c r="I939" s="183">
        <v>0</v>
      </c>
      <c r="J939" s="183" t="s">
        <v>3694</v>
      </c>
      <c r="K939" s="183" t="s">
        <v>3696</v>
      </c>
      <c r="L939" s="183" t="s">
        <v>6222</v>
      </c>
      <c r="M939" s="183" t="s">
        <v>3698</v>
      </c>
      <c r="N939" s="183" t="s">
        <v>3697</v>
      </c>
      <c r="O939" s="183" t="s">
        <v>3695</v>
      </c>
      <c r="P939" s="183">
        <v>0</v>
      </c>
      <c r="Q939" s="183">
        <v>91001</v>
      </c>
      <c r="R939" s="183" t="s">
        <v>3040</v>
      </c>
      <c r="S939" s="184">
        <v>42059</v>
      </c>
      <c r="T939" s="185">
        <v>7550</v>
      </c>
      <c r="U939" s="186">
        <v>152720</v>
      </c>
      <c r="V939" s="186">
        <v>152720</v>
      </c>
      <c r="W939" s="187">
        <v>44227</v>
      </c>
      <c r="X939" s="188" t="s">
        <v>8664</v>
      </c>
      <c r="Y939" s="188" t="s">
        <v>7880</v>
      </c>
      <c r="Z939" s="188" t="s">
        <v>8020</v>
      </c>
    </row>
    <row r="940" spans="1:26" ht="24.75" hidden="1" customHeight="1" x14ac:dyDescent="0.25">
      <c r="A940" s="183" t="s">
        <v>8574</v>
      </c>
      <c r="B940" s="188">
        <v>692518004</v>
      </c>
      <c r="C940" s="183" t="s">
        <v>2854</v>
      </c>
      <c r="D940" s="183" t="s">
        <v>633</v>
      </c>
      <c r="E940" s="183" t="s">
        <v>27</v>
      </c>
      <c r="F940" s="183" t="s">
        <v>634</v>
      </c>
      <c r="G940" s="183" t="s">
        <v>29</v>
      </c>
      <c r="H940" s="183">
        <v>0</v>
      </c>
      <c r="I940" s="183">
        <v>0</v>
      </c>
      <c r="J940" s="183" t="s">
        <v>3950</v>
      </c>
      <c r="K940" s="183" t="s">
        <v>3952</v>
      </c>
      <c r="L940" s="183" t="s">
        <v>6166</v>
      </c>
      <c r="M940" s="183" t="s">
        <v>3954</v>
      </c>
      <c r="N940" s="183" t="s">
        <v>3953</v>
      </c>
      <c r="O940" s="183" t="s">
        <v>3951</v>
      </c>
      <c r="P940" s="183">
        <v>0</v>
      </c>
      <c r="Q940" s="183">
        <v>91001</v>
      </c>
      <c r="R940" s="183" t="s">
        <v>3040</v>
      </c>
      <c r="S940" s="184">
        <v>42061</v>
      </c>
      <c r="T940" s="185">
        <v>7553</v>
      </c>
      <c r="U940" s="186">
        <v>94620</v>
      </c>
      <c r="V940" s="186">
        <v>94620</v>
      </c>
      <c r="W940" s="187">
        <v>44227</v>
      </c>
      <c r="X940" s="188" t="s">
        <v>8664</v>
      </c>
      <c r="Y940" s="188" t="s">
        <v>7880</v>
      </c>
      <c r="Z940" s="188" t="s">
        <v>8111</v>
      </c>
    </row>
    <row r="941" spans="1:26" ht="24.75" hidden="1" customHeight="1" x14ac:dyDescent="0.25">
      <c r="A941" s="183" t="s">
        <v>8575</v>
      </c>
      <c r="B941" s="188">
        <v>690703009</v>
      </c>
      <c r="C941" s="183" t="s">
        <v>2854</v>
      </c>
      <c r="D941" s="183" t="s">
        <v>633</v>
      </c>
      <c r="E941" s="183" t="s">
        <v>27</v>
      </c>
      <c r="F941" s="183" t="s">
        <v>634</v>
      </c>
      <c r="G941" s="183" t="s">
        <v>29</v>
      </c>
      <c r="H941" s="183">
        <v>0</v>
      </c>
      <c r="I941" s="183">
        <v>0</v>
      </c>
      <c r="J941" s="183" t="s">
        <v>3710</v>
      </c>
      <c r="K941" s="183" t="s">
        <v>3711</v>
      </c>
      <c r="L941" s="183" t="s">
        <v>50</v>
      </c>
      <c r="M941" s="183" t="s">
        <v>852</v>
      </c>
      <c r="N941" s="183" t="s">
        <v>3712</v>
      </c>
      <c r="O941" s="183" t="s">
        <v>6665</v>
      </c>
      <c r="P941" s="183">
        <v>0</v>
      </c>
      <c r="Q941" s="183">
        <v>91001</v>
      </c>
      <c r="R941" s="183" t="s">
        <v>3040</v>
      </c>
      <c r="S941" s="184">
        <v>42061</v>
      </c>
      <c r="T941" s="185">
        <v>7554</v>
      </c>
      <c r="U941" s="186">
        <v>4006576</v>
      </c>
      <c r="V941" s="186">
        <v>4006576</v>
      </c>
      <c r="W941" s="187">
        <v>44227</v>
      </c>
      <c r="X941" s="188" t="s">
        <v>8664</v>
      </c>
      <c r="Y941" s="188" t="s">
        <v>7880</v>
      </c>
      <c r="Z941" s="188" t="s">
        <v>78</v>
      </c>
    </row>
    <row r="942" spans="1:26" ht="24.75" hidden="1" customHeight="1" x14ac:dyDescent="0.25">
      <c r="A942" s="183" t="s">
        <v>8576</v>
      </c>
      <c r="B942" s="188">
        <v>692203003</v>
      </c>
      <c r="C942" s="183" t="s">
        <v>2854</v>
      </c>
      <c r="D942" s="183" t="s">
        <v>633</v>
      </c>
      <c r="E942" s="183" t="s">
        <v>27</v>
      </c>
      <c r="F942" s="183" t="s">
        <v>634</v>
      </c>
      <c r="G942" s="183" t="s">
        <v>29</v>
      </c>
      <c r="H942" s="183">
        <v>0</v>
      </c>
      <c r="I942" s="183">
        <v>0</v>
      </c>
      <c r="J942" s="183" t="s">
        <v>3415</v>
      </c>
      <c r="K942" s="183" t="s">
        <v>3416</v>
      </c>
      <c r="L942" s="183" t="s">
        <v>6166</v>
      </c>
      <c r="M942" s="183" t="s">
        <v>3418</v>
      </c>
      <c r="N942" s="183" t="s">
        <v>3417</v>
      </c>
      <c r="O942" s="183" t="s">
        <v>3422</v>
      </c>
      <c r="P942" s="183">
        <v>0</v>
      </c>
      <c r="Q942" s="183">
        <v>91001</v>
      </c>
      <c r="R942" s="183" t="s">
        <v>3040</v>
      </c>
      <c r="S942" s="184">
        <v>42061</v>
      </c>
      <c r="T942" s="185">
        <v>7555</v>
      </c>
      <c r="U942" s="186">
        <v>141930</v>
      </c>
      <c r="V942" s="186">
        <v>141930</v>
      </c>
      <c r="W942" s="187">
        <v>44227</v>
      </c>
      <c r="X942" s="188" t="s">
        <v>8664</v>
      </c>
      <c r="Y942" s="188" t="s">
        <v>7880</v>
      </c>
      <c r="Z942" s="188" t="s">
        <v>8053</v>
      </c>
    </row>
    <row r="943" spans="1:26" ht="24.75" hidden="1" customHeight="1" x14ac:dyDescent="0.25">
      <c r="A943" s="183" t="s">
        <v>8577</v>
      </c>
      <c r="B943" s="188">
        <v>691103005</v>
      </c>
      <c r="C943" s="183" t="s">
        <v>2854</v>
      </c>
      <c r="D943" s="183" t="s">
        <v>633</v>
      </c>
      <c r="E943" s="183" t="s">
        <v>27</v>
      </c>
      <c r="F943" s="183" t="s">
        <v>634</v>
      </c>
      <c r="G943" s="183" t="s">
        <v>29</v>
      </c>
      <c r="H943" s="183">
        <v>0</v>
      </c>
      <c r="I943" s="183">
        <v>0</v>
      </c>
      <c r="J943" s="183" t="s">
        <v>3174</v>
      </c>
      <c r="K943" s="183" t="s">
        <v>3175</v>
      </c>
      <c r="L943" s="183" t="s">
        <v>6171</v>
      </c>
      <c r="M943" s="183" t="s">
        <v>1324</v>
      </c>
      <c r="N943" s="183" t="s">
        <v>3176</v>
      </c>
      <c r="O943" s="183">
        <v>0</v>
      </c>
      <c r="P943" s="183">
        <v>0</v>
      </c>
      <c r="Q943" s="183">
        <v>91001</v>
      </c>
      <c r="R943" s="183" t="s">
        <v>607</v>
      </c>
      <c r="S943" s="184">
        <v>42068</v>
      </c>
      <c r="T943" s="185">
        <v>7557</v>
      </c>
      <c r="U943" s="186">
        <v>108813</v>
      </c>
      <c r="V943" s="186">
        <v>108813</v>
      </c>
      <c r="W943" s="187">
        <v>44227</v>
      </c>
      <c r="X943" s="188" t="s">
        <v>8664</v>
      </c>
      <c r="Y943" s="188" t="s">
        <v>7880</v>
      </c>
      <c r="Z943" s="188" t="s">
        <v>7990</v>
      </c>
    </row>
    <row r="944" spans="1:26" ht="24.75" hidden="1" customHeight="1" x14ac:dyDescent="0.25">
      <c r="A944" s="183" t="s">
        <v>8578</v>
      </c>
      <c r="B944" s="188" t="s">
        <v>7828</v>
      </c>
      <c r="C944" s="183" t="s">
        <v>2854</v>
      </c>
      <c r="D944" s="183" t="s">
        <v>633</v>
      </c>
      <c r="E944" s="183" t="s">
        <v>27</v>
      </c>
      <c r="F944" s="183" t="s">
        <v>634</v>
      </c>
      <c r="G944" s="183" t="s">
        <v>29</v>
      </c>
      <c r="H944" s="183">
        <v>0</v>
      </c>
      <c r="I944" s="183">
        <v>0</v>
      </c>
      <c r="J944" s="183" t="s">
        <v>3016</v>
      </c>
      <c r="K944" s="183" t="s">
        <v>3017</v>
      </c>
      <c r="L944" s="183" t="s">
        <v>6171</v>
      </c>
      <c r="M944" s="183" t="s">
        <v>1324</v>
      </c>
      <c r="N944" s="183" t="s">
        <v>3018</v>
      </c>
      <c r="O944" s="183">
        <v>0</v>
      </c>
      <c r="P944" s="183">
        <v>0</v>
      </c>
      <c r="Q944" s="183">
        <v>91001</v>
      </c>
      <c r="R944" s="183" t="s">
        <v>607</v>
      </c>
      <c r="S944" s="184">
        <v>42068</v>
      </c>
      <c r="T944" s="185">
        <v>7558</v>
      </c>
      <c r="U944" s="186">
        <v>104082</v>
      </c>
      <c r="V944" s="186">
        <v>104082</v>
      </c>
      <c r="W944" s="187">
        <v>44227</v>
      </c>
      <c r="X944" s="188" t="s">
        <v>8664</v>
      </c>
      <c r="Y944" s="188" t="s">
        <v>7880</v>
      </c>
      <c r="Z944" s="188" t="s">
        <v>8112</v>
      </c>
    </row>
    <row r="945" spans="1:26" ht="24.75" hidden="1" customHeight="1" x14ac:dyDescent="0.25">
      <c r="A945" s="183" t="s">
        <v>8579</v>
      </c>
      <c r="B945" s="188">
        <v>690910004</v>
      </c>
      <c r="C945" s="183" t="s">
        <v>2854</v>
      </c>
      <c r="D945" s="183" t="s">
        <v>633</v>
      </c>
      <c r="E945" s="183" t="s">
        <v>27</v>
      </c>
      <c r="F945" s="183" t="s">
        <v>634</v>
      </c>
      <c r="G945" s="183" t="s">
        <v>29</v>
      </c>
      <c r="H945" s="183">
        <v>0</v>
      </c>
      <c r="I945" s="183">
        <v>0</v>
      </c>
      <c r="J945" s="183" t="s">
        <v>3612</v>
      </c>
      <c r="K945" s="183" t="s">
        <v>3614</v>
      </c>
      <c r="L945" s="183" t="s">
        <v>6170</v>
      </c>
      <c r="M945" s="183" t="s">
        <v>3615</v>
      </c>
      <c r="N945" s="183">
        <v>0</v>
      </c>
      <c r="O945" s="183" t="s">
        <v>3613</v>
      </c>
      <c r="P945" s="183">
        <v>0</v>
      </c>
      <c r="Q945" s="183">
        <v>91001</v>
      </c>
      <c r="R945" s="183" t="s">
        <v>607</v>
      </c>
      <c r="S945" s="184">
        <v>42080</v>
      </c>
      <c r="T945" s="185">
        <v>7559</v>
      </c>
      <c r="U945" s="186">
        <v>95450</v>
      </c>
      <c r="V945" s="186">
        <v>95450</v>
      </c>
      <c r="W945" s="187">
        <v>44227</v>
      </c>
      <c r="X945" s="188" t="s">
        <v>8664</v>
      </c>
      <c r="Y945" s="188" t="s">
        <v>7880</v>
      </c>
      <c r="Z945" s="188" t="s">
        <v>8113</v>
      </c>
    </row>
    <row r="946" spans="1:26" ht="24.75" hidden="1" customHeight="1" x14ac:dyDescent="0.25">
      <c r="A946" s="183" t="s">
        <v>8580</v>
      </c>
      <c r="B946" s="188">
        <v>690201003</v>
      </c>
      <c r="C946" s="183" t="s">
        <v>2854</v>
      </c>
      <c r="D946" s="183" t="s">
        <v>633</v>
      </c>
      <c r="E946" s="183" t="s">
        <v>27</v>
      </c>
      <c r="F946" s="183" t="s">
        <v>634</v>
      </c>
      <c r="G946" s="183" t="s">
        <v>29</v>
      </c>
      <c r="H946" s="183">
        <v>0</v>
      </c>
      <c r="I946" s="183">
        <v>0</v>
      </c>
      <c r="J946" s="183" t="s">
        <v>4066</v>
      </c>
      <c r="K946" s="183" t="s">
        <v>4068</v>
      </c>
      <c r="L946" s="183" t="s">
        <v>6167</v>
      </c>
      <c r="M946" s="183" t="s">
        <v>4070</v>
      </c>
      <c r="N946" s="183" t="s">
        <v>4069</v>
      </c>
      <c r="O946" s="183" t="s">
        <v>4067</v>
      </c>
      <c r="P946" s="183">
        <v>0</v>
      </c>
      <c r="Q946" s="183">
        <v>91001</v>
      </c>
      <c r="R946" s="183" t="s">
        <v>607</v>
      </c>
      <c r="S946" s="184">
        <v>42087</v>
      </c>
      <c r="T946" s="185">
        <v>7560</v>
      </c>
      <c r="U946" s="186">
        <v>122176</v>
      </c>
      <c r="V946" s="186">
        <v>122176</v>
      </c>
      <c r="W946" s="187">
        <v>44227</v>
      </c>
      <c r="X946" s="188" t="s">
        <v>8664</v>
      </c>
      <c r="Y946" s="188" t="s">
        <v>7880</v>
      </c>
      <c r="Z946" s="188" t="s">
        <v>8045</v>
      </c>
    </row>
    <row r="947" spans="1:26" ht="24.75" hidden="1" customHeight="1" x14ac:dyDescent="0.25">
      <c r="A947" s="183" t="s">
        <v>8581</v>
      </c>
      <c r="B947" s="188">
        <v>692309006</v>
      </c>
      <c r="C947" s="183" t="s">
        <v>2854</v>
      </c>
      <c r="D947" s="183" t="s">
        <v>633</v>
      </c>
      <c r="E947" s="183" t="s">
        <v>27</v>
      </c>
      <c r="F947" s="183" t="s">
        <v>634</v>
      </c>
      <c r="G947" s="183" t="s">
        <v>29</v>
      </c>
      <c r="H947" s="183">
        <v>0</v>
      </c>
      <c r="I947" s="183">
        <v>0</v>
      </c>
      <c r="J947" s="183" t="s">
        <v>3800</v>
      </c>
      <c r="K947" s="183" t="s">
        <v>3802</v>
      </c>
      <c r="L947" s="183" t="s">
        <v>6166</v>
      </c>
      <c r="M947" s="183" t="s">
        <v>3804</v>
      </c>
      <c r="N947" s="183" t="s">
        <v>3801</v>
      </c>
      <c r="O947" s="183" t="s">
        <v>3803</v>
      </c>
      <c r="P947" s="183">
        <v>0</v>
      </c>
      <c r="Q947" s="183">
        <v>91001</v>
      </c>
      <c r="R947" s="183" t="s">
        <v>607</v>
      </c>
      <c r="S947" s="184">
        <v>42110</v>
      </c>
      <c r="T947" s="185">
        <v>7562</v>
      </c>
      <c r="U947" s="186">
        <v>159360</v>
      </c>
      <c r="V947" s="186">
        <v>159360</v>
      </c>
      <c r="W947" s="187">
        <v>44227</v>
      </c>
      <c r="X947" s="188" t="s">
        <v>8664</v>
      </c>
      <c r="Y947" s="188" t="s">
        <v>7880</v>
      </c>
      <c r="Z947" s="188" t="s">
        <v>8114</v>
      </c>
    </row>
    <row r="948" spans="1:26" ht="24.75" hidden="1" customHeight="1" x14ac:dyDescent="0.25">
      <c r="A948" s="183" t="s">
        <v>8582</v>
      </c>
      <c r="B948" s="188">
        <v>650980085</v>
      </c>
      <c r="C948" s="183" t="s">
        <v>5337</v>
      </c>
      <c r="D948" s="183" t="s">
        <v>5338</v>
      </c>
      <c r="E948" s="183" t="s">
        <v>7543</v>
      </c>
      <c r="F948" s="183" t="s">
        <v>6115</v>
      </c>
      <c r="G948" s="183" t="s">
        <v>5339</v>
      </c>
      <c r="H948" s="183" t="s">
        <v>1571</v>
      </c>
      <c r="I948" s="183" t="s">
        <v>6483</v>
      </c>
      <c r="J948" s="183" t="s">
        <v>7544</v>
      </c>
      <c r="K948" s="183" t="s">
        <v>6505</v>
      </c>
      <c r="L948" s="183" t="s">
        <v>630</v>
      </c>
      <c r="M948" s="183" t="s">
        <v>205</v>
      </c>
      <c r="N948" s="183" t="s">
        <v>6504</v>
      </c>
      <c r="O948" s="183" t="s">
        <v>5340</v>
      </c>
      <c r="P948" s="183">
        <v>0</v>
      </c>
      <c r="Q948" s="183" t="s">
        <v>419</v>
      </c>
      <c r="R948" s="183" t="s">
        <v>7549</v>
      </c>
      <c r="S948" s="184">
        <v>42131</v>
      </c>
      <c r="T948" s="185">
        <v>7565</v>
      </c>
      <c r="U948" s="186">
        <v>7214940</v>
      </c>
      <c r="V948" s="186">
        <v>7214940</v>
      </c>
      <c r="W948" s="187">
        <v>44227</v>
      </c>
      <c r="X948" s="188" t="s">
        <v>8664</v>
      </c>
      <c r="Y948" s="188" t="s">
        <v>7880</v>
      </c>
      <c r="Z948" s="188" t="s">
        <v>7888</v>
      </c>
    </row>
    <row r="949" spans="1:26" ht="24.75" hidden="1" customHeight="1" x14ac:dyDescent="0.25">
      <c r="A949" s="183" t="s">
        <v>8583</v>
      </c>
      <c r="B949" s="188">
        <v>605111394</v>
      </c>
      <c r="C949" s="183" t="s">
        <v>2752</v>
      </c>
      <c r="D949" s="183" t="s">
        <v>2758</v>
      </c>
      <c r="E949" s="183" t="s">
        <v>27</v>
      </c>
      <c r="F949" s="183" t="s">
        <v>2754</v>
      </c>
      <c r="G949" s="183" t="s">
        <v>29</v>
      </c>
      <c r="H949" s="183">
        <v>0</v>
      </c>
      <c r="I949" s="183">
        <v>0</v>
      </c>
      <c r="J949" s="183" t="s">
        <v>2801</v>
      </c>
      <c r="K949" s="183" t="s">
        <v>2803</v>
      </c>
      <c r="L949" s="183" t="s">
        <v>217</v>
      </c>
      <c r="M949" s="183" t="s">
        <v>2805</v>
      </c>
      <c r="N949" s="183" t="s">
        <v>2804</v>
      </c>
      <c r="O949" s="183" t="s">
        <v>2802</v>
      </c>
      <c r="P949" s="183">
        <v>0</v>
      </c>
      <c r="Q949" s="183">
        <v>91001</v>
      </c>
      <c r="R949" s="183" t="s">
        <v>607</v>
      </c>
      <c r="S949" s="184">
        <v>42136</v>
      </c>
      <c r="T949" s="185">
        <v>7566</v>
      </c>
      <c r="U949" s="186">
        <v>161850</v>
      </c>
      <c r="V949" s="186">
        <v>161850</v>
      </c>
      <c r="W949" s="187">
        <v>44227</v>
      </c>
      <c r="X949" s="188" t="s">
        <v>8664</v>
      </c>
      <c r="Y949" s="188" t="s">
        <v>7880</v>
      </c>
      <c r="Z949" s="188" t="s">
        <v>8115</v>
      </c>
    </row>
    <row r="950" spans="1:26" ht="24.75" hidden="1" customHeight="1" x14ac:dyDescent="0.25">
      <c r="A950" s="183" t="s">
        <v>8584</v>
      </c>
      <c r="B950" s="188">
        <v>690510006</v>
      </c>
      <c r="C950" s="183" t="s">
        <v>2854</v>
      </c>
      <c r="D950" s="183" t="s">
        <v>3206</v>
      </c>
      <c r="E950" s="183" t="s">
        <v>27</v>
      </c>
      <c r="F950" s="183" t="s">
        <v>634</v>
      </c>
      <c r="G950" s="183" t="s">
        <v>29</v>
      </c>
      <c r="H950" s="183">
        <v>0</v>
      </c>
      <c r="I950" s="183">
        <v>0</v>
      </c>
      <c r="J950" s="183" t="s">
        <v>4001</v>
      </c>
      <c r="K950" s="183" t="s">
        <v>6292</v>
      </c>
      <c r="L950" s="183" t="s">
        <v>630</v>
      </c>
      <c r="M950" s="183" t="s">
        <v>4003</v>
      </c>
      <c r="N950" s="183" t="s">
        <v>6293</v>
      </c>
      <c r="O950" s="183" t="s">
        <v>4002</v>
      </c>
      <c r="P950" s="183">
        <v>0</v>
      </c>
      <c r="Q950" s="183">
        <v>91001</v>
      </c>
      <c r="R950" s="183" t="s">
        <v>607</v>
      </c>
      <c r="S950" s="184">
        <v>42195</v>
      </c>
      <c r="T950" s="185">
        <v>7572</v>
      </c>
      <c r="U950" s="186">
        <v>103750</v>
      </c>
      <c r="V950" s="186">
        <v>103750</v>
      </c>
      <c r="W950" s="187">
        <v>44227</v>
      </c>
      <c r="X950" s="188" t="s">
        <v>8664</v>
      </c>
      <c r="Y950" s="188" t="s">
        <v>7880</v>
      </c>
      <c r="Z950" s="188" t="s">
        <v>8116</v>
      </c>
    </row>
    <row r="951" spans="1:26" ht="24.75" hidden="1" customHeight="1" x14ac:dyDescent="0.25">
      <c r="A951" s="183" t="s">
        <v>8584</v>
      </c>
      <c r="B951" s="188">
        <v>690510006</v>
      </c>
      <c r="C951" s="183" t="s">
        <v>2854</v>
      </c>
      <c r="D951" s="183" t="s">
        <v>3206</v>
      </c>
      <c r="E951" s="183" t="s">
        <v>27</v>
      </c>
      <c r="F951" s="183" t="s">
        <v>634</v>
      </c>
      <c r="G951" s="183" t="s">
        <v>29</v>
      </c>
      <c r="H951" s="183">
        <v>0</v>
      </c>
      <c r="I951" s="183">
        <v>0</v>
      </c>
      <c r="J951" s="183" t="s">
        <v>4001</v>
      </c>
      <c r="K951" s="183" t="s">
        <v>6292</v>
      </c>
      <c r="L951" s="183" t="s">
        <v>630</v>
      </c>
      <c r="M951" s="183" t="s">
        <v>4003</v>
      </c>
      <c r="N951" s="183" t="s">
        <v>6293</v>
      </c>
      <c r="O951" s="183" t="s">
        <v>4002</v>
      </c>
      <c r="P951" s="183">
        <v>0</v>
      </c>
      <c r="Q951" s="183">
        <v>91001</v>
      </c>
      <c r="R951" s="183" t="s">
        <v>607</v>
      </c>
      <c r="S951" s="184">
        <v>42195</v>
      </c>
      <c r="T951" s="185">
        <v>7572</v>
      </c>
      <c r="U951" s="186">
        <v>0</v>
      </c>
      <c r="V951" s="186">
        <v>0</v>
      </c>
      <c r="W951" s="187">
        <v>44227</v>
      </c>
      <c r="X951" s="188" t="s">
        <v>8664</v>
      </c>
      <c r="Y951" s="188" t="s">
        <v>7880</v>
      </c>
      <c r="Z951" s="188" t="s">
        <v>8669</v>
      </c>
    </row>
    <row r="952" spans="1:26" ht="24.75" hidden="1" customHeight="1" x14ac:dyDescent="0.25">
      <c r="A952" s="183" t="s">
        <v>8585</v>
      </c>
      <c r="B952" s="188">
        <v>650856899</v>
      </c>
      <c r="C952" s="183" t="s">
        <v>1566</v>
      </c>
      <c r="D952" s="183" t="s">
        <v>2442</v>
      </c>
      <c r="E952" s="183" t="s">
        <v>7318</v>
      </c>
      <c r="F952" s="183" t="s">
        <v>2443</v>
      </c>
      <c r="G952" s="183" t="s">
        <v>2444</v>
      </c>
      <c r="H952" s="183" t="s">
        <v>1796</v>
      </c>
      <c r="I952" s="183" t="s">
        <v>139</v>
      </c>
      <c r="J952" s="183" t="s">
        <v>2445</v>
      </c>
      <c r="K952" s="183" t="s">
        <v>7319</v>
      </c>
      <c r="L952" s="183" t="s">
        <v>6168</v>
      </c>
      <c r="M952" s="183" t="s">
        <v>2446</v>
      </c>
      <c r="N952" s="183" t="s">
        <v>7320</v>
      </c>
      <c r="O952" s="183" t="s">
        <v>7321</v>
      </c>
      <c r="P952" s="183">
        <v>0</v>
      </c>
      <c r="Q952" s="183">
        <v>93401</v>
      </c>
      <c r="R952" s="183" t="s">
        <v>7327</v>
      </c>
      <c r="S952" s="184">
        <v>42202</v>
      </c>
      <c r="T952" s="185">
        <v>7574</v>
      </c>
      <c r="U952" s="186">
        <v>25210465</v>
      </c>
      <c r="V952" s="186">
        <v>25210465</v>
      </c>
      <c r="W952" s="187">
        <v>44227</v>
      </c>
      <c r="X952" s="188" t="s">
        <v>8664</v>
      </c>
      <c r="Y952" s="188" t="s">
        <v>7880</v>
      </c>
      <c r="Z952" s="188" t="s">
        <v>7911</v>
      </c>
    </row>
    <row r="953" spans="1:26" ht="24.75" hidden="1" customHeight="1" x14ac:dyDescent="0.25">
      <c r="A953" s="183" t="s">
        <v>8586</v>
      </c>
      <c r="B953" s="188">
        <v>605110231</v>
      </c>
      <c r="C953" s="183" t="s">
        <v>2752</v>
      </c>
      <c r="D953" s="183" t="s">
        <v>2758</v>
      </c>
      <c r="E953" s="183" t="s">
        <v>27</v>
      </c>
      <c r="F953" s="183" t="s">
        <v>2754</v>
      </c>
      <c r="G953" s="183" t="s">
        <v>29</v>
      </c>
      <c r="H953" s="183">
        <v>0</v>
      </c>
      <c r="I953" s="183">
        <v>0</v>
      </c>
      <c r="J953" s="183" t="s">
        <v>2783</v>
      </c>
      <c r="K953" s="183" t="s">
        <v>2784</v>
      </c>
      <c r="L953" s="183" t="s">
        <v>6167</v>
      </c>
      <c r="M953" s="183" t="s">
        <v>2786</v>
      </c>
      <c r="N953" s="183" t="s">
        <v>2785</v>
      </c>
      <c r="O953" s="183">
        <v>0</v>
      </c>
      <c r="P953" s="183">
        <v>0</v>
      </c>
      <c r="Q953" s="183">
        <v>91001</v>
      </c>
      <c r="R953" s="183" t="s">
        <v>607</v>
      </c>
      <c r="S953" s="184">
        <v>42206</v>
      </c>
      <c r="T953" s="185">
        <v>7575</v>
      </c>
      <c r="U953" s="186">
        <v>8208998</v>
      </c>
      <c r="V953" s="186">
        <v>8208998</v>
      </c>
      <c r="W953" s="187">
        <v>44227</v>
      </c>
      <c r="X953" s="188" t="s">
        <v>8664</v>
      </c>
      <c r="Y953" s="188" t="s">
        <v>7880</v>
      </c>
      <c r="Z953" s="188" t="s">
        <v>7883</v>
      </c>
    </row>
    <row r="954" spans="1:26" ht="24.75" hidden="1" customHeight="1" x14ac:dyDescent="0.25">
      <c r="A954" s="183" t="s">
        <v>8658</v>
      </c>
      <c r="B954" s="188">
        <v>690617005</v>
      </c>
      <c r="C954" s="183" t="s">
        <v>2854</v>
      </c>
      <c r="D954" s="183" t="s">
        <v>3206</v>
      </c>
      <c r="E954" s="183" t="s">
        <v>27</v>
      </c>
      <c r="F954" s="183" t="s">
        <v>634</v>
      </c>
      <c r="G954" s="183" t="s">
        <v>29</v>
      </c>
      <c r="H954" s="183">
        <v>0</v>
      </c>
      <c r="I954" s="183">
        <v>0</v>
      </c>
      <c r="J954" s="183" t="s">
        <v>3207</v>
      </c>
      <c r="K954" s="183" t="s">
        <v>3208</v>
      </c>
      <c r="L954" s="183" t="s">
        <v>630</v>
      </c>
      <c r="M954" s="183" t="s">
        <v>3210</v>
      </c>
      <c r="N954" s="183" t="s">
        <v>6378</v>
      </c>
      <c r="O954" s="183" t="s">
        <v>3209</v>
      </c>
      <c r="P954" s="183">
        <v>0</v>
      </c>
      <c r="Q954" s="183">
        <v>91001</v>
      </c>
      <c r="R954" s="183" t="s">
        <v>607</v>
      </c>
      <c r="S954" s="184">
        <v>42215</v>
      </c>
      <c r="T954" s="185">
        <v>7577</v>
      </c>
      <c r="U954" s="186">
        <v>0</v>
      </c>
      <c r="V954" s="186">
        <v>0</v>
      </c>
      <c r="W954" s="187">
        <v>44227</v>
      </c>
      <c r="X954" s="188" t="s">
        <v>8664</v>
      </c>
      <c r="Y954" s="188" t="s">
        <v>7880</v>
      </c>
      <c r="Z954" s="188" t="s">
        <v>7964</v>
      </c>
    </row>
    <row r="955" spans="1:26" ht="24.75" hidden="1" customHeight="1" x14ac:dyDescent="0.25">
      <c r="A955" s="183" t="s">
        <v>8587</v>
      </c>
      <c r="B955" s="188">
        <v>605110223</v>
      </c>
      <c r="C955" s="183" t="s">
        <v>2752</v>
      </c>
      <c r="D955" s="183" t="s">
        <v>2758</v>
      </c>
      <c r="E955" s="183" t="s">
        <v>27</v>
      </c>
      <c r="F955" s="183" t="s">
        <v>2754</v>
      </c>
      <c r="G955" s="183" t="s">
        <v>29</v>
      </c>
      <c r="H955" s="183">
        <v>0</v>
      </c>
      <c r="I955" s="183">
        <v>0</v>
      </c>
      <c r="J955" s="183" t="s">
        <v>2759</v>
      </c>
      <c r="K955" s="183" t="s">
        <v>2760</v>
      </c>
      <c r="L955" s="183" t="s">
        <v>6167</v>
      </c>
      <c r="M955" s="183" t="s">
        <v>1833</v>
      </c>
      <c r="N955" s="183">
        <v>0</v>
      </c>
      <c r="O955" s="183">
        <v>0</v>
      </c>
      <c r="P955" s="183">
        <v>0</v>
      </c>
      <c r="Q955" s="183">
        <v>91001</v>
      </c>
      <c r="R955" s="183" t="s">
        <v>607</v>
      </c>
      <c r="S955" s="184">
        <v>42226</v>
      </c>
      <c r="T955" s="185">
        <v>7580</v>
      </c>
      <c r="U955" s="186">
        <v>292160</v>
      </c>
      <c r="V955" s="186">
        <v>292160</v>
      </c>
      <c r="W955" s="187">
        <v>44227</v>
      </c>
      <c r="X955" s="188" t="s">
        <v>8664</v>
      </c>
      <c r="Y955" s="188" t="s">
        <v>7880</v>
      </c>
      <c r="Z955" s="188" t="s">
        <v>7882</v>
      </c>
    </row>
    <row r="956" spans="1:26" ht="24.75" hidden="1" customHeight="1" x14ac:dyDescent="0.25">
      <c r="A956" s="183" t="s">
        <v>8659</v>
      </c>
      <c r="B956" s="188">
        <v>691804003</v>
      </c>
      <c r="C956" s="183" t="s">
        <v>2854</v>
      </c>
      <c r="D956" s="183" t="s">
        <v>3206</v>
      </c>
      <c r="E956" s="183" t="s">
        <v>27</v>
      </c>
      <c r="F956" s="183" t="s">
        <v>634</v>
      </c>
      <c r="G956" s="183" t="s">
        <v>29</v>
      </c>
      <c r="H956" s="183">
        <v>0</v>
      </c>
      <c r="I956" s="183">
        <v>0</v>
      </c>
      <c r="J956" s="183" t="s">
        <v>3836</v>
      </c>
      <c r="K956" s="183" t="s">
        <v>3838</v>
      </c>
      <c r="L956" s="183" t="s">
        <v>51</v>
      </c>
      <c r="M956" s="183" t="s">
        <v>3840</v>
      </c>
      <c r="N956" s="183" t="s">
        <v>3839</v>
      </c>
      <c r="O956" s="183" t="s">
        <v>3837</v>
      </c>
      <c r="P956" s="183">
        <v>0</v>
      </c>
      <c r="Q956" s="183">
        <v>91001</v>
      </c>
      <c r="R956" s="183" t="s">
        <v>607</v>
      </c>
      <c r="S956" s="184">
        <v>42262</v>
      </c>
      <c r="T956" s="185">
        <v>7583</v>
      </c>
      <c r="U956" s="186">
        <v>0</v>
      </c>
      <c r="V956" s="186">
        <v>0</v>
      </c>
      <c r="W956" s="187">
        <v>44227</v>
      </c>
      <c r="X956" s="188" t="s">
        <v>8664</v>
      </c>
      <c r="Y956" s="188" t="s">
        <v>7880</v>
      </c>
      <c r="Z956" s="188" t="s">
        <v>8670</v>
      </c>
    </row>
    <row r="957" spans="1:26" ht="24.75" hidden="1" customHeight="1" x14ac:dyDescent="0.25">
      <c r="A957" s="183" t="s">
        <v>8588</v>
      </c>
      <c r="B957" s="188">
        <v>690507005</v>
      </c>
      <c r="C957" s="183" t="s">
        <v>2854</v>
      </c>
      <c r="D957" s="183" t="s">
        <v>3206</v>
      </c>
      <c r="E957" s="183" t="s">
        <v>27</v>
      </c>
      <c r="F957" s="183" t="s">
        <v>634</v>
      </c>
      <c r="G957" s="183" t="s">
        <v>29</v>
      </c>
      <c r="H957" s="183">
        <v>0</v>
      </c>
      <c r="I957" s="183">
        <v>0</v>
      </c>
      <c r="J957" s="183" t="s">
        <v>3770</v>
      </c>
      <c r="K957" s="183" t="s">
        <v>3772</v>
      </c>
      <c r="L957" s="183" t="s">
        <v>630</v>
      </c>
      <c r="M957" s="183" t="s">
        <v>3774</v>
      </c>
      <c r="N957" s="183" t="s">
        <v>3771</v>
      </c>
      <c r="O957" s="183" t="s">
        <v>3773</v>
      </c>
      <c r="P957" s="183">
        <v>0</v>
      </c>
      <c r="Q957" s="183">
        <v>91001</v>
      </c>
      <c r="R957" s="183" t="s">
        <v>607</v>
      </c>
      <c r="S957" s="184">
        <v>38641</v>
      </c>
      <c r="T957" s="185">
        <v>7584</v>
      </c>
      <c r="U957" s="186">
        <v>3577300</v>
      </c>
      <c r="V957" s="186">
        <v>3577300</v>
      </c>
      <c r="W957" s="187">
        <v>44227</v>
      </c>
      <c r="X957" s="188" t="s">
        <v>8664</v>
      </c>
      <c r="Y957" s="188" t="s">
        <v>7880</v>
      </c>
      <c r="Z957" s="188" t="s">
        <v>8030</v>
      </c>
    </row>
    <row r="958" spans="1:26" ht="24.75" hidden="1" customHeight="1" x14ac:dyDescent="0.25">
      <c r="A958" s="183" t="s">
        <v>8589</v>
      </c>
      <c r="B958" s="188">
        <v>690307006</v>
      </c>
      <c r="C958" s="183" t="s">
        <v>2854</v>
      </c>
      <c r="D958" s="183" t="s">
        <v>3206</v>
      </c>
      <c r="E958" s="183" t="s">
        <v>27</v>
      </c>
      <c r="F958" s="183" t="s">
        <v>634</v>
      </c>
      <c r="G958" s="183" t="s">
        <v>29</v>
      </c>
      <c r="H958" s="183">
        <v>0</v>
      </c>
      <c r="I958" s="183">
        <v>0</v>
      </c>
      <c r="J958" s="183" t="s">
        <v>3289</v>
      </c>
      <c r="K958" s="183" t="s">
        <v>3291</v>
      </c>
      <c r="L958" s="183" t="s">
        <v>6167</v>
      </c>
      <c r="M958" s="183" t="s">
        <v>3293</v>
      </c>
      <c r="N958" s="183" t="s">
        <v>3290</v>
      </c>
      <c r="O958" s="183" t="s">
        <v>3292</v>
      </c>
      <c r="P958" s="183">
        <v>0</v>
      </c>
      <c r="Q958" s="183">
        <v>91001</v>
      </c>
      <c r="R958" s="183" t="s">
        <v>607</v>
      </c>
      <c r="S958" s="184">
        <v>42347</v>
      </c>
      <c r="T958" s="185">
        <v>7586</v>
      </c>
      <c r="U958" s="186">
        <v>94620</v>
      </c>
      <c r="V958" s="186">
        <v>94620</v>
      </c>
      <c r="W958" s="187">
        <v>44227</v>
      </c>
      <c r="X958" s="188" t="s">
        <v>8664</v>
      </c>
      <c r="Y958" s="188" t="s">
        <v>7880</v>
      </c>
      <c r="Z958" s="188" t="s">
        <v>7976</v>
      </c>
    </row>
    <row r="959" spans="1:26" ht="24.75" hidden="1" customHeight="1" x14ac:dyDescent="0.25">
      <c r="A959" s="183" t="s">
        <v>8660</v>
      </c>
      <c r="B959" s="188">
        <v>605110533</v>
      </c>
      <c r="C959" s="183" t="s">
        <v>2752</v>
      </c>
      <c r="D959" s="183" t="s">
        <v>2758</v>
      </c>
      <c r="E959" s="183" t="s">
        <v>27</v>
      </c>
      <c r="F959" s="183" t="s">
        <v>2754</v>
      </c>
      <c r="G959" s="183" t="s">
        <v>29</v>
      </c>
      <c r="H959" s="183">
        <v>0</v>
      </c>
      <c r="I959" s="183">
        <v>0</v>
      </c>
      <c r="J959" s="183" t="s">
        <v>2792</v>
      </c>
      <c r="K959" s="183" t="s">
        <v>2793</v>
      </c>
      <c r="L959" s="183" t="s">
        <v>630</v>
      </c>
      <c r="M959" s="183" t="s">
        <v>2795</v>
      </c>
      <c r="N959" s="183">
        <v>0</v>
      </c>
      <c r="O959" s="183">
        <v>0</v>
      </c>
      <c r="P959" s="183">
        <v>0</v>
      </c>
      <c r="Q959" s="183">
        <v>91001</v>
      </c>
      <c r="R959" s="183" t="s">
        <v>607</v>
      </c>
      <c r="S959" s="184">
        <v>42348</v>
      </c>
      <c r="T959" s="185">
        <v>7587</v>
      </c>
      <c r="U959" s="186">
        <v>0</v>
      </c>
      <c r="V959" s="186">
        <v>0</v>
      </c>
      <c r="W959" s="187">
        <v>44227</v>
      </c>
      <c r="X959" s="188" t="s">
        <v>8664</v>
      </c>
      <c r="Y959" s="188" t="s">
        <v>7880</v>
      </c>
      <c r="Z959" s="188" t="s">
        <v>7987</v>
      </c>
    </row>
    <row r="960" spans="1:26" ht="24.75" hidden="1" customHeight="1" x14ac:dyDescent="0.25">
      <c r="A960" s="183" t="s">
        <v>8590</v>
      </c>
      <c r="B960" s="188">
        <v>691007006</v>
      </c>
      <c r="C960" s="183" t="s">
        <v>2854</v>
      </c>
      <c r="D960" s="183" t="s">
        <v>633</v>
      </c>
      <c r="E960" s="183" t="s">
        <v>27</v>
      </c>
      <c r="F960" s="183" t="s">
        <v>634</v>
      </c>
      <c r="G960" s="183" t="s">
        <v>29</v>
      </c>
      <c r="H960" s="183">
        <v>0</v>
      </c>
      <c r="I960" s="183">
        <v>0</v>
      </c>
      <c r="J960" s="183" t="s">
        <v>7084</v>
      </c>
      <c r="K960" s="183" t="s">
        <v>4096</v>
      </c>
      <c r="L960" s="183" t="s">
        <v>6171</v>
      </c>
      <c r="M960" s="183" t="s">
        <v>4098</v>
      </c>
      <c r="N960" s="183" t="s">
        <v>4097</v>
      </c>
      <c r="O960" s="183" t="s">
        <v>4095</v>
      </c>
      <c r="P960" s="183">
        <v>0</v>
      </c>
      <c r="Q960" s="183">
        <v>91001</v>
      </c>
      <c r="R960" s="183" t="s">
        <v>607</v>
      </c>
      <c r="S960" s="184">
        <v>42383</v>
      </c>
      <c r="T960" s="185">
        <v>7591</v>
      </c>
      <c r="U960" s="186">
        <v>83000</v>
      </c>
      <c r="V960" s="186">
        <v>83000</v>
      </c>
      <c r="W960" s="187">
        <v>44227</v>
      </c>
      <c r="X960" s="188" t="s">
        <v>8664</v>
      </c>
      <c r="Y960" s="188" t="s">
        <v>7880</v>
      </c>
      <c r="Z960" s="188" t="s">
        <v>8117</v>
      </c>
    </row>
    <row r="961" spans="1:26" ht="24.75" hidden="1" customHeight="1" x14ac:dyDescent="0.25">
      <c r="A961" s="183" t="s">
        <v>8591</v>
      </c>
      <c r="B961" s="188">
        <v>692645006</v>
      </c>
      <c r="C961" s="183" t="s">
        <v>2854</v>
      </c>
      <c r="D961" s="183" t="s">
        <v>633</v>
      </c>
      <c r="E961" s="183" t="s">
        <v>27</v>
      </c>
      <c r="F961" s="183" t="s">
        <v>634</v>
      </c>
      <c r="G961" s="183" t="s">
        <v>29</v>
      </c>
      <c r="H961" s="183">
        <v>0</v>
      </c>
      <c r="I961" s="183">
        <v>0</v>
      </c>
      <c r="J961" s="183" t="s">
        <v>3983</v>
      </c>
      <c r="K961" s="183" t="s">
        <v>3984</v>
      </c>
      <c r="L961" s="183" t="s">
        <v>6171</v>
      </c>
      <c r="M961" s="183" t="s">
        <v>3986</v>
      </c>
      <c r="N961" s="183" t="s">
        <v>6321</v>
      </c>
      <c r="O961" s="183" t="s">
        <v>3985</v>
      </c>
      <c r="P961" s="183">
        <v>0</v>
      </c>
      <c r="Q961" s="183">
        <v>91001</v>
      </c>
      <c r="R961" s="183" t="s">
        <v>607</v>
      </c>
      <c r="S961" s="184">
        <v>42397</v>
      </c>
      <c r="T961" s="185">
        <v>7592</v>
      </c>
      <c r="U961" s="186">
        <v>136950</v>
      </c>
      <c r="V961" s="186">
        <v>136950</v>
      </c>
      <c r="W961" s="187">
        <v>44227</v>
      </c>
      <c r="X961" s="188" t="s">
        <v>8664</v>
      </c>
      <c r="Y961" s="188" t="s">
        <v>7880</v>
      </c>
      <c r="Z961" s="188" t="s">
        <v>8118</v>
      </c>
    </row>
    <row r="962" spans="1:26" ht="24.75" hidden="1" customHeight="1" x14ac:dyDescent="0.25">
      <c r="A962" s="183" t="s">
        <v>8592</v>
      </c>
      <c r="B962" s="188">
        <v>690513005</v>
      </c>
      <c r="C962" s="183" t="s">
        <v>2854</v>
      </c>
      <c r="D962" s="183" t="s">
        <v>633</v>
      </c>
      <c r="E962" s="183" t="s">
        <v>27</v>
      </c>
      <c r="F962" s="183" t="s">
        <v>634</v>
      </c>
      <c r="G962" s="183" t="s">
        <v>29</v>
      </c>
      <c r="H962" s="183">
        <v>0</v>
      </c>
      <c r="I962" s="183">
        <v>0</v>
      </c>
      <c r="J962" s="183" t="s">
        <v>3875</v>
      </c>
      <c r="K962" s="183" t="s">
        <v>3876</v>
      </c>
      <c r="L962" s="183" t="s">
        <v>630</v>
      </c>
      <c r="M962" s="183" t="s">
        <v>3878</v>
      </c>
      <c r="N962" s="183" t="s">
        <v>3877</v>
      </c>
      <c r="O962" s="183">
        <v>0</v>
      </c>
      <c r="P962" s="183">
        <v>0</v>
      </c>
      <c r="Q962" s="183">
        <v>91001</v>
      </c>
      <c r="R962" s="183" t="s">
        <v>607</v>
      </c>
      <c r="S962" s="184">
        <v>42402</v>
      </c>
      <c r="T962" s="185">
        <v>7593</v>
      </c>
      <c r="U962" s="186">
        <v>103750</v>
      </c>
      <c r="V962" s="186">
        <v>103750</v>
      </c>
      <c r="W962" s="187">
        <v>44227</v>
      </c>
      <c r="X962" s="188" t="s">
        <v>8664</v>
      </c>
      <c r="Y962" s="188" t="s">
        <v>7880</v>
      </c>
      <c r="Z962" s="188" t="s">
        <v>8119</v>
      </c>
    </row>
    <row r="963" spans="1:26" ht="24.75" hidden="1" customHeight="1" x14ac:dyDescent="0.25">
      <c r="A963" s="183" t="s">
        <v>8593</v>
      </c>
      <c r="B963" s="188">
        <v>691002004</v>
      </c>
      <c r="C963" s="183" t="s">
        <v>2854</v>
      </c>
      <c r="D963" s="183" t="s">
        <v>633</v>
      </c>
      <c r="E963" s="183" t="s">
        <v>27</v>
      </c>
      <c r="F963" s="183" t="s">
        <v>634</v>
      </c>
      <c r="G963" s="183" t="s">
        <v>29</v>
      </c>
      <c r="H963" s="183">
        <v>0</v>
      </c>
      <c r="I963" s="183">
        <v>0</v>
      </c>
      <c r="J963" s="183" t="s">
        <v>3880</v>
      </c>
      <c r="K963" s="183" t="s">
        <v>3882</v>
      </c>
      <c r="L963" s="183" t="s">
        <v>6171</v>
      </c>
      <c r="M963" s="183" t="s">
        <v>3884</v>
      </c>
      <c r="N963" s="183" t="s">
        <v>3881</v>
      </c>
      <c r="O963" s="183" t="s">
        <v>3883</v>
      </c>
      <c r="P963" s="183">
        <v>0</v>
      </c>
      <c r="Q963" s="183">
        <v>91001</v>
      </c>
      <c r="R963" s="183" t="s">
        <v>607</v>
      </c>
      <c r="S963" s="184">
        <v>42402</v>
      </c>
      <c r="T963" s="185">
        <v>7594</v>
      </c>
      <c r="U963" s="186">
        <v>91300</v>
      </c>
      <c r="V963" s="186">
        <v>91300</v>
      </c>
      <c r="W963" s="187">
        <v>44227</v>
      </c>
      <c r="X963" s="188" t="s">
        <v>8664</v>
      </c>
      <c r="Y963" s="188" t="s">
        <v>7880</v>
      </c>
      <c r="Z963" s="188" t="s">
        <v>8120</v>
      </c>
    </row>
    <row r="964" spans="1:26" ht="24.75" hidden="1" customHeight="1" x14ac:dyDescent="0.25">
      <c r="A964" s="183" t="s">
        <v>8594</v>
      </c>
      <c r="B964" s="188">
        <v>605111211</v>
      </c>
      <c r="C964" s="183" t="s">
        <v>2752</v>
      </c>
      <c r="D964" s="183" t="s">
        <v>2758</v>
      </c>
      <c r="E964" s="183" t="s">
        <v>27</v>
      </c>
      <c r="F964" s="183" t="s">
        <v>2754</v>
      </c>
      <c r="G964" s="183" t="s">
        <v>29</v>
      </c>
      <c r="H964" s="183">
        <v>0</v>
      </c>
      <c r="I964" s="183">
        <v>0</v>
      </c>
      <c r="J964" s="183" t="s">
        <v>2797</v>
      </c>
      <c r="K964" s="183" t="s">
        <v>2798</v>
      </c>
      <c r="L964" s="183" t="s">
        <v>6222</v>
      </c>
      <c r="M964" s="183" t="s">
        <v>881</v>
      </c>
      <c r="N964" s="183" t="s">
        <v>2799</v>
      </c>
      <c r="O964" s="183">
        <v>0</v>
      </c>
      <c r="P964" s="183">
        <v>0</v>
      </c>
      <c r="Q964" s="183">
        <v>91001</v>
      </c>
      <c r="R964" s="183" t="s">
        <v>607</v>
      </c>
      <c r="S964" s="184">
        <v>42405</v>
      </c>
      <c r="T964" s="185">
        <v>7595</v>
      </c>
      <c r="U964" s="186">
        <v>394914</v>
      </c>
      <c r="V964" s="186">
        <v>394914</v>
      </c>
      <c r="W964" s="187">
        <v>44227</v>
      </c>
      <c r="X964" s="188" t="s">
        <v>8664</v>
      </c>
      <c r="Y964" s="188" t="s">
        <v>7880</v>
      </c>
      <c r="Z964" s="188" t="s">
        <v>7958</v>
      </c>
    </row>
    <row r="965" spans="1:26" ht="24.75" hidden="1" customHeight="1" x14ac:dyDescent="0.25">
      <c r="A965" s="183" t="s">
        <v>8595</v>
      </c>
      <c r="B965" s="188">
        <v>690737000</v>
      </c>
      <c r="C965" s="183" t="s">
        <v>2854</v>
      </c>
      <c r="D965" s="183" t="s">
        <v>633</v>
      </c>
      <c r="E965" s="183" t="s">
        <v>27</v>
      </c>
      <c r="F965" s="183" t="s">
        <v>634</v>
      </c>
      <c r="G965" s="183" t="s">
        <v>29</v>
      </c>
      <c r="H965" s="183">
        <v>0</v>
      </c>
      <c r="I965" s="183">
        <v>0</v>
      </c>
      <c r="J965" s="183" t="s">
        <v>3212</v>
      </c>
      <c r="K965" s="183" t="s">
        <v>3213</v>
      </c>
      <c r="L965" s="183" t="s">
        <v>630</v>
      </c>
      <c r="M965" s="183" t="s">
        <v>3215</v>
      </c>
      <c r="N965" s="183" t="s">
        <v>3214</v>
      </c>
      <c r="O965" s="183">
        <v>0</v>
      </c>
      <c r="P965" s="183">
        <v>0</v>
      </c>
      <c r="Q965" s="183">
        <v>91001</v>
      </c>
      <c r="R965" s="183" t="s">
        <v>607</v>
      </c>
      <c r="S965" s="184">
        <v>42410</v>
      </c>
      <c r="T965" s="185">
        <v>7596</v>
      </c>
      <c r="U965" s="186">
        <v>103750</v>
      </c>
      <c r="V965" s="186">
        <v>103750</v>
      </c>
      <c r="W965" s="187">
        <v>44227</v>
      </c>
      <c r="X965" s="188" t="s">
        <v>8664</v>
      </c>
      <c r="Y965" s="188" t="s">
        <v>7880</v>
      </c>
      <c r="Z965" s="188" t="s">
        <v>8121</v>
      </c>
    </row>
    <row r="966" spans="1:26" ht="24.75" hidden="1" customHeight="1" x14ac:dyDescent="0.25">
      <c r="A966" s="183" t="s">
        <v>8596</v>
      </c>
      <c r="B966" s="188">
        <v>690406004</v>
      </c>
      <c r="C966" s="183" t="s">
        <v>2854</v>
      </c>
      <c r="D966" s="183" t="s">
        <v>3595</v>
      </c>
      <c r="E966" s="183" t="s">
        <v>27</v>
      </c>
      <c r="F966" s="183" t="s">
        <v>634</v>
      </c>
      <c r="G966" s="183" t="s">
        <v>29</v>
      </c>
      <c r="H966" s="183">
        <v>0</v>
      </c>
      <c r="I966" s="183">
        <v>0</v>
      </c>
      <c r="J966" s="183" t="s">
        <v>6767</v>
      </c>
      <c r="K966" s="183" t="s">
        <v>3596</v>
      </c>
      <c r="L966" s="183" t="s">
        <v>6169</v>
      </c>
      <c r="M966" s="183" t="s">
        <v>6768</v>
      </c>
      <c r="N966" s="183" t="s">
        <v>3597</v>
      </c>
      <c r="O966" s="183" t="s">
        <v>6769</v>
      </c>
      <c r="P966" s="183">
        <v>0</v>
      </c>
      <c r="Q966" s="183">
        <v>91001</v>
      </c>
      <c r="R966" s="183" t="s">
        <v>607</v>
      </c>
      <c r="S966" s="184">
        <v>42416</v>
      </c>
      <c r="T966" s="185">
        <v>7598</v>
      </c>
      <c r="U966" s="186">
        <v>3262498</v>
      </c>
      <c r="V966" s="186">
        <v>3262498</v>
      </c>
      <c r="W966" s="187">
        <v>44227</v>
      </c>
      <c r="X966" s="188" t="s">
        <v>8664</v>
      </c>
      <c r="Y966" s="188" t="s">
        <v>7880</v>
      </c>
      <c r="Z966" s="188" t="s">
        <v>8122</v>
      </c>
    </row>
    <row r="967" spans="1:26" ht="24.75" hidden="1" customHeight="1" x14ac:dyDescent="0.25">
      <c r="A967" s="183" t="s">
        <v>8597</v>
      </c>
      <c r="B967" s="188">
        <v>690402009</v>
      </c>
      <c r="C967" s="183" t="s">
        <v>2854</v>
      </c>
      <c r="D967" s="183" t="s">
        <v>3357</v>
      </c>
      <c r="E967" s="183" t="s">
        <v>27</v>
      </c>
      <c r="F967" s="183" t="s">
        <v>634</v>
      </c>
      <c r="G967" s="183" t="s">
        <v>29</v>
      </c>
      <c r="H967" s="183">
        <v>0</v>
      </c>
      <c r="I967" s="183">
        <v>0</v>
      </c>
      <c r="J967" s="183" t="s">
        <v>3358</v>
      </c>
      <c r="K967" s="183" t="s">
        <v>3359</v>
      </c>
      <c r="L967" s="183" t="s">
        <v>6169</v>
      </c>
      <c r="M967" s="183" t="s">
        <v>3361</v>
      </c>
      <c r="N967" s="183" t="s">
        <v>3360</v>
      </c>
      <c r="O967" s="183">
        <v>0</v>
      </c>
      <c r="P967" s="183">
        <v>0</v>
      </c>
      <c r="Q967" s="183">
        <v>91001</v>
      </c>
      <c r="R967" s="183" t="s">
        <v>607</v>
      </c>
      <c r="S967" s="184">
        <v>42422</v>
      </c>
      <c r="T967" s="185">
        <v>7601</v>
      </c>
      <c r="U967" s="186">
        <v>110894</v>
      </c>
      <c r="V967" s="186">
        <v>110894</v>
      </c>
      <c r="W967" s="187">
        <v>44227</v>
      </c>
      <c r="X967" s="188" t="s">
        <v>8664</v>
      </c>
      <c r="Y967" s="188" t="s">
        <v>7880</v>
      </c>
      <c r="Z967" s="188" t="s">
        <v>8123</v>
      </c>
    </row>
    <row r="968" spans="1:26" ht="24.75" hidden="1" customHeight="1" x14ac:dyDescent="0.25">
      <c r="A968" s="183" t="s">
        <v>8661</v>
      </c>
      <c r="B968" s="188">
        <v>691913007</v>
      </c>
      <c r="C968" s="183" t="s">
        <v>2854</v>
      </c>
      <c r="D968" s="183" t="s">
        <v>2871</v>
      </c>
      <c r="E968" s="183" t="s">
        <v>27</v>
      </c>
      <c r="F968" s="183" t="s">
        <v>2872</v>
      </c>
      <c r="G968" s="183" t="s">
        <v>29</v>
      </c>
      <c r="H968" s="183">
        <v>0</v>
      </c>
      <c r="I968" s="183">
        <v>0</v>
      </c>
      <c r="J968" s="183" t="s">
        <v>3685</v>
      </c>
      <c r="K968" s="183" t="s">
        <v>3686</v>
      </c>
      <c r="L968" s="183" t="s">
        <v>51</v>
      </c>
      <c r="M968" s="183" t="s">
        <v>3687</v>
      </c>
      <c r="N968" s="183" t="s">
        <v>6330</v>
      </c>
      <c r="O968" s="183" t="s">
        <v>6331</v>
      </c>
      <c r="P968" s="183">
        <v>0</v>
      </c>
      <c r="Q968" s="183">
        <v>91001</v>
      </c>
      <c r="R968" s="183" t="s">
        <v>2875</v>
      </c>
      <c r="S968" s="184">
        <v>42446</v>
      </c>
      <c r="T968" s="185">
        <v>7603</v>
      </c>
      <c r="U968" s="186">
        <v>0</v>
      </c>
      <c r="V968" s="186">
        <v>0</v>
      </c>
      <c r="W968" s="187">
        <v>44227</v>
      </c>
      <c r="X968" s="188" t="s">
        <v>8664</v>
      </c>
      <c r="Y968" s="188" t="s">
        <v>7880</v>
      </c>
      <c r="Z968" s="188" t="s">
        <v>8050</v>
      </c>
    </row>
    <row r="969" spans="1:26" ht="24.75" hidden="1" customHeight="1" x14ac:dyDescent="0.25">
      <c r="A969" s="183" t="s">
        <v>8598</v>
      </c>
      <c r="B969" s="188">
        <v>651131154</v>
      </c>
      <c r="C969" s="183" t="s">
        <v>81</v>
      </c>
      <c r="D969" s="183" t="s">
        <v>686</v>
      </c>
      <c r="E969" s="183" t="s">
        <v>6749</v>
      </c>
      <c r="F969" s="183" t="s">
        <v>687</v>
      </c>
      <c r="G969" s="183" t="s">
        <v>688</v>
      </c>
      <c r="H969" s="183" t="s">
        <v>482</v>
      </c>
      <c r="I969" s="183" t="s">
        <v>689</v>
      </c>
      <c r="J969" s="183" t="s">
        <v>690</v>
      </c>
      <c r="K969" s="183" t="s">
        <v>692</v>
      </c>
      <c r="L969" s="183" t="s">
        <v>6171</v>
      </c>
      <c r="M969" s="183" t="s">
        <v>638</v>
      </c>
      <c r="N969" s="183" t="s">
        <v>693</v>
      </c>
      <c r="O969" s="183" t="s">
        <v>691</v>
      </c>
      <c r="P969" s="183">
        <v>0</v>
      </c>
      <c r="Q969" s="183" t="s">
        <v>419</v>
      </c>
      <c r="R969" s="183" t="s">
        <v>7023</v>
      </c>
      <c r="S969" s="184">
        <v>42472</v>
      </c>
      <c r="T969" s="185">
        <v>7605</v>
      </c>
      <c r="U969" s="186">
        <v>12242937</v>
      </c>
      <c r="V969" s="186">
        <v>12242937</v>
      </c>
      <c r="W969" s="187">
        <v>44227</v>
      </c>
      <c r="X969" s="188" t="s">
        <v>8664</v>
      </c>
      <c r="Y969" s="188" t="s">
        <v>7880</v>
      </c>
      <c r="Z969" s="188" t="s">
        <v>7899</v>
      </c>
    </row>
    <row r="970" spans="1:26" ht="24.75" hidden="1" customHeight="1" x14ac:dyDescent="0.25">
      <c r="A970" s="183" t="s">
        <v>8599</v>
      </c>
      <c r="B970" s="188" t="s">
        <v>7802</v>
      </c>
      <c r="C970" s="183" t="s">
        <v>53</v>
      </c>
      <c r="D970" s="183" t="s">
        <v>1373</v>
      </c>
      <c r="E970" s="183" t="s">
        <v>8170</v>
      </c>
      <c r="F970" s="183" t="s">
        <v>1374</v>
      </c>
      <c r="G970" s="183" t="s">
        <v>8171</v>
      </c>
      <c r="H970" s="183" t="s">
        <v>567</v>
      </c>
      <c r="I970" s="183" t="s">
        <v>8172</v>
      </c>
      <c r="J970" s="183" t="s">
        <v>1375</v>
      </c>
      <c r="K970" s="183" t="s">
        <v>1376</v>
      </c>
      <c r="L970" s="183" t="s">
        <v>6169</v>
      </c>
      <c r="M970" s="183" t="s">
        <v>1377</v>
      </c>
      <c r="N970" s="183" t="s">
        <v>7780</v>
      </c>
      <c r="O970" s="183" t="s">
        <v>1378</v>
      </c>
      <c r="P970" s="183">
        <v>0</v>
      </c>
      <c r="Q970" s="183" t="s">
        <v>48</v>
      </c>
      <c r="R970" s="183" t="s">
        <v>7756</v>
      </c>
      <c r="S970" s="184">
        <v>42538</v>
      </c>
      <c r="T970" s="185">
        <v>7609</v>
      </c>
      <c r="U970" s="186">
        <v>29509887</v>
      </c>
      <c r="V970" s="186">
        <v>29509887</v>
      </c>
      <c r="W970" s="187">
        <v>44227</v>
      </c>
      <c r="X970" s="188" t="s">
        <v>8664</v>
      </c>
      <c r="Y970" s="188" t="s">
        <v>7880</v>
      </c>
      <c r="Z970" s="188" t="s">
        <v>7916</v>
      </c>
    </row>
    <row r="971" spans="1:26" ht="24.75" hidden="1" customHeight="1" x14ac:dyDescent="0.25">
      <c r="A971" s="183" t="s">
        <v>8600</v>
      </c>
      <c r="B971" s="188">
        <v>651185149</v>
      </c>
      <c r="C971" s="183" t="s">
        <v>81</v>
      </c>
      <c r="D971" s="183" t="s">
        <v>4808</v>
      </c>
      <c r="E971" s="183" t="s">
        <v>7270</v>
      </c>
      <c r="F971" s="183" t="s">
        <v>4809</v>
      </c>
      <c r="G971" s="183" t="s">
        <v>4810</v>
      </c>
      <c r="H971" s="183" t="s">
        <v>4811</v>
      </c>
      <c r="I971" s="183" t="s">
        <v>4812</v>
      </c>
      <c r="J971" s="183" t="s">
        <v>4813</v>
      </c>
      <c r="K971" s="183" t="s">
        <v>7271</v>
      </c>
      <c r="L971" s="183" t="s">
        <v>6166</v>
      </c>
      <c r="M971" s="183" t="s">
        <v>1725</v>
      </c>
      <c r="N971" s="183" t="s">
        <v>7272</v>
      </c>
      <c r="O971" s="183" t="s">
        <v>7273</v>
      </c>
      <c r="P971" s="183">
        <v>0</v>
      </c>
      <c r="Q971" s="183" t="s">
        <v>647</v>
      </c>
      <c r="R971" s="183" t="s">
        <v>6878</v>
      </c>
      <c r="S971" s="184">
        <v>42599</v>
      </c>
      <c r="T971" s="185">
        <v>7614</v>
      </c>
      <c r="U971" s="186">
        <v>22735284</v>
      </c>
      <c r="V971" s="186">
        <v>22735284</v>
      </c>
      <c r="W971" s="187">
        <v>44227</v>
      </c>
      <c r="X971" s="188" t="s">
        <v>8664</v>
      </c>
      <c r="Y971" s="188" t="s">
        <v>7880</v>
      </c>
      <c r="Z971" s="188" t="s">
        <v>7908</v>
      </c>
    </row>
    <row r="972" spans="1:26" ht="24.75" hidden="1" customHeight="1" x14ac:dyDescent="0.25">
      <c r="A972" s="183" t="s">
        <v>8600</v>
      </c>
      <c r="B972" s="188">
        <v>651185149</v>
      </c>
      <c r="C972" s="183" t="s">
        <v>81</v>
      </c>
      <c r="D972" s="183" t="s">
        <v>4808</v>
      </c>
      <c r="E972" s="183" t="s">
        <v>7270</v>
      </c>
      <c r="F972" s="183" t="s">
        <v>4809</v>
      </c>
      <c r="G972" s="183" t="s">
        <v>4810</v>
      </c>
      <c r="H972" s="183" t="s">
        <v>4811</v>
      </c>
      <c r="I972" s="183" t="s">
        <v>4812</v>
      </c>
      <c r="J972" s="183" t="s">
        <v>4813</v>
      </c>
      <c r="K972" s="183" t="s">
        <v>7271</v>
      </c>
      <c r="L972" s="183" t="s">
        <v>6166</v>
      </c>
      <c r="M972" s="183" t="s">
        <v>1725</v>
      </c>
      <c r="N972" s="183" t="s">
        <v>7272</v>
      </c>
      <c r="O972" s="183" t="s">
        <v>7273</v>
      </c>
      <c r="P972" s="183">
        <v>0</v>
      </c>
      <c r="Q972" s="183" t="s">
        <v>647</v>
      </c>
      <c r="R972" s="183" t="s">
        <v>6878</v>
      </c>
      <c r="S972" s="184">
        <v>42599</v>
      </c>
      <c r="T972" s="185">
        <v>7614</v>
      </c>
      <c r="U972" s="186">
        <v>13743452</v>
      </c>
      <c r="V972" s="186">
        <v>13743452</v>
      </c>
      <c r="W972" s="187">
        <v>44227</v>
      </c>
      <c r="X972" s="188" t="s">
        <v>8664</v>
      </c>
      <c r="Y972" s="188" t="s">
        <v>7880</v>
      </c>
      <c r="Z972" s="188" t="s">
        <v>7924</v>
      </c>
    </row>
    <row r="973" spans="1:26" ht="24.75" hidden="1" customHeight="1" x14ac:dyDescent="0.25">
      <c r="A973" s="183" t="s">
        <v>8600</v>
      </c>
      <c r="B973" s="188">
        <v>651185149</v>
      </c>
      <c r="C973" s="183" t="s">
        <v>81</v>
      </c>
      <c r="D973" s="183" t="s">
        <v>4808</v>
      </c>
      <c r="E973" s="183" t="s">
        <v>7270</v>
      </c>
      <c r="F973" s="183" t="s">
        <v>4809</v>
      </c>
      <c r="G973" s="183" t="s">
        <v>4810</v>
      </c>
      <c r="H973" s="183" t="s">
        <v>4811</v>
      </c>
      <c r="I973" s="183" t="s">
        <v>4812</v>
      </c>
      <c r="J973" s="183" t="s">
        <v>4813</v>
      </c>
      <c r="K973" s="183" t="s">
        <v>7271</v>
      </c>
      <c r="L973" s="183" t="s">
        <v>6166</v>
      </c>
      <c r="M973" s="183" t="s">
        <v>1725</v>
      </c>
      <c r="N973" s="183" t="s">
        <v>7272</v>
      </c>
      <c r="O973" s="183" t="s">
        <v>7273</v>
      </c>
      <c r="P973" s="183">
        <v>0</v>
      </c>
      <c r="Q973" s="183" t="s">
        <v>647</v>
      </c>
      <c r="R973" s="183" t="s">
        <v>6878</v>
      </c>
      <c r="S973" s="184">
        <v>42599</v>
      </c>
      <c r="T973" s="185">
        <v>7614</v>
      </c>
      <c r="U973" s="186">
        <v>61957805</v>
      </c>
      <c r="V973" s="186">
        <v>61957805</v>
      </c>
      <c r="W973" s="187">
        <v>44227</v>
      </c>
      <c r="X973" s="188" t="s">
        <v>8664</v>
      </c>
      <c r="Y973" s="188" t="s">
        <v>7880</v>
      </c>
      <c r="Z973" s="188" t="s">
        <v>7928</v>
      </c>
    </row>
    <row r="974" spans="1:26" ht="24.75" hidden="1" customHeight="1" x14ac:dyDescent="0.25">
      <c r="A974" s="183" t="s">
        <v>8600</v>
      </c>
      <c r="B974" s="188">
        <v>651185149</v>
      </c>
      <c r="C974" s="183" t="s">
        <v>81</v>
      </c>
      <c r="D974" s="183" t="s">
        <v>4808</v>
      </c>
      <c r="E974" s="183" t="s">
        <v>7270</v>
      </c>
      <c r="F974" s="183" t="s">
        <v>4809</v>
      </c>
      <c r="G974" s="183" t="s">
        <v>4810</v>
      </c>
      <c r="H974" s="183" t="s">
        <v>4811</v>
      </c>
      <c r="I974" s="183" t="s">
        <v>4812</v>
      </c>
      <c r="J974" s="183" t="s">
        <v>4813</v>
      </c>
      <c r="K974" s="183" t="s">
        <v>7271</v>
      </c>
      <c r="L974" s="183" t="s">
        <v>6166</v>
      </c>
      <c r="M974" s="183" t="s">
        <v>1725</v>
      </c>
      <c r="N974" s="183" t="s">
        <v>7272</v>
      </c>
      <c r="O974" s="183" t="s">
        <v>7273</v>
      </c>
      <c r="P974" s="183">
        <v>0</v>
      </c>
      <c r="Q974" s="183" t="s">
        <v>647</v>
      </c>
      <c r="R974" s="183" t="s">
        <v>6878</v>
      </c>
      <c r="S974" s="184">
        <v>42599</v>
      </c>
      <c r="T974" s="185">
        <v>7614</v>
      </c>
      <c r="U974" s="186">
        <v>27486902</v>
      </c>
      <c r="V974" s="186">
        <v>27486902</v>
      </c>
      <c r="W974" s="187">
        <v>44227</v>
      </c>
      <c r="X974" s="188" t="s">
        <v>8664</v>
      </c>
      <c r="Y974" s="188" t="s">
        <v>7880</v>
      </c>
      <c r="Z974" s="188" t="s">
        <v>8019</v>
      </c>
    </row>
    <row r="975" spans="1:26" ht="24.75" hidden="1" customHeight="1" x14ac:dyDescent="0.25">
      <c r="A975" s="183" t="s">
        <v>8601</v>
      </c>
      <c r="B975" s="188" t="s">
        <v>7829</v>
      </c>
      <c r="C975" s="183" t="s">
        <v>2854</v>
      </c>
      <c r="D975" s="183" t="s">
        <v>2871</v>
      </c>
      <c r="E975" s="183" t="s">
        <v>27</v>
      </c>
      <c r="F975" s="183" t="s">
        <v>2872</v>
      </c>
      <c r="G975" s="183" t="s">
        <v>29</v>
      </c>
      <c r="H975" s="183">
        <v>0</v>
      </c>
      <c r="I975" s="183">
        <v>0</v>
      </c>
      <c r="J975" s="183" t="s">
        <v>3060</v>
      </c>
      <c r="K975" s="183" t="s">
        <v>3061</v>
      </c>
      <c r="L975" s="183" t="s">
        <v>51</v>
      </c>
      <c r="M975" s="183" t="s">
        <v>3062</v>
      </c>
      <c r="N975" s="183">
        <v>0</v>
      </c>
      <c r="O975" s="183" t="s">
        <v>3063</v>
      </c>
      <c r="P975" s="183">
        <v>0</v>
      </c>
      <c r="Q975" s="183">
        <v>91001</v>
      </c>
      <c r="R975" s="183" t="s">
        <v>2875</v>
      </c>
      <c r="S975" s="184">
        <v>42615</v>
      </c>
      <c r="T975" s="185">
        <v>7615</v>
      </c>
      <c r="U975" s="186">
        <v>4893746</v>
      </c>
      <c r="V975" s="186">
        <v>4893746</v>
      </c>
      <c r="W975" s="187">
        <v>44227</v>
      </c>
      <c r="X975" s="188" t="s">
        <v>8664</v>
      </c>
      <c r="Y975" s="188" t="s">
        <v>7880</v>
      </c>
      <c r="Z975" s="188" t="s">
        <v>8093</v>
      </c>
    </row>
    <row r="976" spans="1:26" ht="24.75" hidden="1" customHeight="1" x14ac:dyDescent="0.25">
      <c r="A976" s="183" t="s">
        <v>8602</v>
      </c>
      <c r="B976" s="188">
        <v>732384006</v>
      </c>
      <c r="C976" s="183" t="s">
        <v>1566</v>
      </c>
      <c r="D976" s="183" t="s">
        <v>2255</v>
      </c>
      <c r="E976" s="183" t="s">
        <v>7580</v>
      </c>
      <c r="F976" s="183" t="s">
        <v>2256</v>
      </c>
      <c r="G976" s="183" t="s">
        <v>7581</v>
      </c>
      <c r="H976" s="183" t="s">
        <v>7582</v>
      </c>
      <c r="I976" s="183" t="s">
        <v>7583</v>
      </c>
      <c r="J976" s="183" t="s">
        <v>2258</v>
      </c>
      <c r="K976" s="183" t="s">
        <v>2259</v>
      </c>
      <c r="L976" s="183" t="s">
        <v>50</v>
      </c>
      <c r="M976" s="183" t="s">
        <v>2260</v>
      </c>
      <c r="N976" s="183" t="s">
        <v>7552</v>
      </c>
      <c r="O976" s="183" t="s">
        <v>7553</v>
      </c>
      <c r="P976" s="183">
        <v>0</v>
      </c>
      <c r="Q976" s="183" t="s">
        <v>647</v>
      </c>
      <c r="R976" s="183" t="s">
        <v>7588</v>
      </c>
      <c r="S976" s="184">
        <v>42688</v>
      </c>
      <c r="T976" s="185">
        <v>7620</v>
      </c>
      <c r="U976" s="186">
        <v>31795042</v>
      </c>
      <c r="V976" s="186">
        <v>31795042</v>
      </c>
      <c r="W976" s="187">
        <v>44227</v>
      </c>
      <c r="X976" s="188" t="s">
        <v>8664</v>
      </c>
      <c r="Y976" s="188" t="s">
        <v>7880</v>
      </c>
      <c r="Z976" s="188" t="s">
        <v>7925</v>
      </c>
    </row>
    <row r="977" spans="1:26" ht="24.75" hidden="1" customHeight="1" x14ac:dyDescent="0.25">
      <c r="A977" s="183" t="s">
        <v>8603</v>
      </c>
      <c r="B977" s="188" t="s">
        <v>7861</v>
      </c>
      <c r="C977" s="183" t="s">
        <v>81</v>
      </c>
      <c r="D977" s="183" t="s">
        <v>4937</v>
      </c>
      <c r="E977" s="183" t="s">
        <v>7036</v>
      </c>
      <c r="F977" s="183" t="s">
        <v>4938</v>
      </c>
      <c r="G977" s="183" t="s">
        <v>4939</v>
      </c>
      <c r="H977" s="183" t="s">
        <v>2069</v>
      </c>
      <c r="I977" s="183" t="s">
        <v>7145</v>
      </c>
      <c r="J977" s="183" t="s">
        <v>4940</v>
      </c>
      <c r="K977" s="183" t="s">
        <v>4941</v>
      </c>
      <c r="L977" s="183" t="s">
        <v>344</v>
      </c>
      <c r="M977" s="183" t="s">
        <v>4942</v>
      </c>
      <c r="N977" s="183" t="s">
        <v>4943</v>
      </c>
      <c r="O977" s="183" t="s">
        <v>7037</v>
      </c>
      <c r="P977" s="183">
        <v>0</v>
      </c>
      <c r="Q977" s="183" t="s">
        <v>647</v>
      </c>
      <c r="R977" s="183" t="s">
        <v>7038</v>
      </c>
      <c r="S977" s="184">
        <v>42762</v>
      </c>
      <c r="T977" s="185">
        <v>7626</v>
      </c>
      <c r="U977" s="186">
        <v>0</v>
      </c>
      <c r="V977" s="186">
        <v>0</v>
      </c>
      <c r="W977" s="187">
        <v>44227</v>
      </c>
      <c r="X977" s="188" t="s">
        <v>8664</v>
      </c>
      <c r="Y977" s="188" t="s">
        <v>7880</v>
      </c>
      <c r="Z977" s="188" t="s">
        <v>7943</v>
      </c>
    </row>
    <row r="978" spans="1:26" ht="24.75" hidden="1" customHeight="1" x14ac:dyDescent="0.25">
      <c r="A978" s="183" t="s">
        <v>8603</v>
      </c>
      <c r="B978" s="188" t="s">
        <v>7861</v>
      </c>
      <c r="C978" s="183" t="s">
        <v>81</v>
      </c>
      <c r="D978" s="183" t="s">
        <v>4937</v>
      </c>
      <c r="E978" s="183" t="s">
        <v>7036</v>
      </c>
      <c r="F978" s="183" t="s">
        <v>4938</v>
      </c>
      <c r="G978" s="183" t="s">
        <v>4939</v>
      </c>
      <c r="H978" s="183" t="s">
        <v>2069</v>
      </c>
      <c r="I978" s="183" t="s">
        <v>7145</v>
      </c>
      <c r="J978" s="183" t="s">
        <v>4940</v>
      </c>
      <c r="K978" s="183" t="s">
        <v>4941</v>
      </c>
      <c r="L978" s="183" t="s">
        <v>344</v>
      </c>
      <c r="M978" s="183" t="s">
        <v>4942</v>
      </c>
      <c r="N978" s="183" t="s">
        <v>4943</v>
      </c>
      <c r="O978" s="183" t="s">
        <v>7037</v>
      </c>
      <c r="P978" s="183">
        <v>0</v>
      </c>
      <c r="Q978" s="183" t="s">
        <v>647</v>
      </c>
      <c r="R978" s="183" t="s">
        <v>7038</v>
      </c>
      <c r="S978" s="184">
        <v>42762</v>
      </c>
      <c r="T978" s="185">
        <v>7626</v>
      </c>
      <c r="U978" s="186">
        <v>35289784</v>
      </c>
      <c r="V978" s="186">
        <v>35289784</v>
      </c>
      <c r="W978" s="187">
        <v>44227</v>
      </c>
      <c r="X978" s="188" t="s">
        <v>8664</v>
      </c>
      <c r="Y978" s="188" t="s">
        <v>7880</v>
      </c>
      <c r="Z978" s="188" t="s">
        <v>187</v>
      </c>
    </row>
    <row r="979" spans="1:26" ht="24.75" hidden="1" customHeight="1" x14ac:dyDescent="0.25">
      <c r="A979" s="183" t="s">
        <v>8604</v>
      </c>
      <c r="B979" s="188" t="s">
        <v>7800</v>
      </c>
      <c r="C979" s="183" t="s">
        <v>958</v>
      </c>
      <c r="D979" s="183" t="s">
        <v>959</v>
      </c>
      <c r="E979" s="183" t="s">
        <v>7677</v>
      </c>
      <c r="F979" s="183" t="s">
        <v>960</v>
      </c>
      <c r="G979" s="183" t="s">
        <v>7678</v>
      </c>
      <c r="H979" s="183" t="s">
        <v>961</v>
      </c>
      <c r="I979" s="183" t="s">
        <v>7679</v>
      </c>
      <c r="J979" s="183" t="s">
        <v>7680</v>
      </c>
      <c r="K979" s="183" t="s">
        <v>963</v>
      </c>
      <c r="L979" s="183" t="s">
        <v>6171</v>
      </c>
      <c r="M979" s="183" t="s">
        <v>965</v>
      </c>
      <c r="N979" s="183" t="s">
        <v>964</v>
      </c>
      <c r="O979" s="183" t="s">
        <v>962</v>
      </c>
      <c r="P979" s="183">
        <v>0</v>
      </c>
      <c r="Q979" s="183">
        <v>93401</v>
      </c>
      <c r="R979" s="183" t="s">
        <v>7693</v>
      </c>
      <c r="S979" s="184">
        <v>43014</v>
      </c>
      <c r="T979" s="185">
        <v>7638</v>
      </c>
      <c r="U979" s="186">
        <v>7252749</v>
      </c>
      <c r="V979" s="186">
        <v>7252749</v>
      </c>
      <c r="W979" s="187">
        <v>44227</v>
      </c>
      <c r="X979" s="188" t="s">
        <v>8664</v>
      </c>
      <c r="Y979" s="188" t="s">
        <v>7880</v>
      </c>
      <c r="Z979" s="188" t="s">
        <v>7993</v>
      </c>
    </row>
    <row r="980" spans="1:26" ht="24.75" hidden="1" customHeight="1" x14ac:dyDescent="0.25">
      <c r="A980" s="183" t="s">
        <v>8605</v>
      </c>
      <c r="B980" s="188">
        <v>651519810</v>
      </c>
      <c r="C980" s="183" t="s">
        <v>405</v>
      </c>
      <c r="D980" s="183" t="s">
        <v>5596</v>
      </c>
      <c r="E980" s="183" t="s">
        <v>5597</v>
      </c>
      <c r="F980" s="183" t="s">
        <v>6117</v>
      </c>
      <c r="G980" s="183" t="s">
        <v>5598</v>
      </c>
      <c r="H980" s="183" t="s">
        <v>5599</v>
      </c>
      <c r="I980" s="183" t="s">
        <v>5600</v>
      </c>
      <c r="J980" s="183" t="s">
        <v>5601</v>
      </c>
      <c r="K980" s="183" t="s">
        <v>5602</v>
      </c>
      <c r="L980" s="183" t="s">
        <v>344</v>
      </c>
      <c r="M980" s="183" t="s">
        <v>5603</v>
      </c>
      <c r="N980" s="183">
        <v>0</v>
      </c>
      <c r="O980" s="183">
        <v>0</v>
      </c>
      <c r="P980" s="183">
        <v>0</v>
      </c>
      <c r="Q980" s="183" t="s">
        <v>704</v>
      </c>
      <c r="R980" s="183" t="s">
        <v>6932</v>
      </c>
      <c r="S980" s="184">
        <v>43165</v>
      </c>
      <c r="T980" s="185">
        <v>7644</v>
      </c>
      <c r="U980" s="186">
        <v>23302963</v>
      </c>
      <c r="V980" s="186">
        <v>23302963</v>
      </c>
      <c r="W980" s="187">
        <v>44227</v>
      </c>
      <c r="X980" s="188" t="s">
        <v>8664</v>
      </c>
      <c r="Y980" s="188" t="s">
        <v>7880</v>
      </c>
      <c r="Z980" s="188" t="s">
        <v>7908</v>
      </c>
    </row>
    <row r="981" spans="1:26" ht="24.75" hidden="1" customHeight="1" x14ac:dyDescent="0.25">
      <c r="A981" s="183" t="s">
        <v>8605</v>
      </c>
      <c r="B981" s="188">
        <v>651519810</v>
      </c>
      <c r="C981" s="183" t="s">
        <v>405</v>
      </c>
      <c r="D981" s="183" t="s">
        <v>5596</v>
      </c>
      <c r="E981" s="183" t="s">
        <v>5597</v>
      </c>
      <c r="F981" s="183" t="s">
        <v>6117</v>
      </c>
      <c r="G981" s="183" t="s">
        <v>5598</v>
      </c>
      <c r="H981" s="183" t="s">
        <v>5599</v>
      </c>
      <c r="I981" s="183" t="s">
        <v>5600</v>
      </c>
      <c r="J981" s="183" t="s">
        <v>5601</v>
      </c>
      <c r="K981" s="183" t="s">
        <v>5602</v>
      </c>
      <c r="L981" s="183" t="s">
        <v>344</v>
      </c>
      <c r="M981" s="183" t="s">
        <v>5603</v>
      </c>
      <c r="N981" s="183">
        <v>0</v>
      </c>
      <c r="O981" s="183">
        <v>0</v>
      </c>
      <c r="P981" s="183">
        <v>0</v>
      </c>
      <c r="Q981" s="183" t="s">
        <v>704</v>
      </c>
      <c r="R981" s="183" t="s">
        <v>6932</v>
      </c>
      <c r="S981" s="184">
        <v>43165</v>
      </c>
      <c r="T981" s="185">
        <v>7644</v>
      </c>
      <c r="U981" s="186">
        <v>0</v>
      </c>
      <c r="V981" s="186">
        <v>0</v>
      </c>
      <c r="W981" s="187">
        <v>44227</v>
      </c>
      <c r="X981" s="188" t="s">
        <v>8664</v>
      </c>
      <c r="Y981" s="188" t="s">
        <v>7880</v>
      </c>
      <c r="Z981" s="188" t="s">
        <v>7935</v>
      </c>
    </row>
    <row r="982" spans="1:26" ht="24.75" hidden="1" customHeight="1" x14ac:dyDescent="0.25">
      <c r="A982" s="183" t="s">
        <v>8605</v>
      </c>
      <c r="B982" s="188">
        <v>651519810</v>
      </c>
      <c r="C982" s="183" t="s">
        <v>405</v>
      </c>
      <c r="D982" s="183" t="s">
        <v>5596</v>
      </c>
      <c r="E982" s="183" t="s">
        <v>5597</v>
      </c>
      <c r="F982" s="183" t="s">
        <v>6117</v>
      </c>
      <c r="G982" s="183" t="s">
        <v>5598</v>
      </c>
      <c r="H982" s="183" t="s">
        <v>5599</v>
      </c>
      <c r="I982" s="183" t="s">
        <v>5600</v>
      </c>
      <c r="J982" s="183" t="s">
        <v>5601</v>
      </c>
      <c r="K982" s="183" t="s">
        <v>5602</v>
      </c>
      <c r="L982" s="183" t="s">
        <v>344</v>
      </c>
      <c r="M982" s="183" t="s">
        <v>5603</v>
      </c>
      <c r="N982" s="183">
        <v>0</v>
      </c>
      <c r="O982" s="183">
        <v>0</v>
      </c>
      <c r="P982" s="183">
        <v>0</v>
      </c>
      <c r="Q982" s="183" t="s">
        <v>704</v>
      </c>
      <c r="R982" s="183" t="s">
        <v>6932</v>
      </c>
      <c r="S982" s="184">
        <v>43165</v>
      </c>
      <c r="T982" s="185">
        <v>7644</v>
      </c>
      <c r="U982" s="186">
        <v>13487285</v>
      </c>
      <c r="V982" s="186">
        <v>13487285</v>
      </c>
      <c r="W982" s="187">
        <v>44227</v>
      </c>
      <c r="X982" s="188" t="s">
        <v>8664</v>
      </c>
      <c r="Y982" s="188" t="s">
        <v>7880</v>
      </c>
      <c r="Z982" s="188" t="s">
        <v>8077</v>
      </c>
    </row>
    <row r="983" spans="1:26" ht="24.75" hidden="1" customHeight="1" x14ac:dyDescent="0.25">
      <c r="A983" s="183" t="s">
        <v>8605</v>
      </c>
      <c r="B983" s="188">
        <v>651519810</v>
      </c>
      <c r="C983" s="183" t="s">
        <v>405</v>
      </c>
      <c r="D983" s="183" t="s">
        <v>5596</v>
      </c>
      <c r="E983" s="183" t="s">
        <v>5597</v>
      </c>
      <c r="F983" s="183" t="s">
        <v>6117</v>
      </c>
      <c r="G983" s="183" t="s">
        <v>5598</v>
      </c>
      <c r="H983" s="183" t="s">
        <v>5599</v>
      </c>
      <c r="I983" s="183" t="s">
        <v>5600</v>
      </c>
      <c r="J983" s="183" t="s">
        <v>5601</v>
      </c>
      <c r="K983" s="183" t="s">
        <v>5602</v>
      </c>
      <c r="L983" s="183" t="s">
        <v>344</v>
      </c>
      <c r="M983" s="183" t="s">
        <v>5603</v>
      </c>
      <c r="N983" s="183">
        <v>0</v>
      </c>
      <c r="O983" s="183">
        <v>0</v>
      </c>
      <c r="P983" s="183">
        <v>0</v>
      </c>
      <c r="Q983" s="183" t="s">
        <v>704</v>
      </c>
      <c r="R983" s="183" t="s">
        <v>6932</v>
      </c>
      <c r="S983" s="184">
        <v>43165</v>
      </c>
      <c r="T983" s="185">
        <v>7644</v>
      </c>
      <c r="U983" s="186">
        <v>4562559</v>
      </c>
      <c r="V983" s="186">
        <v>4562559</v>
      </c>
      <c r="W983" s="187">
        <v>44227</v>
      </c>
      <c r="X983" s="188" t="s">
        <v>8664</v>
      </c>
      <c r="Y983" s="188" t="s">
        <v>7880</v>
      </c>
      <c r="Z983" s="188" t="s">
        <v>7938</v>
      </c>
    </row>
    <row r="984" spans="1:26" ht="24.75" hidden="1" customHeight="1" x14ac:dyDescent="0.25">
      <c r="A984" s="183" t="s">
        <v>8606</v>
      </c>
      <c r="B984" s="188">
        <v>651539161</v>
      </c>
      <c r="C984" s="183" t="s">
        <v>1579</v>
      </c>
      <c r="D984" s="183" t="s">
        <v>6144</v>
      </c>
      <c r="E984" s="183" t="s">
        <v>7060</v>
      </c>
      <c r="F984" s="183" t="s">
        <v>2717</v>
      </c>
      <c r="G984" s="183" t="s">
        <v>7061</v>
      </c>
      <c r="H984" s="183" t="s">
        <v>2718</v>
      </c>
      <c r="I984" s="183" t="s">
        <v>2719</v>
      </c>
      <c r="J984" s="183" t="s">
        <v>7062</v>
      </c>
      <c r="K984" s="183" t="s">
        <v>6501</v>
      </c>
      <c r="L984" s="183" t="s">
        <v>630</v>
      </c>
      <c r="M984" s="183" t="s">
        <v>462</v>
      </c>
      <c r="N984" s="183" t="s">
        <v>6500</v>
      </c>
      <c r="O984" s="183" t="s">
        <v>6502</v>
      </c>
      <c r="P984" s="183">
        <v>0</v>
      </c>
      <c r="Q984" s="183" t="s">
        <v>1591</v>
      </c>
      <c r="R984" s="183" t="s">
        <v>7071</v>
      </c>
      <c r="S984" s="184">
        <v>43180</v>
      </c>
      <c r="T984" s="185">
        <v>7645</v>
      </c>
      <c r="U984" s="186">
        <v>109062484</v>
      </c>
      <c r="V984" s="186">
        <v>109062484</v>
      </c>
      <c r="W984" s="187">
        <v>44227</v>
      </c>
      <c r="X984" s="188" t="s">
        <v>8664</v>
      </c>
      <c r="Y984" s="188" t="s">
        <v>7880</v>
      </c>
      <c r="Z984" s="188" t="s">
        <v>7900</v>
      </c>
    </row>
    <row r="985" spans="1:26" ht="24.75" hidden="1" customHeight="1" x14ac:dyDescent="0.25">
      <c r="A985" s="183" t="s">
        <v>8606</v>
      </c>
      <c r="B985" s="188">
        <v>651539161</v>
      </c>
      <c r="C985" s="183" t="s">
        <v>1579</v>
      </c>
      <c r="D985" s="183" t="s">
        <v>6144</v>
      </c>
      <c r="E985" s="183" t="s">
        <v>7060</v>
      </c>
      <c r="F985" s="183" t="s">
        <v>2717</v>
      </c>
      <c r="G985" s="183" t="s">
        <v>7061</v>
      </c>
      <c r="H985" s="183" t="s">
        <v>2718</v>
      </c>
      <c r="I985" s="183" t="s">
        <v>2719</v>
      </c>
      <c r="J985" s="183" t="s">
        <v>7062</v>
      </c>
      <c r="K985" s="183" t="s">
        <v>6501</v>
      </c>
      <c r="L985" s="183" t="s">
        <v>630</v>
      </c>
      <c r="M985" s="183" t="s">
        <v>462</v>
      </c>
      <c r="N985" s="183" t="s">
        <v>6500</v>
      </c>
      <c r="O985" s="183" t="s">
        <v>6502</v>
      </c>
      <c r="P985" s="183">
        <v>0</v>
      </c>
      <c r="Q985" s="183" t="s">
        <v>1591</v>
      </c>
      <c r="R985" s="183" t="s">
        <v>7071</v>
      </c>
      <c r="S985" s="184">
        <v>43180</v>
      </c>
      <c r="T985" s="185">
        <v>7645</v>
      </c>
      <c r="U985" s="186">
        <v>48689828</v>
      </c>
      <c r="V985" s="186">
        <v>48689828</v>
      </c>
      <c r="W985" s="187">
        <v>44227</v>
      </c>
      <c r="X985" s="188" t="s">
        <v>8664</v>
      </c>
      <c r="Y985" s="188" t="s">
        <v>7880</v>
      </c>
      <c r="Z985" s="188" t="s">
        <v>7954</v>
      </c>
    </row>
    <row r="986" spans="1:26" ht="24.75" hidden="1" customHeight="1" x14ac:dyDescent="0.25">
      <c r="A986" s="183" t="s">
        <v>8606</v>
      </c>
      <c r="B986" s="188">
        <v>651539161</v>
      </c>
      <c r="C986" s="183" t="s">
        <v>1579</v>
      </c>
      <c r="D986" s="183" t="s">
        <v>6144</v>
      </c>
      <c r="E986" s="183" t="s">
        <v>7060</v>
      </c>
      <c r="F986" s="183" t="s">
        <v>2717</v>
      </c>
      <c r="G986" s="183" t="s">
        <v>7061</v>
      </c>
      <c r="H986" s="183" t="s">
        <v>2718</v>
      </c>
      <c r="I986" s="183" t="s">
        <v>2719</v>
      </c>
      <c r="J986" s="183" t="s">
        <v>7062</v>
      </c>
      <c r="K986" s="183" t="s">
        <v>6501</v>
      </c>
      <c r="L986" s="183" t="s">
        <v>630</v>
      </c>
      <c r="M986" s="183" t="s">
        <v>462</v>
      </c>
      <c r="N986" s="183" t="s">
        <v>6500</v>
      </c>
      <c r="O986" s="183" t="s">
        <v>6502</v>
      </c>
      <c r="P986" s="183">
        <v>0</v>
      </c>
      <c r="Q986" s="183" t="s">
        <v>1591</v>
      </c>
      <c r="R986" s="183" t="s">
        <v>7071</v>
      </c>
      <c r="S986" s="184">
        <v>43180</v>
      </c>
      <c r="T986" s="185">
        <v>7645</v>
      </c>
      <c r="U986" s="186">
        <v>17326200</v>
      </c>
      <c r="V986" s="186">
        <v>17326200</v>
      </c>
      <c r="W986" s="187">
        <v>44227</v>
      </c>
      <c r="X986" s="188" t="s">
        <v>8664</v>
      </c>
      <c r="Y986" s="188" t="s">
        <v>7880</v>
      </c>
      <c r="Z986" s="188" t="s">
        <v>7960</v>
      </c>
    </row>
    <row r="987" spans="1:26" ht="24.75" hidden="1" customHeight="1" x14ac:dyDescent="0.25">
      <c r="A987" s="183" t="s">
        <v>8607</v>
      </c>
      <c r="B987" s="188">
        <v>651589657</v>
      </c>
      <c r="C987" s="183" t="s">
        <v>970</v>
      </c>
      <c r="D987" s="183" t="s">
        <v>971</v>
      </c>
      <c r="E987" s="183" t="s">
        <v>7681</v>
      </c>
      <c r="F987" s="183" t="s">
        <v>972</v>
      </c>
      <c r="G987" s="183" t="s">
        <v>7707</v>
      </c>
      <c r="H987" s="183" t="s">
        <v>973</v>
      </c>
      <c r="I987" s="183" t="s">
        <v>7708</v>
      </c>
      <c r="J987" s="183" t="s">
        <v>974</v>
      </c>
      <c r="K987" s="183" t="s">
        <v>7682</v>
      </c>
      <c r="L987" s="183" t="s">
        <v>50</v>
      </c>
      <c r="M987" s="183" t="s">
        <v>1489</v>
      </c>
      <c r="N987" s="183" t="s">
        <v>7683</v>
      </c>
      <c r="O987" s="183" t="s">
        <v>7684</v>
      </c>
      <c r="P987" s="183">
        <v>0</v>
      </c>
      <c r="Q987" s="183" t="s">
        <v>92</v>
      </c>
      <c r="R987" s="183" t="s">
        <v>7692</v>
      </c>
      <c r="S987" s="184">
        <v>43276</v>
      </c>
      <c r="T987" s="185">
        <v>7650</v>
      </c>
      <c r="U987" s="186">
        <v>0</v>
      </c>
      <c r="V987" s="186">
        <v>0</v>
      </c>
      <c r="W987" s="187">
        <v>44227</v>
      </c>
      <c r="X987" s="188" t="s">
        <v>8664</v>
      </c>
      <c r="Y987" s="188" t="s">
        <v>7880</v>
      </c>
      <c r="Z987" s="188" t="s">
        <v>8671</v>
      </c>
    </row>
    <row r="988" spans="1:26" ht="24.75" hidden="1" customHeight="1" x14ac:dyDescent="0.25">
      <c r="A988" s="183" t="s">
        <v>8607</v>
      </c>
      <c r="B988" s="188">
        <v>651589657</v>
      </c>
      <c r="C988" s="183" t="s">
        <v>970</v>
      </c>
      <c r="D988" s="183" t="s">
        <v>971</v>
      </c>
      <c r="E988" s="183" t="s">
        <v>7681</v>
      </c>
      <c r="F988" s="183" t="s">
        <v>972</v>
      </c>
      <c r="G988" s="183" t="s">
        <v>7707</v>
      </c>
      <c r="H988" s="183" t="s">
        <v>973</v>
      </c>
      <c r="I988" s="183" t="s">
        <v>7708</v>
      </c>
      <c r="J988" s="183" t="s">
        <v>974</v>
      </c>
      <c r="K988" s="183" t="s">
        <v>7682</v>
      </c>
      <c r="L988" s="183" t="s">
        <v>50</v>
      </c>
      <c r="M988" s="183" t="s">
        <v>1489</v>
      </c>
      <c r="N988" s="183" t="s">
        <v>7683</v>
      </c>
      <c r="O988" s="183" t="s">
        <v>7684</v>
      </c>
      <c r="P988" s="183">
        <v>0</v>
      </c>
      <c r="Q988" s="183" t="s">
        <v>92</v>
      </c>
      <c r="R988" s="183" t="s">
        <v>7692</v>
      </c>
      <c r="S988" s="184">
        <v>43276</v>
      </c>
      <c r="T988" s="185">
        <v>7650</v>
      </c>
      <c r="U988" s="186">
        <v>6413280</v>
      </c>
      <c r="V988" s="186">
        <v>6413280</v>
      </c>
      <c r="W988" s="187">
        <v>44227</v>
      </c>
      <c r="X988" s="188" t="s">
        <v>8664</v>
      </c>
      <c r="Y988" s="188" t="s">
        <v>7880</v>
      </c>
      <c r="Z988" s="188" t="s">
        <v>7950</v>
      </c>
    </row>
    <row r="989" spans="1:26" ht="24.75" hidden="1" customHeight="1" x14ac:dyDescent="0.25">
      <c r="A989" s="183" t="s">
        <v>8607</v>
      </c>
      <c r="B989" s="188">
        <v>651589657</v>
      </c>
      <c r="C989" s="183" t="s">
        <v>970</v>
      </c>
      <c r="D989" s="183" t="s">
        <v>971</v>
      </c>
      <c r="E989" s="183" t="s">
        <v>7681</v>
      </c>
      <c r="F989" s="183" t="s">
        <v>972</v>
      </c>
      <c r="G989" s="183" t="s">
        <v>7707</v>
      </c>
      <c r="H989" s="183" t="s">
        <v>973</v>
      </c>
      <c r="I989" s="183" t="s">
        <v>7708</v>
      </c>
      <c r="J989" s="183" t="s">
        <v>974</v>
      </c>
      <c r="K989" s="183" t="s">
        <v>7682</v>
      </c>
      <c r="L989" s="183" t="s">
        <v>50</v>
      </c>
      <c r="M989" s="183" t="s">
        <v>1489</v>
      </c>
      <c r="N989" s="183" t="s">
        <v>7683</v>
      </c>
      <c r="O989" s="183" t="s">
        <v>7684</v>
      </c>
      <c r="P989" s="183">
        <v>0</v>
      </c>
      <c r="Q989" s="183" t="s">
        <v>92</v>
      </c>
      <c r="R989" s="183" t="s">
        <v>7692</v>
      </c>
      <c r="S989" s="184">
        <v>43276</v>
      </c>
      <c r="T989" s="185">
        <v>7650</v>
      </c>
      <c r="U989" s="186">
        <v>6413280</v>
      </c>
      <c r="V989" s="186">
        <v>6413280</v>
      </c>
      <c r="W989" s="187">
        <v>44227</v>
      </c>
      <c r="X989" s="188" t="s">
        <v>8664</v>
      </c>
      <c r="Y989" s="188" t="s">
        <v>7880</v>
      </c>
      <c r="Z989" s="188" t="s">
        <v>7948</v>
      </c>
    </row>
    <row r="990" spans="1:26" ht="24.75" hidden="1" customHeight="1" x14ac:dyDescent="0.25">
      <c r="A990" s="183" t="s">
        <v>8608</v>
      </c>
      <c r="B990" s="188">
        <v>659070006</v>
      </c>
      <c r="C990" s="183" t="s">
        <v>640</v>
      </c>
      <c r="D990" s="183" t="s">
        <v>641</v>
      </c>
      <c r="E990" s="183" t="s">
        <v>642</v>
      </c>
      <c r="F990" s="183" t="s">
        <v>643</v>
      </c>
      <c r="G990" s="183" t="s">
        <v>644</v>
      </c>
      <c r="H990" s="183" t="s">
        <v>645</v>
      </c>
      <c r="I990" s="183" t="s">
        <v>7063</v>
      </c>
      <c r="J990" s="183" t="s">
        <v>6650</v>
      </c>
      <c r="K990" s="183" t="s">
        <v>7066</v>
      </c>
      <c r="L990" s="183" t="s">
        <v>6169</v>
      </c>
      <c r="M990" s="183" t="s">
        <v>646</v>
      </c>
      <c r="N990" s="183" t="s">
        <v>7064</v>
      </c>
      <c r="O990" s="183" t="s">
        <v>7065</v>
      </c>
      <c r="P990" s="183" t="s">
        <v>6649</v>
      </c>
      <c r="Q990" s="183" t="s">
        <v>647</v>
      </c>
      <c r="R990" s="183" t="s">
        <v>6925</v>
      </c>
      <c r="S990" s="184">
        <v>43307</v>
      </c>
      <c r="T990" s="185">
        <v>7652</v>
      </c>
      <c r="U990" s="186">
        <v>6425226</v>
      </c>
      <c r="V990" s="186">
        <v>6425226</v>
      </c>
      <c r="W990" s="187">
        <v>44227</v>
      </c>
      <c r="X990" s="188" t="s">
        <v>8664</v>
      </c>
      <c r="Y990" s="188" t="s">
        <v>7880</v>
      </c>
      <c r="Z990" s="188" t="s">
        <v>7892</v>
      </c>
    </row>
    <row r="991" spans="1:26" ht="24.75" hidden="1" customHeight="1" x14ac:dyDescent="0.25">
      <c r="A991" s="183" t="s">
        <v>8608</v>
      </c>
      <c r="B991" s="188">
        <v>659070006</v>
      </c>
      <c r="C991" s="183" t="s">
        <v>640</v>
      </c>
      <c r="D991" s="183" t="s">
        <v>641</v>
      </c>
      <c r="E991" s="183" t="s">
        <v>642</v>
      </c>
      <c r="F991" s="183" t="s">
        <v>643</v>
      </c>
      <c r="G991" s="183" t="s">
        <v>644</v>
      </c>
      <c r="H991" s="183" t="s">
        <v>645</v>
      </c>
      <c r="I991" s="183" t="s">
        <v>7063</v>
      </c>
      <c r="J991" s="183" t="s">
        <v>6650</v>
      </c>
      <c r="K991" s="183" t="s">
        <v>7066</v>
      </c>
      <c r="L991" s="183" t="s">
        <v>6169</v>
      </c>
      <c r="M991" s="183" t="s">
        <v>646</v>
      </c>
      <c r="N991" s="183" t="s">
        <v>7064</v>
      </c>
      <c r="O991" s="183" t="s">
        <v>7065</v>
      </c>
      <c r="P991" s="183" t="s">
        <v>6649</v>
      </c>
      <c r="Q991" s="183" t="s">
        <v>647</v>
      </c>
      <c r="R991" s="183" t="s">
        <v>6925</v>
      </c>
      <c r="S991" s="184">
        <v>43307</v>
      </c>
      <c r="T991" s="185">
        <v>7652</v>
      </c>
      <c r="U991" s="186">
        <v>16401193</v>
      </c>
      <c r="V991" s="186">
        <v>16401193</v>
      </c>
      <c r="W991" s="187">
        <v>44227</v>
      </c>
      <c r="X991" s="188" t="s">
        <v>8664</v>
      </c>
      <c r="Y991" s="188" t="s">
        <v>7880</v>
      </c>
      <c r="Z991" s="188" t="s">
        <v>7917</v>
      </c>
    </row>
    <row r="992" spans="1:26" ht="24.75" hidden="1" customHeight="1" x14ac:dyDescent="0.25">
      <c r="A992" s="183" t="s">
        <v>8662</v>
      </c>
      <c r="B992" s="188">
        <v>652942806</v>
      </c>
      <c r="C992" s="183" t="s">
        <v>1579</v>
      </c>
      <c r="D992" s="183" t="s">
        <v>2557</v>
      </c>
      <c r="E992" s="183" t="s">
        <v>7661</v>
      </c>
      <c r="F992" s="183" t="s">
        <v>2558</v>
      </c>
      <c r="G992" s="183" t="s">
        <v>7662</v>
      </c>
      <c r="H992" s="183" t="s">
        <v>2559</v>
      </c>
      <c r="I992" s="183" t="s">
        <v>7663</v>
      </c>
      <c r="J992" s="183" t="s">
        <v>7664</v>
      </c>
      <c r="K992" s="183" t="s">
        <v>2560</v>
      </c>
      <c r="L992" s="183" t="s">
        <v>50</v>
      </c>
      <c r="M992" s="183" t="s">
        <v>2561</v>
      </c>
      <c r="N992" s="183" t="s">
        <v>2562</v>
      </c>
      <c r="O992" s="183" t="s">
        <v>2563</v>
      </c>
      <c r="P992" s="183">
        <v>0</v>
      </c>
      <c r="Q992" s="183" t="s">
        <v>1591</v>
      </c>
      <c r="R992" s="183" t="s">
        <v>7517</v>
      </c>
      <c r="S992" s="184">
        <v>43353</v>
      </c>
      <c r="T992" s="185">
        <v>7655</v>
      </c>
      <c r="U992" s="186">
        <v>0</v>
      </c>
      <c r="V992" s="186">
        <v>0</v>
      </c>
      <c r="W992" s="187">
        <v>44227</v>
      </c>
      <c r="X992" s="188" t="s">
        <v>8664</v>
      </c>
      <c r="Y992" s="188" t="s">
        <v>7880</v>
      </c>
      <c r="Z992" s="188" t="s">
        <v>6479</v>
      </c>
    </row>
    <row r="993" spans="1:26" ht="24.75" hidden="1" customHeight="1" x14ac:dyDescent="0.25">
      <c r="A993" s="183" t="s">
        <v>8609</v>
      </c>
      <c r="B993" s="188">
        <v>651354765</v>
      </c>
      <c r="C993" s="183" t="s">
        <v>405</v>
      </c>
      <c r="D993" s="183" t="s">
        <v>406</v>
      </c>
      <c r="E993" s="183" t="s">
        <v>6647</v>
      </c>
      <c r="F993" s="183" t="s">
        <v>407</v>
      </c>
      <c r="G993" s="183" t="s">
        <v>7007</v>
      </c>
      <c r="H993" s="183" t="s">
        <v>408</v>
      </c>
      <c r="I993" s="183" t="s">
        <v>7008</v>
      </c>
      <c r="J993" s="183" t="s">
        <v>409</v>
      </c>
      <c r="K993" s="183" t="s">
        <v>6794</v>
      </c>
      <c r="L993" s="183" t="s">
        <v>630</v>
      </c>
      <c r="M993" s="183" t="s">
        <v>387</v>
      </c>
      <c r="N993" s="183">
        <v>984478316</v>
      </c>
      <c r="O993" s="183" t="s">
        <v>6648</v>
      </c>
      <c r="P993" s="183">
        <v>0</v>
      </c>
      <c r="Q993" s="183" t="s">
        <v>92</v>
      </c>
      <c r="R993" s="183" t="s">
        <v>7022</v>
      </c>
      <c r="S993" s="184">
        <v>43374</v>
      </c>
      <c r="T993" s="185">
        <v>7657</v>
      </c>
      <c r="U993" s="186">
        <v>16033200</v>
      </c>
      <c r="V993" s="186">
        <v>16033200</v>
      </c>
      <c r="W993" s="187">
        <v>44227</v>
      </c>
      <c r="X993" s="188" t="s">
        <v>8664</v>
      </c>
      <c r="Y993" s="188" t="s">
        <v>7880</v>
      </c>
      <c r="Z993" s="188" t="s">
        <v>7942</v>
      </c>
    </row>
    <row r="994" spans="1:26" ht="24.75" hidden="1" customHeight="1" x14ac:dyDescent="0.25">
      <c r="A994" s="183" t="s">
        <v>8609</v>
      </c>
      <c r="B994" s="188">
        <v>651354765</v>
      </c>
      <c r="C994" s="183" t="s">
        <v>405</v>
      </c>
      <c r="D994" s="183" t="s">
        <v>406</v>
      </c>
      <c r="E994" s="183" t="s">
        <v>6647</v>
      </c>
      <c r="F994" s="183" t="s">
        <v>407</v>
      </c>
      <c r="G994" s="183" t="s">
        <v>7007</v>
      </c>
      <c r="H994" s="183" t="s">
        <v>408</v>
      </c>
      <c r="I994" s="183" t="s">
        <v>7008</v>
      </c>
      <c r="J994" s="183" t="s">
        <v>409</v>
      </c>
      <c r="K994" s="183" t="s">
        <v>6794</v>
      </c>
      <c r="L994" s="183" t="s">
        <v>630</v>
      </c>
      <c r="M994" s="183" t="s">
        <v>387</v>
      </c>
      <c r="N994" s="183">
        <v>984478316</v>
      </c>
      <c r="O994" s="183" t="s">
        <v>6648</v>
      </c>
      <c r="P994" s="183">
        <v>0</v>
      </c>
      <c r="Q994" s="183" t="s">
        <v>92</v>
      </c>
      <c r="R994" s="183" t="s">
        <v>7022</v>
      </c>
      <c r="S994" s="184">
        <v>43374</v>
      </c>
      <c r="T994" s="185">
        <v>7657</v>
      </c>
      <c r="U994" s="186">
        <v>16033200</v>
      </c>
      <c r="V994" s="186">
        <v>16033200</v>
      </c>
      <c r="W994" s="187">
        <v>44227</v>
      </c>
      <c r="X994" s="188" t="s">
        <v>8664</v>
      </c>
      <c r="Y994" s="188" t="s">
        <v>7880</v>
      </c>
      <c r="Z994" s="188" t="s">
        <v>7949</v>
      </c>
    </row>
    <row r="995" spans="1:26" ht="24.75" hidden="1" customHeight="1" x14ac:dyDescent="0.25">
      <c r="A995" s="183" t="s">
        <v>8609</v>
      </c>
      <c r="B995" s="188">
        <v>651354765</v>
      </c>
      <c r="C995" s="183" t="s">
        <v>405</v>
      </c>
      <c r="D995" s="183" t="s">
        <v>406</v>
      </c>
      <c r="E995" s="183" t="s">
        <v>6647</v>
      </c>
      <c r="F995" s="183" t="s">
        <v>407</v>
      </c>
      <c r="G995" s="183" t="s">
        <v>7007</v>
      </c>
      <c r="H995" s="183" t="s">
        <v>408</v>
      </c>
      <c r="I995" s="183" t="s">
        <v>7008</v>
      </c>
      <c r="J995" s="183" t="s">
        <v>409</v>
      </c>
      <c r="K995" s="183" t="s">
        <v>6794</v>
      </c>
      <c r="L995" s="183" t="s">
        <v>630</v>
      </c>
      <c r="M995" s="183" t="s">
        <v>387</v>
      </c>
      <c r="N995" s="183">
        <v>984478316</v>
      </c>
      <c r="O995" s="183" t="s">
        <v>6648</v>
      </c>
      <c r="P995" s="183">
        <v>0</v>
      </c>
      <c r="Q995" s="183" t="s">
        <v>92</v>
      </c>
      <c r="R995" s="183" t="s">
        <v>7022</v>
      </c>
      <c r="S995" s="184">
        <v>43374</v>
      </c>
      <c r="T995" s="185">
        <v>7657</v>
      </c>
      <c r="U995" s="186">
        <v>1405044</v>
      </c>
      <c r="V995" s="186">
        <v>1405044</v>
      </c>
      <c r="W995" s="187">
        <v>44227</v>
      </c>
      <c r="X995" s="188" t="s">
        <v>8664</v>
      </c>
      <c r="Y995" s="188" t="s">
        <v>7880</v>
      </c>
      <c r="Z995" s="188" t="s">
        <v>7946</v>
      </c>
    </row>
    <row r="996" spans="1:26" ht="24.75" hidden="1" customHeight="1" x14ac:dyDescent="0.25">
      <c r="A996" s="183" t="s">
        <v>8609</v>
      </c>
      <c r="B996" s="188">
        <v>651354765</v>
      </c>
      <c r="C996" s="183" t="s">
        <v>405</v>
      </c>
      <c r="D996" s="183" t="s">
        <v>406</v>
      </c>
      <c r="E996" s="183" t="s">
        <v>6647</v>
      </c>
      <c r="F996" s="183" t="s">
        <v>407</v>
      </c>
      <c r="G996" s="183" t="s">
        <v>7007</v>
      </c>
      <c r="H996" s="183" t="s">
        <v>408</v>
      </c>
      <c r="I996" s="183" t="s">
        <v>7008</v>
      </c>
      <c r="J996" s="183" t="s">
        <v>409</v>
      </c>
      <c r="K996" s="183" t="s">
        <v>6794</v>
      </c>
      <c r="L996" s="183" t="s">
        <v>630</v>
      </c>
      <c r="M996" s="183" t="s">
        <v>387</v>
      </c>
      <c r="N996" s="183">
        <v>984478316</v>
      </c>
      <c r="O996" s="183" t="s">
        <v>6648</v>
      </c>
      <c r="P996" s="183">
        <v>0</v>
      </c>
      <c r="Q996" s="183" t="s">
        <v>92</v>
      </c>
      <c r="R996" s="183" t="s">
        <v>7022</v>
      </c>
      <c r="S996" s="184">
        <v>43374</v>
      </c>
      <c r="T996" s="185">
        <v>7657</v>
      </c>
      <c r="U996" s="186">
        <v>36604830</v>
      </c>
      <c r="V996" s="186">
        <v>36604830</v>
      </c>
      <c r="W996" s="187">
        <v>44227</v>
      </c>
      <c r="X996" s="188" t="s">
        <v>8664</v>
      </c>
      <c r="Y996" s="188" t="s">
        <v>7880</v>
      </c>
      <c r="Z996" s="188" t="s">
        <v>7951</v>
      </c>
    </row>
    <row r="997" spans="1:26" ht="24.75" hidden="1" customHeight="1" x14ac:dyDescent="0.25">
      <c r="A997" s="183" t="s">
        <v>8609</v>
      </c>
      <c r="B997" s="188">
        <v>651354765</v>
      </c>
      <c r="C997" s="183" t="s">
        <v>405</v>
      </c>
      <c r="D997" s="183" t="s">
        <v>406</v>
      </c>
      <c r="E997" s="183" t="s">
        <v>6647</v>
      </c>
      <c r="F997" s="183" t="s">
        <v>407</v>
      </c>
      <c r="G997" s="183" t="s">
        <v>7007</v>
      </c>
      <c r="H997" s="183" t="s">
        <v>408</v>
      </c>
      <c r="I997" s="183" t="s">
        <v>7008</v>
      </c>
      <c r="J997" s="183" t="s">
        <v>409</v>
      </c>
      <c r="K997" s="183" t="s">
        <v>6794</v>
      </c>
      <c r="L997" s="183" t="s">
        <v>630</v>
      </c>
      <c r="M997" s="183" t="s">
        <v>387</v>
      </c>
      <c r="N997" s="183">
        <v>984478316</v>
      </c>
      <c r="O997" s="183" t="s">
        <v>6648</v>
      </c>
      <c r="P997" s="183">
        <v>0</v>
      </c>
      <c r="Q997" s="183" t="s">
        <v>92</v>
      </c>
      <c r="R997" s="183" t="s">
        <v>7022</v>
      </c>
      <c r="S997" s="184">
        <v>43374</v>
      </c>
      <c r="T997" s="185">
        <v>7657</v>
      </c>
      <c r="U997" s="186">
        <v>10764427</v>
      </c>
      <c r="V997" s="186">
        <v>10764427</v>
      </c>
      <c r="W997" s="187">
        <v>44227</v>
      </c>
      <c r="X997" s="188" t="s">
        <v>8664</v>
      </c>
      <c r="Y997" s="188" t="s">
        <v>7880</v>
      </c>
      <c r="Z997" s="188" t="s">
        <v>78</v>
      </c>
    </row>
    <row r="998" spans="1:26" ht="24.75" hidden="1" customHeight="1" x14ac:dyDescent="0.25">
      <c r="A998" s="183" t="s">
        <v>8609</v>
      </c>
      <c r="B998" s="188">
        <v>651354765</v>
      </c>
      <c r="C998" s="183" t="s">
        <v>405</v>
      </c>
      <c r="D998" s="183" t="s">
        <v>406</v>
      </c>
      <c r="E998" s="183" t="s">
        <v>6647</v>
      </c>
      <c r="F998" s="183" t="s">
        <v>407</v>
      </c>
      <c r="G998" s="183" t="s">
        <v>7007</v>
      </c>
      <c r="H998" s="183" t="s">
        <v>408</v>
      </c>
      <c r="I998" s="183" t="s">
        <v>7008</v>
      </c>
      <c r="J998" s="183" t="s">
        <v>409</v>
      </c>
      <c r="K998" s="183" t="s">
        <v>6794</v>
      </c>
      <c r="L998" s="183" t="s">
        <v>630</v>
      </c>
      <c r="M998" s="183" t="s">
        <v>387</v>
      </c>
      <c r="N998" s="183">
        <v>984478316</v>
      </c>
      <c r="O998" s="183" t="s">
        <v>6648</v>
      </c>
      <c r="P998" s="183">
        <v>0</v>
      </c>
      <c r="Q998" s="183" t="s">
        <v>92</v>
      </c>
      <c r="R998" s="183" t="s">
        <v>7022</v>
      </c>
      <c r="S998" s="184">
        <v>43374</v>
      </c>
      <c r="T998" s="185">
        <v>7657</v>
      </c>
      <c r="U998" s="186">
        <v>10344000</v>
      </c>
      <c r="V998" s="186">
        <v>10344000</v>
      </c>
      <c r="W998" s="187">
        <v>44227</v>
      </c>
      <c r="X998" s="188" t="s">
        <v>8664</v>
      </c>
      <c r="Y998" s="188" t="s">
        <v>7880</v>
      </c>
      <c r="Z998" s="188" t="s">
        <v>8000</v>
      </c>
    </row>
    <row r="999" spans="1:26" ht="24.75" hidden="1" customHeight="1" x14ac:dyDescent="0.25">
      <c r="A999" s="183" t="s">
        <v>8610</v>
      </c>
      <c r="B999" s="188">
        <v>650964950</v>
      </c>
      <c r="C999" s="183" t="s">
        <v>1566</v>
      </c>
      <c r="D999" s="183" t="s">
        <v>2321</v>
      </c>
      <c r="E999" s="183" t="s">
        <v>2322</v>
      </c>
      <c r="F999" s="183" t="s">
        <v>2323</v>
      </c>
      <c r="G999" s="183" t="s">
        <v>2324</v>
      </c>
      <c r="H999" s="183" t="s">
        <v>2325</v>
      </c>
      <c r="I999" s="183" t="s">
        <v>2326</v>
      </c>
      <c r="J999" s="183" t="s">
        <v>2327</v>
      </c>
      <c r="K999" s="183" t="s">
        <v>6193</v>
      </c>
      <c r="L999" s="183" t="s">
        <v>6168</v>
      </c>
      <c r="M999" s="183" t="s">
        <v>2329</v>
      </c>
      <c r="N999" s="183">
        <v>0</v>
      </c>
      <c r="O999" s="183" t="s">
        <v>2328</v>
      </c>
      <c r="P999" s="183">
        <v>0</v>
      </c>
      <c r="Q999" s="183" t="s">
        <v>92</v>
      </c>
      <c r="R999" s="183" t="s">
        <v>6977</v>
      </c>
      <c r="S999" s="184">
        <v>43374</v>
      </c>
      <c r="T999" s="185">
        <v>7658</v>
      </c>
      <c r="U999" s="186">
        <v>10719378</v>
      </c>
      <c r="V999" s="186">
        <v>10719378</v>
      </c>
      <c r="W999" s="187">
        <v>44227</v>
      </c>
      <c r="X999" s="188" t="s">
        <v>8664</v>
      </c>
      <c r="Y999" s="188" t="s">
        <v>7880</v>
      </c>
      <c r="Z999" s="188" t="s">
        <v>8124</v>
      </c>
    </row>
    <row r="1000" spans="1:26" ht="24.75" hidden="1" customHeight="1" x14ac:dyDescent="0.25">
      <c r="A1000" s="183" t="s">
        <v>8663</v>
      </c>
      <c r="B1000" s="188">
        <v>651746019</v>
      </c>
      <c r="C1000" s="183" t="s">
        <v>81</v>
      </c>
      <c r="D1000" s="183" t="s">
        <v>5662</v>
      </c>
      <c r="E1000" s="183" t="s">
        <v>5663</v>
      </c>
      <c r="F1000" s="183" t="s">
        <v>6118</v>
      </c>
      <c r="G1000" s="183" t="s">
        <v>5664</v>
      </c>
      <c r="H1000" s="183" t="s">
        <v>855</v>
      </c>
      <c r="I1000" s="183" t="s">
        <v>5665</v>
      </c>
      <c r="J1000" s="183" t="s">
        <v>5666</v>
      </c>
      <c r="K1000" s="183" t="s">
        <v>5667</v>
      </c>
      <c r="L1000" s="183" t="s">
        <v>50</v>
      </c>
      <c r="M1000" s="183" t="s">
        <v>2269</v>
      </c>
      <c r="N1000" s="183" t="s">
        <v>5668</v>
      </c>
      <c r="O1000" s="183" t="s">
        <v>5669</v>
      </c>
      <c r="P1000" s="183">
        <v>0</v>
      </c>
      <c r="Q1000" s="183" t="s">
        <v>704</v>
      </c>
      <c r="R1000" s="183" t="s">
        <v>5670</v>
      </c>
      <c r="S1000" s="184">
        <v>43461</v>
      </c>
      <c r="T1000" s="185">
        <v>7666</v>
      </c>
      <c r="U1000" s="186">
        <v>0</v>
      </c>
      <c r="V1000" s="186">
        <v>0</v>
      </c>
      <c r="W1000" s="187">
        <v>44227</v>
      </c>
      <c r="X1000" s="188" t="s">
        <v>8664</v>
      </c>
      <c r="Y1000" s="188" t="s">
        <v>7880</v>
      </c>
      <c r="Z1000" s="188" t="s">
        <v>7966</v>
      </c>
    </row>
    <row r="1001" spans="1:26" ht="24.75" hidden="1" customHeight="1" x14ac:dyDescent="0.25">
      <c r="A1001" s="183" t="s">
        <v>8611</v>
      </c>
      <c r="B1001" s="188">
        <v>651747023</v>
      </c>
      <c r="C1001" s="183" t="s">
        <v>81</v>
      </c>
      <c r="D1001" s="183" t="s">
        <v>6751</v>
      </c>
      <c r="E1001" s="183" t="s">
        <v>7338</v>
      </c>
      <c r="F1001" s="183" t="s">
        <v>2104</v>
      </c>
      <c r="G1001" s="183" t="s">
        <v>2103</v>
      </c>
      <c r="H1001" s="183" t="s">
        <v>2069</v>
      </c>
      <c r="I1001" s="183" t="s">
        <v>2105</v>
      </c>
      <c r="J1001" s="183" t="s">
        <v>2106</v>
      </c>
      <c r="K1001" s="183" t="s">
        <v>7339</v>
      </c>
      <c r="L1001" s="183" t="s">
        <v>50</v>
      </c>
      <c r="M1001" s="183" t="s">
        <v>1489</v>
      </c>
      <c r="N1001" s="183">
        <v>226698697</v>
      </c>
      <c r="O1001" s="183" t="s">
        <v>2107</v>
      </c>
      <c r="P1001" s="183">
        <v>0</v>
      </c>
      <c r="Q1001" s="183" t="s">
        <v>704</v>
      </c>
      <c r="R1001" s="183" t="s">
        <v>7779</v>
      </c>
      <c r="S1001" s="184">
        <v>43503</v>
      </c>
      <c r="T1001" s="185">
        <v>7670</v>
      </c>
      <c r="U1001" s="186">
        <v>15471290</v>
      </c>
      <c r="V1001" s="186">
        <v>15471290</v>
      </c>
      <c r="W1001" s="187">
        <v>44227</v>
      </c>
      <c r="X1001" s="188" t="s">
        <v>8664</v>
      </c>
      <c r="Y1001" s="188" t="s">
        <v>7880</v>
      </c>
      <c r="Z1001" s="188" t="s">
        <v>6479</v>
      </c>
    </row>
    <row r="1002" spans="1:26" ht="24.75" hidden="1" customHeight="1" x14ac:dyDescent="0.25">
      <c r="A1002" s="183" t="s">
        <v>8612</v>
      </c>
      <c r="B1002" s="188">
        <v>605110436</v>
      </c>
      <c r="C1002" s="183" t="s">
        <v>2752</v>
      </c>
      <c r="D1002" s="183" t="s">
        <v>2753</v>
      </c>
      <c r="E1002" s="183" t="s">
        <v>27</v>
      </c>
      <c r="F1002" s="183" t="s">
        <v>3030</v>
      </c>
      <c r="G1002" s="183" t="s">
        <v>29</v>
      </c>
      <c r="H1002" s="183">
        <v>0</v>
      </c>
      <c r="I1002" s="183">
        <v>0</v>
      </c>
      <c r="J1002" s="183" t="s">
        <v>3031</v>
      </c>
      <c r="K1002" s="183" t="s">
        <v>3032</v>
      </c>
      <c r="L1002" s="183" t="s">
        <v>6169</v>
      </c>
      <c r="M1002" s="183" t="s">
        <v>3034</v>
      </c>
      <c r="N1002" s="183" t="s">
        <v>3033</v>
      </c>
      <c r="O1002" s="183">
        <v>0</v>
      </c>
      <c r="P1002" s="183">
        <v>0</v>
      </c>
      <c r="Q1002" s="183">
        <v>91001</v>
      </c>
      <c r="R1002" s="183" t="s">
        <v>620</v>
      </c>
      <c r="S1002" s="184">
        <v>43553</v>
      </c>
      <c r="T1002" s="185">
        <v>7672</v>
      </c>
      <c r="U1002" s="186">
        <v>5589396</v>
      </c>
      <c r="V1002" s="186">
        <v>5589396</v>
      </c>
      <c r="W1002" s="187">
        <v>44227</v>
      </c>
      <c r="X1002" s="188" t="s">
        <v>8664</v>
      </c>
      <c r="Y1002" s="188" t="s">
        <v>7880</v>
      </c>
      <c r="Z1002" s="188" t="s">
        <v>7916</v>
      </c>
    </row>
    <row r="1003" spans="1:26" ht="24.75" hidden="1" customHeight="1" x14ac:dyDescent="0.25">
      <c r="A1003" s="183" t="s">
        <v>8612</v>
      </c>
      <c r="B1003" s="188">
        <v>605110436</v>
      </c>
      <c r="C1003" s="183" t="s">
        <v>2752</v>
      </c>
      <c r="D1003" s="183" t="s">
        <v>2753</v>
      </c>
      <c r="E1003" s="183" t="s">
        <v>27</v>
      </c>
      <c r="F1003" s="183" t="s">
        <v>3030</v>
      </c>
      <c r="G1003" s="183" t="s">
        <v>29</v>
      </c>
      <c r="H1003" s="183">
        <v>0</v>
      </c>
      <c r="I1003" s="183">
        <v>0</v>
      </c>
      <c r="J1003" s="183" t="s">
        <v>3031</v>
      </c>
      <c r="K1003" s="183" t="s">
        <v>3032</v>
      </c>
      <c r="L1003" s="183" t="s">
        <v>6169</v>
      </c>
      <c r="M1003" s="183" t="s">
        <v>3034</v>
      </c>
      <c r="N1003" s="183" t="s">
        <v>3033</v>
      </c>
      <c r="O1003" s="183">
        <v>0</v>
      </c>
      <c r="P1003" s="183">
        <v>0</v>
      </c>
      <c r="Q1003" s="183">
        <v>91001</v>
      </c>
      <c r="R1003" s="183" t="s">
        <v>620</v>
      </c>
      <c r="S1003" s="184">
        <v>43553</v>
      </c>
      <c r="T1003" s="185">
        <v>7672</v>
      </c>
      <c r="U1003" s="186">
        <v>0</v>
      </c>
      <c r="V1003" s="186">
        <v>0</v>
      </c>
      <c r="W1003" s="187">
        <v>44227</v>
      </c>
      <c r="X1003" s="188" t="s">
        <v>8664</v>
      </c>
      <c r="Y1003" s="188" t="s">
        <v>7880</v>
      </c>
      <c r="Z1003" s="188" t="s">
        <v>8041</v>
      </c>
    </row>
    <row r="1004" spans="1:26" ht="24.75" hidden="1" customHeight="1" x14ac:dyDescent="0.25">
      <c r="A1004" s="183" t="s">
        <v>8613</v>
      </c>
      <c r="B1004" s="188">
        <v>650837746</v>
      </c>
      <c r="C1004" s="183">
        <v>0</v>
      </c>
      <c r="D1004" s="183" t="s">
        <v>6994</v>
      </c>
      <c r="E1004" s="183" t="s">
        <v>6995</v>
      </c>
      <c r="F1004" s="183" t="s">
        <v>6996</v>
      </c>
      <c r="G1004" s="183" t="s">
        <v>6997</v>
      </c>
      <c r="H1004" s="183" t="s">
        <v>6522</v>
      </c>
      <c r="I1004" s="183" t="s">
        <v>7456</v>
      </c>
      <c r="J1004" s="183" t="s">
        <v>6998</v>
      </c>
      <c r="K1004" s="183" t="s">
        <v>6999</v>
      </c>
      <c r="L1004" s="183" t="s">
        <v>6171</v>
      </c>
      <c r="M1004" s="183" t="s">
        <v>1325</v>
      </c>
      <c r="N1004" s="183" t="s">
        <v>7000</v>
      </c>
      <c r="O1004" s="183" t="s">
        <v>7001</v>
      </c>
      <c r="P1004" s="183">
        <v>0</v>
      </c>
      <c r="Q1004" s="183">
        <v>93401</v>
      </c>
      <c r="R1004" s="183" t="s">
        <v>6888</v>
      </c>
      <c r="S1004" s="184">
        <v>43990</v>
      </c>
      <c r="T1004" s="185">
        <v>7706</v>
      </c>
      <c r="U1004" s="186">
        <v>5390999</v>
      </c>
      <c r="V1004" s="186">
        <v>5390999</v>
      </c>
      <c r="W1004" s="187">
        <v>44227</v>
      </c>
      <c r="X1004" s="188" t="s">
        <v>8664</v>
      </c>
      <c r="Y1004" s="188" t="s">
        <v>7880</v>
      </c>
      <c r="Z1004" s="188" t="s">
        <v>7914</v>
      </c>
    </row>
    <row r="1005" spans="1:26" ht="24.75" hidden="1" customHeight="1" x14ac:dyDescent="0.25">
      <c r="A1005" s="189"/>
      <c r="B1005" s="193"/>
      <c r="R1005" s="179"/>
      <c r="S1005" s="2"/>
      <c r="T1005" s="180"/>
      <c r="U1005" s="190">
        <f>SUM(U7:U1004)</f>
        <v>15159946169</v>
      </c>
      <c r="V1005" s="190">
        <f>SUM(V7:V1004)</f>
        <v>15159946169</v>
      </c>
      <c r="W1005" s="2"/>
    </row>
    <row r="1006" spans="1:26" ht="24.75" hidden="1" customHeight="1" x14ac:dyDescent="0.25">
      <c r="A1006" s="189"/>
      <c r="B1006" s="193"/>
      <c r="R1006" s="179"/>
      <c r="S1006" s="2"/>
      <c r="T1006" s="180"/>
      <c r="U1006" s="180">
        <f>+U1005-[1]transferencias_realizadas_mis_i!$W$1</f>
        <v>2253551301</v>
      </c>
      <c r="V1006" s="179"/>
      <c r="W1006" s="2"/>
    </row>
    <row r="1007" spans="1:26" ht="24.75" hidden="1" customHeight="1" x14ac:dyDescent="0.25">
      <c r="A1007" s="189"/>
      <c r="B1007" s="193"/>
      <c r="R1007" s="179"/>
      <c r="S1007" s="2"/>
      <c r="T1007" s="180"/>
      <c r="U1007" s="180">
        <f>+'[2]lineas_rechazadas_data decreto '!$F$181</f>
        <v>2253551301</v>
      </c>
      <c r="V1007" s="179"/>
      <c r="W1007" s="2"/>
    </row>
    <row r="1008" spans="1:26" ht="24.75" customHeight="1" x14ac:dyDescent="0.25">
      <c r="A1008" s="189"/>
      <c r="B1008" s="193"/>
      <c r="R1008" s="179"/>
      <c r="S1008" s="2"/>
      <c r="T1008" s="180"/>
      <c r="V1008" s="179"/>
      <c r="W1008" s="2"/>
    </row>
    <row r="1009" spans="1:23" ht="24.75" customHeight="1" x14ac:dyDescent="0.25">
      <c r="A1009" s="189"/>
      <c r="B1009" s="193"/>
      <c r="R1009" s="179"/>
      <c r="S1009" s="2"/>
      <c r="T1009" s="180"/>
      <c r="V1009" s="179"/>
      <c r="W1009" s="2"/>
    </row>
    <row r="1010" spans="1:23" ht="24.75" customHeight="1" x14ac:dyDescent="0.25">
      <c r="A1010" s="189"/>
      <c r="B1010" s="193"/>
      <c r="R1010" s="179"/>
      <c r="S1010" s="2"/>
      <c r="T1010" s="180"/>
      <c r="V1010" s="179"/>
      <c r="W1010" s="2"/>
    </row>
    <row r="1011" spans="1:23" ht="24.75" customHeight="1" x14ac:dyDescent="0.25">
      <c r="A1011" s="189"/>
      <c r="B1011" s="193"/>
      <c r="R1011" s="179"/>
      <c r="S1011" s="2"/>
      <c r="T1011" s="180"/>
      <c r="V1011" s="179"/>
      <c r="W1011" s="2"/>
    </row>
    <row r="1012" spans="1:23" ht="24.75" customHeight="1" x14ac:dyDescent="0.25">
      <c r="A1012" s="189"/>
      <c r="B1012" s="193"/>
      <c r="R1012" s="179"/>
      <c r="S1012" s="2"/>
      <c r="T1012" s="180"/>
      <c r="V1012" s="179"/>
      <c r="W1012" s="2"/>
    </row>
    <row r="1013" spans="1:23" ht="24.75" customHeight="1" x14ac:dyDescent="0.25">
      <c r="A1013" s="189"/>
      <c r="B1013" s="193"/>
      <c r="R1013" s="179"/>
      <c r="S1013" s="2"/>
      <c r="T1013" s="180"/>
      <c r="V1013" s="179"/>
      <c r="W1013" s="2"/>
    </row>
    <row r="1014" spans="1:23" ht="24.75" customHeight="1" x14ac:dyDescent="0.25">
      <c r="A1014" s="189"/>
      <c r="B1014" s="193"/>
      <c r="R1014" s="179"/>
      <c r="S1014" s="2"/>
      <c r="T1014" s="180"/>
      <c r="V1014" s="179"/>
      <c r="W1014" s="2"/>
    </row>
  </sheetData>
  <autoFilter ref="A6:Z1007">
    <filterColumn colId="1">
      <filters>
        <filter val="717150007"/>
      </filters>
    </filterColumn>
  </autoFilter>
  <mergeCells count="4">
    <mergeCell ref="A1:O1"/>
    <mergeCell ref="A2:O2"/>
    <mergeCell ref="A3:O3"/>
    <mergeCell ref="A4:O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11"/>
  <sheetViews>
    <sheetView topLeftCell="A983" workbookViewId="0">
      <selection activeCell="A1005" sqref="A8:AA1005"/>
    </sheetView>
  </sheetViews>
  <sheetFormatPr baseColWidth="10" defaultRowHeight="12.6" x14ac:dyDescent="0.25"/>
  <cols>
    <col min="1" max="1" width="11.5546875" bestFit="1" customWidth="1"/>
    <col min="2" max="2" width="50.33203125" style="2" customWidth="1"/>
    <col min="3" max="3" width="17.5546875" style="14" customWidth="1"/>
    <col min="4" max="4" width="12.44140625" bestFit="1" customWidth="1"/>
    <col min="17" max="17" width="11.5546875" bestFit="1" customWidth="1"/>
    <col min="20" max="20" width="11.5546875" style="1" bestFit="1" customWidth="1"/>
    <col min="21" max="21" width="11.5546875" bestFit="1" customWidth="1"/>
    <col min="22" max="22" width="14.33203125" style="3" bestFit="1" customWidth="1"/>
    <col min="23" max="23" width="15.88671875" style="3" bestFit="1" customWidth="1"/>
    <col min="24" max="24" width="13.33203125" style="132" bestFit="1" customWidth="1"/>
    <col min="25" max="25" width="11.44140625" style="133"/>
    <col min="26" max="26" width="24.109375" style="133" customWidth="1"/>
    <col min="27" max="27" width="19.109375" style="133" customWidth="1"/>
  </cols>
  <sheetData>
    <row r="1" spans="1:27" ht="20.25" customHeight="1" x14ac:dyDescent="0.25">
      <c r="B1" s="194" t="s">
        <v>1</v>
      </c>
      <c r="C1" s="195"/>
      <c r="D1" s="195"/>
      <c r="E1" s="194"/>
      <c r="F1" s="195"/>
      <c r="G1" s="194"/>
      <c r="H1" s="194"/>
      <c r="I1" s="194"/>
      <c r="J1" s="194"/>
      <c r="K1" s="194"/>
      <c r="L1" s="194"/>
      <c r="M1" s="194"/>
      <c r="N1" s="194"/>
      <c r="O1" s="194"/>
      <c r="P1" s="194"/>
    </row>
    <row r="2" spans="1:27" ht="20.25" customHeight="1" x14ac:dyDescent="0.25">
      <c r="B2" s="196" t="s">
        <v>6793</v>
      </c>
      <c r="C2" s="197"/>
      <c r="D2" s="197"/>
      <c r="E2" s="196"/>
      <c r="F2" s="197"/>
      <c r="G2" s="196"/>
      <c r="H2" s="196"/>
      <c r="I2" s="196"/>
      <c r="J2" s="196"/>
      <c r="K2" s="196"/>
      <c r="L2" s="196"/>
      <c r="M2" s="196"/>
      <c r="N2" s="196"/>
      <c r="O2" s="196"/>
      <c r="P2" s="196"/>
    </row>
    <row r="3" spans="1:27" ht="20.25" customHeight="1" x14ac:dyDescent="0.25">
      <c r="B3" s="196" t="s">
        <v>8256</v>
      </c>
      <c r="C3" s="197"/>
      <c r="D3" s="197"/>
      <c r="E3" s="196"/>
      <c r="F3" s="197"/>
      <c r="G3" s="196"/>
      <c r="H3" s="196"/>
      <c r="I3" s="196"/>
      <c r="J3" s="196"/>
      <c r="K3" s="196"/>
      <c r="L3" s="196"/>
      <c r="M3" s="196"/>
      <c r="N3" s="196"/>
      <c r="O3" s="196"/>
      <c r="P3" s="196"/>
    </row>
    <row r="4" spans="1:27" ht="20.25" customHeight="1" x14ac:dyDescent="0.25">
      <c r="B4" s="198" t="s">
        <v>7876</v>
      </c>
      <c r="C4" s="199"/>
      <c r="D4" s="199"/>
      <c r="E4" s="198"/>
      <c r="F4" s="199"/>
      <c r="G4" s="198"/>
      <c r="H4" s="198"/>
      <c r="I4" s="198"/>
      <c r="J4" s="198"/>
      <c r="K4" s="198"/>
      <c r="L4" s="198"/>
      <c r="M4" s="198"/>
      <c r="N4" s="198"/>
      <c r="O4" s="198"/>
      <c r="P4" s="198"/>
    </row>
    <row r="5" spans="1:27" ht="20.25" customHeight="1" x14ac:dyDescent="0.25">
      <c r="B5" s="2">
        <v>2</v>
      </c>
      <c r="C5" s="12">
        <v>3</v>
      </c>
      <c r="D5" s="2">
        <v>4</v>
      </c>
      <c r="E5" s="12">
        <v>5</v>
      </c>
      <c r="F5" s="2">
        <v>6</v>
      </c>
      <c r="G5" s="12">
        <v>7</v>
      </c>
      <c r="H5" s="2">
        <v>8</v>
      </c>
      <c r="I5" s="12">
        <v>9</v>
      </c>
      <c r="J5" s="2">
        <v>10</v>
      </c>
      <c r="K5" s="12">
        <v>11</v>
      </c>
      <c r="L5" s="2">
        <v>12</v>
      </c>
      <c r="M5" s="12">
        <v>13</v>
      </c>
      <c r="N5" s="2">
        <v>14</v>
      </c>
      <c r="O5" s="12">
        <v>15</v>
      </c>
      <c r="P5" s="2">
        <v>16</v>
      </c>
      <c r="Q5" s="12">
        <v>17</v>
      </c>
      <c r="R5" s="2">
        <v>18</v>
      </c>
      <c r="S5" s="12">
        <v>19</v>
      </c>
      <c r="T5" s="179">
        <v>20</v>
      </c>
    </row>
    <row r="6" spans="1:27" s="10" customFormat="1" ht="20.25" customHeight="1" x14ac:dyDescent="0.2">
      <c r="A6" s="130"/>
      <c r="B6" s="4" t="s">
        <v>2</v>
      </c>
      <c r="C6" s="13" t="s">
        <v>3</v>
      </c>
      <c r="D6" s="5" t="s">
        <v>4</v>
      </c>
      <c r="E6" s="4" t="s">
        <v>5</v>
      </c>
      <c r="F6" s="4" t="s">
        <v>6</v>
      </c>
      <c r="G6" s="4" t="s">
        <v>7</v>
      </c>
      <c r="H6" s="4" t="s">
        <v>8</v>
      </c>
      <c r="I6" s="4" t="s">
        <v>10</v>
      </c>
      <c r="J6" s="4" t="s">
        <v>22</v>
      </c>
      <c r="K6" s="4" t="s">
        <v>9</v>
      </c>
      <c r="L6" s="4" t="s">
        <v>11</v>
      </c>
      <c r="M6" s="4" t="s">
        <v>12</v>
      </c>
      <c r="N6" s="4" t="s">
        <v>13</v>
      </c>
      <c r="O6" s="4" t="s">
        <v>23</v>
      </c>
      <c r="P6" s="4" t="s">
        <v>14</v>
      </c>
      <c r="Q6" s="4" t="s">
        <v>0</v>
      </c>
      <c r="R6" s="4" t="s">
        <v>15</v>
      </c>
      <c r="S6" s="4" t="s">
        <v>16</v>
      </c>
      <c r="T6" s="6" t="s">
        <v>17</v>
      </c>
      <c r="U6" s="7" t="s">
        <v>18</v>
      </c>
      <c r="V6" s="8" t="s">
        <v>8125</v>
      </c>
      <c r="W6" s="8" t="s">
        <v>7877</v>
      </c>
      <c r="X6" s="9" t="s">
        <v>19</v>
      </c>
      <c r="Y6" s="7" t="s">
        <v>20</v>
      </c>
      <c r="Z6" s="7" t="s">
        <v>21</v>
      </c>
      <c r="AA6" s="7" t="s">
        <v>7878</v>
      </c>
    </row>
    <row r="7" spans="1:27" s="11" customFormat="1" x14ac:dyDescent="0.25">
      <c r="A7" s="173"/>
      <c r="B7" s="171" t="s">
        <v>4151</v>
      </c>
      <c r="C7" s="172">
        <v>700700003</v>
      </c>
      <c r="D7" s="173" t="s">
        <v>53</v>
      </c>
      <c r="E7" s="173" t="s">
        <v>4152</v>
      </c>
      <c r="F7" s="173" t="s">
        <v>4153</v>
      </c>
      <c r="G7" s="173" t="s">
        <v>4154</v>
      </c>
      <c r="H7" s="173" t="s">
        <v>6963</v>
      </c>
      <c r="I7" s="173" t="s">
        <v>99</v>
      </c>
      <c r="J7" s="173" t="s">
        <v>6964</v>
      </c>
      <c r="K7" s="173" t="s">
        <v>6965</v>
      </c>
      <c r="L7" s="173" t="s">
        <v>6229</v>
      </c>
      <c r="M7" s="173" t="s">
        <v>6166</v>
      </c>
      <c r="N7" s="173" t="s">
        <v>4157</v>
      </c>
      <c r="O7" s="173" t="s">
        <v>4156</v>
      </c>
      <c r="P7" s="173" t="s">
        <v>4155</v>
      </c>
      <c r="Q7" s="173">
        <v>0</v>
      </c>
      <c r="R7" s="173" t="s">
        <v>4158</v>
      </c>
      <c r="S7" s="173" t="s">
        <v>6978</v>
      </c>
      <c r="T7" s="174">
        <v>37970</v>
      </c>
      <c r="U7" s="173">
        <v>150</v>
      </c>
      <c r="V7" s="175">
        <v>40163042</v>
      </c>
      <c r="W7" s="175">
        <v>420526398</v>
      </c>
      <c r="X7" s="176">
        <v>44165</v>
      </c>
      <c r="Y7" s="177" t="s">
        <v>7879</v>
      </c>
      <c r="Z7" s="177" t="s">
        <v>7880</v>
      </c>
      <c r="AA7" s="177" t="s">
        <v>7881</v>
      </c>
    </row>
    <row r="8" spans="1:27" x14ac:dyDescent="0.25">
      <c r="A8" s="129">
        <v>150</v>
      </c>
      <c r="B8" s="129" t="s">
        <v>8262</v>
      </c>
      <c r="C8" s="129">
        <v>700700003</v>
      </c>
      <c r="D8" s="129" t="str">
        <f>VLOOKUP(A8,BASE.!$A$1:$T$878,4,FALSE)</f>
        <v>Corporación de Derecho Privado</v>
      </c>
      <c r="E8" s="129" t="str">
        <f>VLOOKUP(A8,BASE.!$A$1:$T$878,5,FALSE)</f>
        <v>Otorgado por Decreto Supremo Nº 4.088, de fecha 6 de agosto de 1958, por el Ministerio de Justicia.</v>
      </c>
      <c r="F8" s="129" t="str">
        <f>VLOOKUP(A8,BASE.!$A$1:$T$878,6,FALSE)</f>
        <v>Certificado de Vigencia de fecha 06 de mayo de 2015, emitido por el Servicio de Registro Civil e Identificación. Folio Nº 152063900</v>
      </c>
      <c r="G8" s="129" t="str">
        <f>VLOOKUP(A8,BASE.!$A$1:$T$878,7,FALSE)</f>
        <v xml:space="preserve">Difundir todas las obras de predicación de acuerdo a los preceptos de la Iglesia.
El auxilio moral, espiritual y material a huérfanos, viudas y desamparados, dentro del límite de su posibilidad económica.
</v>
      </c>
      <c r="H8" s="129" t="str">
        <f>VLOOKUP(A8,BASE.!$A$1:$T$878,8,FALSE)</f>
        <v xml:space="preserve">Presidente: Jenaro Bahamondes Urrutia, 
Vicepresidente: Pedro Maquehue Caniqueo, 
Secretario: Ricardo Ojeda Cea, 
Tesorero General: Claudio Andrade Agüero, 
Directores:
José Luis Arcos Castillo, 
Javier Gallegos Arteaga, 
Juan Nilian Nilian, </v>
      </c>
      <c r="I8" s="129" t="str">
        <f>VLOOKUP(A8,BASE.!$A$1:$T$878,9,FALSE)</f>
        <v>un año.</v>
      </c>
      <c r="J8" s="129" t="str">
        <f>VLOOKUP(A8,BASE.!$A$1:$T$878,10,FALSE)</f>
        <v>04 de enero de 2020</v>
      </c>
      <c r="K8" s="129" t="str">
        <f>VLOOKUP(A8,BASE.!$A$1:$T$878,11,FALSE)</f>
        <v>Jenaro Segundo Bahamondes Urrutia      Poder especial: Claudio Bhamondes Sobarzo, RUT N 13.322.314-2 (Director Hogar El Alba)</v>
      </c>
      <c r="L8" s="129" t="str">
        <f>VLOOKUP(A8,BASE.!$A$1:$T$878,12,FALSE)</f>
        <v xml:space="preserve">Los Carrera Nº 429, comuna y ciudad de Osorno,  
</v>
      </c>
      <c r="M8" s="129" t="str">
        <f>VLOOKUP(A8,BASE.!$A$1:$T$878,13,FALSE)</f>
        <v>X</v>
      </c>
      <c r="N8" s="129" t="str">
        <f>VLOOKUP(A8,BASE.!$A$1:$T$878,14,FALSE)</f>
        <v xml:space="preserve"> Osorno</v>
      </c>
      <c r="O8" s="129" t="str">
        <f>VLOOKUP(A8,BASE.!$A$1:$T$878,15,FALSE)</f>
        <v>Teléfonos: (064) 234867 – 233314</v>
      </c>
      <c r="P8" s="129" t="str">
        <f>VLOOKUP(A8,BASE.!$A$1:$T$878,16,FALSE)</f>
        <v>albahogar@yahoo.es</v>
      </c>
      <c r="Q8" s="129">
        <f>VLOOKUP(A8,BASE.!$A$1:$T$878,17,FALSE)</f>
        <v>0</v>
      </c>
      <c r="R8" s="129" t="str">
        <f>VLOOKUP(A8,BASE.!$A$1:$T$878,18,FALSE)</f>
        <v xml:space="preserve">93401: Instituciones de Asistencia Social.
</v>
      </c>
      <c r="S8" s="129" t="str">
        <f>VLOOKUP(A8,BASE.!$A$1:$T$878,19,FALSE)</f>
        <v>Se acompaña antecedentes Financieros correspondiente al año 2019, aprobados por USUFI</v>
      </c>
      <c r="T8" s="131">
        <f>VLOOKUP(A8,BASE.!$A$1:$T$878,20,FALSE)</f>
        <v>37970</v>
      </c>
      <c r="U8" s="130">
        <v>150</v>
      </c>
      <c r="V8" s="136">
        <v>39279857</v>
      </c>
      <c r="W8" s="136">
        <v>39279857</v>
      </c>
      <c r="X8" s="134">
        <v>44227</v>
      </c>
      <c r="Y8" s="135" t="s">
        <v>8664</v>
      </c>
      <c r="Z8" s="135" t="s">
        <v>7880</v>
      </c>
      <c r="AA8" s="135" t="s">
        <v>7881</v>
      </c>
    </row>
    <row r="9" spans="1:27" x14ac:dyDescent="0.25">
      <c r="A9" s="129">
        <v>225</v>
      </c>
      <c r="B9" s="129" t="s">
        <v>8263</v>
      </c>
      <c r="C9" s="129">
        <v>704164009</v>
      </c>
      <c r="D9" s="129" t="str">
        <f>VLOOKUP(A9,BASE.!$A$1:$T$878,4,FALSE)</f>
        <v>Corporación de Derecho Privado</v>
      </c>
      <c r="E9" s="129" t="str">
        <f>VLOOKUP(A9,BASE.!$A$1:$T$878,5,FALSE)</f>
        <v>Otorgado por Decreto Supremo Nº 1577, de 21 de agosto 1969, del Ministerio de Justicia.</v>
      </c>
      <c r="F9" s="129" t="str">
        <f>VLOOKUP(A9,BASE.!$A$1:$T$878,6,FALSE)</f>
        <v xml:space="preserve">Certificado de Vigencia de Persona Jurídica Sin Fines de Lucro Folio N° 500356045987, emitido con 13 de noviembre de 2020, por el Servicio de Registro Civil e Identificación.
</v>
      </c>
      <c r="G9" s="129" t="str">
        <f>VLOOKUP(A9,BASE.!$A$1:$T$878,7,FALSE)</f>
        <v>Otorgado por Decreto Supremo Nº 1577, de 21 de agosto 1969, del Ministerio de Justicia.</v>
      </c>
      <c r="H9" s="129" t="str">
        <f>VLOOKUP(A9,BASE.!$A$1:$T$878,8,FALSE)</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Certificado de Persona Jurídica Sin Fines de Lucro Folio N° 500356046051, emitido con 13 de noviembre de 2020, por el Servicio de Registro Civil e Identificación.
</v>
      </c>
      <c r="I9" s="129" t="str">
        <f>VLOOKUP(A9,BASE.!$A$1:$T$878,9,FALSE)</f>
        <v>: Durarán 2 años en sus cargos, renovándose por mitades cada año.</v>
      </c>
      <c r="J9" s="129" t="str">
        <f>VLOOKUP(A9,BASE.!$A$1:$T$878,10,FALSE)</f>
        <v>Del 04.04.2019. Acompaña Ley N° 21.239, que prorroga mandatos a directores por COVI 19.</v>
      </c>
      <c r="K9" s="129" t="str">
        <f>VLOOKUP(A9,BASE.!$A$1:$T$878,11,FALSE)</f>
        <v xml:space="preserve">Presidente: Karen Gallardo Barraza, 
En su ausencia, Roberto Rondon Villegas,  (Vice Presidente Primero)
Director Ejecutivo: 
Osvaldo Jesús Gallardo Gallardo, </v>
      </c>
      <c r="L9" s="129" t="str">
        <f>VLOOKUP(A9,BASE.!$A$1:$T$878,12,FALSE)</f>
        <v xml:space="preserve">Copiapó Nº595, Antofagasta.
</v>
      </c>
      <c r="M9" s="129" t="str">
        <f>VLOOKUP(A9,BASE.!$A$1:$T$878,13,FALSE)</f>
        <v>II</v>
      </c>
      <c r="N9" s="129" t="str">
        <f>VLOOKUP(A9,BASE.!$A$1:$T$878,14,FALSE)</f>
        <v>Copiapó</v>
      </c>
      <c r="O9" s="129" t="str">
        <f>VLOOKUP(A9,BASE.!$A$1:$T$878,15,FALSE)</f>
        <v xml:space="preserve">(55) 263040 </v>
      </c>
      <c r="P9" s="129">
        <f>VLOOKUP(A9,BASE.!$A$1:$T$878,16,FALSE)</f>
        <v>0</v>
      </c>
      <c r="Q9" s="129">
        <f>VLOOKUP(A9,BASE.!$A$1:$T$878,17,FALSE)</f>
        <v>0</v>
      </c>
      <c r="R9" s="129" t="str">
        <f>VLOOKUP(A9,BASE.!$A$1:$T$878,18,FALSE)</f>
        <v>93509: Otras asociaciones.</v>
      </c>
      <c r="S9" s="129" t="str">
        <f>VLOOKUP(A9,BASE.!$A$1:$T$878,19,FALSE)</f>
        <v>Antecedentes financieros correspondientes al año 2019, aprobados por el Subdepartamento de Supervisión Financiera.</v>
      </c>
      <c r="T9" s="131">
        <f>VLOOKUP(A9,BASE.!$A$1:$T$878,20,FALSE)</f>
        <v>37970</v>
      </c>
      <c r="U9" s="130">
        <v>225</v>
      </c>
      <c r="V9" s="136">
        <v>7811789</v>
      </c>
      <c r="W9" s="136">
        <v>7811789</v>
      </c>
      <c r="X9" s="134">
        <v>44227</v>
      </c>
      <c r="Y9" s="135" t="s">
        <v>8664</v>
      </c>
      <c r="Z9" s="135" t="s">
        <v>7880</v>
      </c>
      <c r="AA9" s="135" t="s">
        <v>7882</v>
      </c>
    </row>
    <row r="10" spans="1:27" x14ac:dyDescent="0.25">
      <c r="A10" s="129">
        <v>225</v>
      </c>
      <c r="B10" s="129" t="s">
        <v>8263</v>
      </c>
      <c r="C10" s="129">
        <v>704164009</v>
      </c>
      <c r="D10" s="129" t="str">
        <f>VLOOKUP(A10,BASE.!$A$1:$T$878,4,FALSE)</f>
        <v>Corporación de Derecho Privado</v>
      </c>
      <c r="E10" s="129" t="str">
        <f>VLOOKUP(A10,BASE.!$A$1:$T$878,5,FALSE)</f>
        <v>Otorgado por Decreto Supremo Nº 1577, de 21 de agosto 1969, del Ministerio de Justicia.</v>
      </c>
      <c r="F10" s="129" t="str">
        <f>VLOOKUP(A10,BASE.!$A$1:$T$878,6,FALSE)</f>
        <v xml:space="preserve">Certificado de Vigencia de Persona Jurídica Sin Fines de Lucro Folio N° 500356045987, emitido con 13 de noviembre de 2020, por el Servicio de Registro Civil e Identificación.
</v>
      </c>
      <c r="G10" s="129" t="str">
        <f>VLOOKUP(A10,BASE.!$A$1:$T$878,7,FALSE)</f>
        <v>Otorgado por Decreto Supremo Nº 1577, de 21 de agosto 1969, del Ministerio de Justicia.</v>
      </c>
      <c r="H10" s="129" t="str">
        <f>VLOOKUP(A10,BASE.!$A$1:$T$878,8,FALSE)</f>
        <v xml:space="preserve">Presidente: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Certificado de Persona Jurídica Sin Fines de Lucro Folio N° 500356046051, emitido con 13 de noviembre de 2020, por el Servicio de Registro Civil e Identificación.
</v>
      </c>
      <c r="I10" s="129" t="str">
        <f>VLOOKUP(A10,BASE.!$A$1:$T$878,9,FALSE)</f>
        <v>: Durarán 2 años en sus cargos, renovándose por mitades cada año.</v>
      </c>
      <c r="J10" s="129" t="str">
        <f>VLOOKUP(A10,BASE.!$A$1:$T$878,10,FALSE)</f>
        <v>Del 04.04.2019. Acompaña Ley N° 21.239, que prorroga mandatos a directores por COVI 19.</v>
      </c>
      <c r="K10" s="129" t="str">
        <f>VLOOKUP(A10,BASE.!$A$1:$T$878,11,FALSE)</f>
        <v xml:space="preserve">Presidente: Karen Gallardo Barraza, 
En su ausencia, Roberto Rondon Villegas,  (Vice Presidente Primero)
Director Ejecutivo: 
Osvaldo Jesús Gallardo Gallardo, </v>
      </c>
      <c r="L10" s="129" t="str">
        <f>VLOOKUP(A10,BASE.!$A$1:$T$878,12,FALSE)</f>
        <v xml:space="preserve">Copiapó Nº595, Antofagasta.
</v>
      </c>
      <c r="M10" s="129" t="str">
        <f>VLOOKUP(A10,BASE.!$A$1:$T$878,13,FALSE)</f>
        <v>II</v>
      </c>
      <c r="N10" s="129" t="str">
        <f>VLOOKUP(A10,BASE.!$A$1:$T$878,14,FALSE)</f>
        <v>Copiapó</v>
      </c>
      <c r="O10" s="129" t="str">
        <f>VLOOKUP(A10,BASE.!$A$1:$T$878,15,FALSE)</f>
        <v xml:space="preserve">(55) 263040 </v>
      </c>
      <c r="P10" s="129">
        <f>VLOOKUP(A10,BASE.!$A$1:$T$878,16,FALSE)</f>
        <v>0</v>
      </c>
      <c r="Q10" s="129">
        <f>VLOOKUP(A10,BASE.!$A$1:$T$878,17,FALSE)</f>
        <v>0</v>
      </c>
      <c r="R10" s="129" t="str">
        <f>VLOOKUP(A10,BASE.!$A$1:$T$878,18,FALSE)</f>
        <v>93509: Otras asociaciones.</v>
      </c>
      <c r="S10" s="129" t="str">
        <f>VLOOKUP(A10,BASE.!$A$1:$T$878,19,FALSE)</f>
        <v>Antecedentes financieros correspondientes al año 2019, aprobados por el Subdepartamento de Supervisión Financiera.</v>
      </c>
      <c r="T10" s="131">
        <f>VLOOKUP(A10,BASE.!$A$1:$T$878,20,FALSE)</f>
        <v>37970</v>
      </c>
      <c r="U10" s="130">
        <v>225</v>
      </c>
      <c r="V10" s="136">
        <v>4150840</v>
      </c>
      <c r="W10" s="136">
        <v>4150840</v>
      </c>
      <c r="X10" s="134">
        <v>44227</v>
      </c>
      <c r="Y10" s="135" t="s">
        <v>8664</v>
      </c>
      <c r="Z10" s="135" t="s">
        <v>7880</v>
      </c>
      <c r="AA10" s="135" t="s">
        <v>7883</v>
      </c>
    </row>
    <row r="11" spans="1:27" x14ac:dyDescent="0.25">
      <c r="A11" s="129">
        <v>250</v>
      </c>
      <c r="B11" s="129" t="s">
        <v>8264</v>
      </c>
      <c r="C11" s="129">
        <v>818329008</v>
      </c>
      <c r="D11" s="129" t="str">
        <f>VLOOKUP(A11,BASE.!$A$1:$T$878,4,FALSE)</f>
        <v>Corporación de Derecho Privado.</v>
      </c>
      <c r="E11" s="129" t="str">
        <f>VLOOKUP(A11,BASE.!$A$1:$T$878,5,FALSE)</f>
        <v xml:space="preserve">Otorgado por Decreto Supremo Nº 17755, de fecha 18 de octubre de 1915, por el Ministerio de Justicia.  </v>
      </c>
      <c r="F11" s="129" t="str">
        <f>VLOOKUP(A11,BASE.!$A$1:$T$878,6,FALSE)</f>
        <v>Certificado de vigencia de persona jurídica sin fines de lucro, folio N° 5500343029755, emitido por el Servicio de Registro Civil e Identificación, con fecha 28 de agosto de 2020.</v>
      </c>
      <c r="G11" s="129" t="str">
        <f>VLOOKUP(A11,BASE.!$A$1:$T$878,7,FALSE)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1" s="129" t="str">
        <f>VLOOKUP(A11,BASE.!$A$1:$T$878,8,FALSE)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1" s="129" t="str">
        <f>VLOOKUP(A11,BASE.!$A$1:$T$878,9,FALSE)</f>
        <v xml:space="preserve">Los directores duran tres años en sus cargos, pudiendo ser reelegidos por una sola vez y se renuevan anualmente por terceras partes.
</v>
      </c>
      <c r="J11" s="129" t="str">
        <f>VLOOKUP(A11,BASE.!$A$1:$T$878,10,FALSE)</f>
        <v xml:space="preserve">Ultimo Directorio que consta escritura pública: Del período 2019-2020. 
</v>
      </c>
      <c r="K11" s="129" t="str">
        <f>VLOOKUP(A11,BASE.!$A$1:$T$878,11,FALSE)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1" s="129" t="str">
        <f>VLOOKUP(A11,BASE.!$A$1:$T$878,12,FALSE)</f>
        <v xml:space="preserve">Blanco Nº1117, Valparaíso.Blanco N° 1117, Valparaíso, Región de Valparaíso. 
</v>
      </c>
      <c r="M11" s="129" t="str">
        <f>VLOOKUP(A11,BASE.!$A$1:$T$878,13,FALSE)</f>
        <v>V</v>
      </c>
      <c r="N11" s="129" t="str">
        <f>VLOOKUP(A11,BASE.!$A$1:$T$878,14,FALSE)</f>
        <v>Valparaíso</v>
      </c>
      <c r="O11" s="129" t="str">
        <f>VLOOKUP(A11,BASE.!$A$1:$T$878,15,FALSE)</f>
        <v>(32) 2156900</v>
      </c>
      <c r="P11" s="129" t="str">
        <f>VLOOKUP(A11,BASE.!$A$1:$T$878,16,FALSE)</f>
        <v xml:space="preserve">acjvalpo@gmail.com
</v>
      </c>
      <c r="Q11" s="129">
        <f>VLOOKUP(A11,BASE.!$A$1:$T$878,17,FALSE)</f>
        <v>0</v>
      </c>
      <c r="R11" s="129">
        <f>VLOOKUP(A11,BASE.!$A$1:$T$878,18,FALSE)</f>
        <v>93401</v>
      </c>
      <c r="S11" s="129" t="str">
        <f>VLOOKUP(A11,BASE.!$A$1:$T$878,19,FALSE)</f>
        <v xml:space="preserve">Certificado de Antecedentes Financieros, correspondientes al año 2019, aprobados por el Subdepartamento de Supervisión Financiera Nacional.                                                                                                                                                                                                                                                                                                                                                                                                                                                                                                                                                                                                                                                                                                                                                                                                                                                                                                                                                                                                                                                                                      
</v>
      </c>
      <c r="T11" s="131">
        <f>VLOOKUP(A11,BASE.!$A$1:$T$878,20,FALSE)</f>
        <v>37970</v>
      </c>
      <c r="U11" s="130">
        <v>250</v>
      </c>
      <c r="V11" s="136">
        <v>5464390</v>
      </c>
      <c r="W11" s="136">
        <v>5464390</v>
      </c>
      <c r="X11" s="134">
        <v>44227</v>
      </c>
      <c r="Y11" s="135" t="s">
        <v>8664</v>
      </c>
      <c r="Z11" s="135" t="s">
        <v>7880</v>
      </c>
      <c r="AA11" s="135" t="s">
        <v>7884</v>
      </c>
    </row>
    <row r="12" spans="1:27" x14ac:dyDescent="0.25">
      <c r="A12" s="129">
        <v>250</v>
      </c>
      <c r="B12" s="129" t="s">
        <v>8264</v>
      </c>
      <c r="C12" s="129">
        <v>818329008</v>
      </c>
      <c r="D12" s="129" t="str">
        <f>VLOOKUP(A12,BASE.!$A$1:$T$878,4,FALSE)</f>
        <v>Corporación de Derecho Privado.</v>
      </c>
      <c r="E12" s="129" t="str">
        <f>VLOOKUP(A12,BASE.!$A$1:$T$878,5,FALSE)</f>
        <v xml:space="preserve">Otorgado por Decreto Supremo Nº 17755, de fecha 18 de octubre de 1915, por el Ministerio de Justicia.  </v>
      </c>
      <c r="F12" s="129" t="str">
        <f>VLOOKUP(A12,BASE.!$A$1:$T$878,6,FALSE)</f>
        <v>Certificado de vigencia de persona jurídica sin fines de lucro, folio N° 5500343029755, emitido por el Servicio de Registro Civil e Identificación, con fecha 28 de agosto de 2020.</v>
      </c>
      <c r="G12" s="129" t="str">
        <f>VLOOKUP(A12,BASE.!$A$1:$T$878,7,FALSE)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2" s="129" t="str">
        <f>VLOOKUP(A12,BASE.!$A$1:$T$878,8,FALSE)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2" s="129" t="str">
        <f>VLOOKUP(A12,BASE.!$A$1:$T$878,9,FALSE)</f>
        <v xml:space="preserve">Los directores duran tres años en sus cargos, pudiendo ser reelegidos por una sola vez y se renuevan anualmente por terceras partes.
</v>
      </c>
      <c r="J12" s="129" t="str">
        <f>VLOOKUP(A12,BASE.!$A$1:$T$878,10,FALSE)</f>
        <v xml:space="preserve">Ultimo Directorio que consta escritura pública: Del período 2019-2020. 
</v>
      </c>
      <c r="K12" s="129" t="str">
        <f>VLOOKUP(A12,BASE.!$A$1:$T$878,11,FALSE)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2" s="129" t="str">
        <f>VLOOKUP(A12,BASE.!$A$1:$T$878,12,FALSE)</f>
        <v xml:space="preserve">Blanco Nº1117, Valparaíso.Blanco N° 1117, Valparaíso, Región de Valparaíso. 
</v>
      </c>
      <c r="M12" s="129" t="str">
        <f>VLOOKUP(A12,BASE.!$A$1:$T$878,13,FALSE)</f>
        <v>V</v>
      </c>
      <c r="N12" s="129" t="str">
        <f>VLOOKUP(A12,BASE.!$A$1:$T$878,14,FALSE)</f>
        <v>Valparaíso</v>
      </c>
      <c r="O12" s="129" t="str">
        <f>VLOOKUP(A12,BASE.!$A$1:$T$878,15,FALSE)</f>
        <v>(32) 2156900</v>
      </c>
      <c r="P12" s="129" t="str">
        <f>VLOOKUP(A12,BASE.!$A$1:$T$878,16,FALSE)</f>
        <v xml:space="preserve">acjvalpo@gmail.com
</v>
      </c>
      <c r="Q12" s="129">
        <f>VLOOKUP(A12,BASE.!$A$1:$T$878,17,FALSE)</f>
        <v>0</v>
      </c>
      <c r="R12" s="129">
        <f>VLOOKUP(A12,BASE.!$A$1:$T$878,18,FALSE)</f>
        <v>93401</v>
      </c>
      <c r="S12" s="129" t="str">
        <f>VLOOKUP(A12,BASE.!$A$1:$T$878,19,FALSE)</f>
        <v xml:space="preserve">Certificado de Antecedentes Financieros, correspondientes al año 2019, aprobados por el Subdepartamento de Supervisión Financiera Nacional.                                                                                                                                                                                                                                                                                                                                                                                                                                                                                                                                                                                                                                                                                                                                                                                                                                                                                                                                                                                                                                                                                      
</v>
      </c>
      <c r="T12" s="131">
        <f>VLOOKUP(A12,BASE.!$A$1:$T$878,20,FALSE)</f>
        <v>37970</v>
      </c>
      <c r="U12" s="130">
        <v>250</v>
      </c>
      <c r="V12" s="136">
        <v>15847181</v>
      </c>
      <c r="W12" s="136">
        <v>15847181</v>
      </c>
      <c r="X12" s="134">
        <v>44227</v>
      </c>
      <c r="Y12" s="135" t="s">
        <v>8664</v>
      </c>
      <c r="Z12" s="135" t="s">
        <v>7880</v>
      </c>
      <c r="AA12" s="135" t="s">
        <v>7885</v>
      </c>
    </row>
    <row r="13" spans="1:27" x14ac:dyDescent="0.25">
      <c r="A13" s="129">
        <v>250</v>
      </c>
      <c r="B13" s="129" t="s">
        <v>8264</v>
      </c>
      <c r="C13" s="129">
        <v>818329008</v>
      </c>
      <c r="D13" s="129" t="str">
        <f>VLOOKUP(A13,BASE.!$A$1:$T$878,4,FALSE)</f>
        <v>Corporación de Derecho Privado.</v>
      </c>
      <c r="E13" s="129" t="str">
        <f>VLOOKUP(A13,BASE.!$A$1:$T$878,5,FALSE)</f>
        <v xml:space="preserve">Otorgado por Decreto Supremo Nº 17755, de fecha 18 de octubre de 1915, por el Ministerio de Justicia.  </v>
      </c>
      <c r="F13" s="129" t="str">
        <f>VLOOKUP(A13,BASE.!$A$1:$T$878,6,FALSE)</f>
        <v>Certificado de vigencia de persona jurídica sin fines de lucro, folio N° 5500343029755, emitido por el Servicio de Registro Civil e Identificación, con fecha 28 de agosto de 2020.</v>
      </c>
      <c r="G13" s="129" t="str">
        <f>VLOOKUP(A13,BASE.!$A$1:$T$878,7,FALSE)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3" s="129" t="str">
        <f>VLOOKUP(A13,BASE.!$A$1:$T$878,8,FALSE)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3" s="129" t="str">
        <f>VLOOKUP(A13,BASE.!$A$1:$T$878,9,FALSE)</f>
        <v xml:space="preserve">Los directores duran tres años en sus cargos, pudiendo ser reelegidos por una sola vez y se renuevan anualmente por terceras partes.
</v>
      </c>
      <c r="J13" s="129" t="str">
        <f>VLOOKUP(A13,BASE.!$A$1:$T$878,10,FALSE)</f>
        <v xml:space="preserve">Ultimo Directorio que consta escritura pública: Del período 2019-2020. 
</v>
      </c>
      <c r="K13" s="129" t="str">
        <f>VLOOKUP(A13,BASE.!$A$1:$T$878,11,FALSE)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3" s="129" t="str">
        <f>VLOOKUP(A13,BASE.!$A$1:$T$878,12,FALSE)</f>
        <v xml:space="preserve">Blanco Nº1117, Valparaíso.Blanco N° 1117, Valparaíso, Región de Valparaíso. 
</v>
      </c>
      <c r="M13" s="129" t="str">
        <f>VLOOKUP(A13,BASE.!$A$1:$T$878,13,FALSE)</f>
        <v>V</v>
      </c>
      <c r="N13" s="129" t="str">
        <f>VLOOKUP(A13,BASE.!$A$1:$T$878,14,FALSE)</f>
        <v>Valparaíso</v>
      </c>
      <c r="O13" s="129" t="str">
        <f>VLOOKUP(A13,BASE.!$A$1:$T$878,15,FALSE)</f>
        <v>(32) 2156900</v>
      </c>
      <c r="P13" s="129" t="str">
        <f>VLOOKUP(A13,BASE.!$A$1:$T$878,16,FALSE)</f>
        <v xml:space="preserve">acjvalpo@gmail.com
</v>
      </c>
      <c r="Q13" s="129">
        <f>VLOOKUP(A13,BASE.!$A$1:$T$878,17,FALSE)</f>
        <v>0</v>
      </c>
      <c r="R13" s="129">
        <f>VLOOKUP(A13,BASE.!$A$1:$T$878,18,FALSE)</f>
        <v>93401</v>
      </c>
      <c r="S13" s="129" t="str">
        <f>VLOOKUP(A13,BASE.!$A$1:$T$878,19,FALSE)</f>
        <v xml:space="preserve">Certificado de Antecedentes Financieros, correspondientes al año 2019, aprobados por el Subdepartamento de Supervisión Financiera Nacional.                                                                                                                                                                                                                                                                                                                                                                                                                                                                                                                                                                                                                                                                                                                                                                                                                                                                                                                                                                                                                                                                                      
</v>
      </c>
      <c r="T13" s="131">
        <f>VLOOKUP(A13,BASE.!$A$1:$T$878,20,FALSE)</f>
        <v>37970</v>
      </c>
      <c r="U13" s="130">
        <v>250</v>
      </c>
      <c r="V13" s="136">
        <v>796488</v>
      </c>
      <c r="W13" s="136">
        <v>796488</v>
      </c>
      <c r="X13" s="134">
        <v>44227</v>
      </c>
      <c r="Y13" s="135" t="s">
        <v>8664</v>
      </c>
      <c r="Z13" s="135" t="s">
        <v>7880</v>
      </c>
      <c r="AA13" s="135" t="s">
        <v>7886</v>
      </c>
    </row>
    <row r="14" spans="1:27" x14ac:dyDescent="0.25">
      <c r="A14" s="129">
        <v>250</v>
      </c>
      <c r="B14" s="129" t="s">
        <v>8264</v>
      </c>
      <c r="C14" s="129">
        <v>818329008</v>
      </c>
      <c r="D14" s="129" t="str">
        <f>VLOOKUP(A14,BASE.!$A$1:$T$878,4,FALSE)</f>
        <v>Corporación de Derecho Privado.</v>
      </c>
      <c r="E14" s="129" t="str">
        <f>VLOOKUP(A14,BASE.!$A$1:$T$878,5,FALSE)</f>
        <v xml:space="preserve">Otorgado por Decreto Supremo Nº 17755, de fecha 18 de octubre de 1915, por el Ministerio de Justicia.  </v>
      </c>
      <c r="F14" s="129" t="str">
        <f>VLOOKUP(A14,BASE.!$A$1:$T$878,6,FALSE)</f>
        <v>Certificado de vigencia de persona jurídica sin fines de lucro, folio N° 5500343029755, emitido por el Servicio de Registro Civil e Identificación, con fecha 28 de agosto de 2020.</v>
      </c>
      <c r="G14" s="129" t="str">
        <f>VLOOKUP(A14,BASE.!$A$1:$T$878,7,FALSE)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4" s="129" t="str">
        <f>VLOOKUP(A14,BASE.!$A$1:$T$878,8,FALSE)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4" s="129" t="str">
        <f>VLOOKUP(A14,BASE.!$A$1:$T$878,9,FALSE)</f>
        <v xml:space="preserve">Los directores duran tres años en sus cargos, pudiendo ser reelegidos por una sola vez y se renuevan anualmente por terceras partes.
</v>
      </c>
      <c r="J14" s="129" t="str">
        <f>VLOOKUP(A14,BASE.!$A$1:$T$878,10,FALSE)</f>
        <v xml:space="preserve">Ultimo Directorio que consta escritura pública: Del período 2019-2020. 
</v>
      </c>
      <c r="K14" s="129" t="str">
        <f>VLOOKUP(A14,BASE.!$A$1:$T$878,11,FALSE)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4" s="129" t="str">
        <f>VLOOKUP(A14,BASE.!$A$1:$T$878,12,FALSE)</f>
        <v xml:space="preserve">Blanco Nº1117, Valparaíso.Blanco N° 1117, Valparaíso, Región de Valparaíso. 
</v>
      </c>
      <c r="M14" s="129" t="str">
        <f>VLOOKUP(A14,BASE.!$A$1:$T$878,13,FALSE)</f>
        <v>V</v>
      </c>
      <c r="N14" s="129" t="str">
        <f>VLOOKUP(A14,BASE.!$A$1:$T$878,14,FALSE)</f>
        <v>Valparaíso</v>
      </c>
      <c r="O14" s="129" t="str">
        <f>VLOOKUP(A14,BASE.!$A$1:$T$878,15,FALSE)</f>
        <v>(32) 2156900</v>
      </c>
      <c r="P14" s="129" t="str">
        <f>VLOOKUP(A14,BASE.!$A$1:$T$878,16,FALSE)</f>
        <v xml:space="preserve">acjvalpo@gmail.com
</v>
      </c>
      <c r="Q14" s="129">
        <f>VLOOKUP(A14,BASE.!$A$1:$T$878,17,FALSE)</f>
        <v>0</v>
      </c>
      <c r="R14" s="129">
        <f>VLOOKUP(A14,BASE.!$A$1:$T$878,18,FALSE)</f>
        <v>93401</v>
      </c>
      <c r="S14" s="129" t="str">
        <f>VLOOKUP(A14,BASE.!$A$1:$T$878,19,FALSE)</f>
        <v xml:space="preserve">Certificado de Antecedentes Financieros, correspondientes al año 2019, aprobados por el Subdepartamento de Supervisión Financiera Nacional.                                                                                                                                                                                                                                                                                                                                                                                                                                                                                                                                                                                                                                                                                                                                                                                                                                                                                                                                                                                                                                                                                      
</v>
      </c>
      <c r="T14" s="131">
        <f>VLOOKUP(A14,BASE.!$A$1:$T$878,20,FALSE)</f>
        <v>37970</v>
      </c>
      <c r="U14" s="130">
        <v>250</v>
      </c>
      <c r="V14" s="136">
        <v>9706120</v>
      </c>
      <c r="W14" s="136">
        <v>9706120</v>
      </c>
      <c r="X14" s="134">
        <v>44227</v>
      </c>
      <c r="Y14" s="135" t="s">
        <v>8664</v>
      </c>
      <c r="Z14" s="135" t="s">
        <v>7880</v>
      </c>
      <c r="AA14" s="135" t="s">
        <v>7887</v>
      </c>
    </row>
    <row r="15" spans="1:27" x14ac:dyDescent="0.25">
      <c r="A15" s="129">
        <v>250</v>
      </c>
      <c r="B15" s="129" t="s">
        <v>8264</v>
      </c>
      <c r="C15" s="129">
        <v>818329008</v>
      </c>
      <c r="D15" s="129" t="str">
        <f>VLOOKUP(A15,BASE.!$A$1:$T$878,4,FALSE)</f>
        <v>Corporación de Derecho Privado.</v>
      </c>
      <c r="E15" s="129" t="str">
        <f>VLOOKUP(A15,BASE.!$A$1:$T$878,5,FALSE)</f>
        <v xml:space="preserve">Otorgado por Decreto Supremo Nº 17755, de fecha 18 de octubre de 1915, por el Ministerio de Justicia.  </v>
      </c>
      <c r="F15" s="129" t="str">
        <f>VLOOKUP(A15,BASE.!$A$1:$T$878,6,FALSE)</f>
        <v>Certificado de vigencia de persona jurídica sin fines de lucro, folio N° 5500343029755, emitido por el Servicio de Registro Civil e Identificación, con fecha 28 de agosto de 2020.</v>
      </c>
      <c r="G15" s="129" t="str">
        <f>VLOOKUP(A15,BASE.!$A$1:$T$878,7,FALSE)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5" s="129" t="str">
        <f>VLOOKUP(A15,BASE.!$A$1:$T$878,8,FALSE)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5" s="129" t="str">
        <f>VLOOKUP(A15,BASE.!$A$1:$T$878,9,FALSE)</f>
        <v xml:space="preserve">Los directores duran tres años en sus cargos, pudiendo ser reelegidos por una sola vez y se renuevan anualmente por terceras partes.
</v>
      </c>
      <c r="J15" s="129" t="str">
        <f>VLOOKUP(A15,BASE.!$A$1:$T$878,10,FALSE)</f>
        <v xml:space="preserve">Ultimo Directorio que consta escritura pública: Del período 2019-2020. 
</v>
      </c>
      <c r="K15" s="129" t="str">
        <f>VLOOKUP(A15,BASE.!$A$1:$T$878,11,FALSE)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5" s="129" t="str">
        <f>VLOOKUP(A15,BASE.!$A$1:$T$878,12,FALSE)</f>
        <v xml:space="preserve">Blanco Nº1117, Valparaíso.Blanco N° 1117, Valparaíso, Región de Valparaíso. 
</v>
      </c>
      <c r="M15" s="129" t="str">
        <f>VLOOKUP(A15,BASE.!$A$1:$T$878,13,FALSE)</f>
        <v>V</v>
      </c>
      <c r="N15" s="129" t="str">
        <f>VLOOKUP(A15,BASE.!$A$1:$T$878,14,FALSE)</f>
        <v>Valparaíso</v>
      </c>
      <c r="O15" s="129" t="str">
        <f>VLOOKUP(A15,BASE.!$A$1:$T$878,15,FALSE)</f>
        <v>(32) 2156900</v>
      </c>
      <c r="P15" s="129" t="str">
        <f>VLOOKUP(A15,BASE.!$A$1:$T$878,16,FALSE)</f>
        <v xml:space="preserve">acjvalpo@gmail.com
</v>
      </c>
      <c r="Q15" s="129">
        <f>VLOOKUP(A15,BASE.!$A$1:$T$878,17,FALSE)</f>
        <v>0</v>
      </c>
      <c r="R15" s="129">
        <f>VLOOKUP(A15,BASE.!$A$1:$T$878,18,FALSE)</f>
        <v>93401</v>
      </c>
      <c r="S15" s="129" t="str">
        <f>VLOOKUP(A15,BASE.!$A$1:$T$878,19,FALSE)</f>
        <v xml:space="preserve">Certificado de Antecedentes Financieros, correspondientes al año 2019, aprobados por el Subdepartamento de Supervisión Financiera Nacional.                                                                                                                                                                                                                                                                                                                                                                                                                                                                                                                                                                                                                                                                                                                                                                                                                                                                                                                                                                                                                                                                                      
</v>
      </c>
      <c r="T15" s="131">
        <f>VLOOKUP(A15,BASE.!$A$1:$T$878,20,FALSE)</f>
        <v>37970</v>
      </c>
      <c r="U15" s="130">
        <v>250</v>
      </c>
      <c r="V15" s="136">
        <v>70560692</v>
      </c>
      <c r="W15" s="136">
        <v>70560692</v>
      </c>
      <c r="X15" s="134">
        <v>44227</v>
      </c>
      <c r="Y15" s="135" t="s">
        <v>8664</v>
      </c>
      <c r="Z15" s="135" t="s">
        <v>7880</v>
      </c>
      <c r="AA15" s="135" t="s">
        <v>7888</v>
      </c>
    </row>
    <row r="16" spans="1:27" x14ac:dyDescent="0.25">
      <c r="A16" s="129">
        <v>250</v>
      </c>
      <c r="B16" s="129" t="s">
        <v>8264</v>
      </c>
      <c r="C16" s="129">
        <v>818329008</v>
      </c>
      <c r="D16" s="129" t="str">
        <f>VLOOKUP(A16,BASE.!$A$1:$T$878,4,FALSE)</f>
        <v>Corporación de Derecho Privado.</v>
      </c>
      <c r="E16" s="129" t="str">
        <f>VLOOKUP(A16,BASE.!$A$1:$T$878,5,FALSE)</f>
        <v xml:space="preserve">Otorgado por Decreto Supremo Nº 17755, de fecha 18 de octubre de 1915, por el Ministerio de Justicia.  </v>
      </c>
      <c r="F16" s="129" t="str">
        <f>VLOOKUP(A16,BASE.!$A$1:$T$878,6,FALSE)</f>
        <v>Certificado de vigencia de persona jurídica sin fines de lucro, folio N° 5500343029755, emitido por el Servicio de Registro Civil e Identificación, con fecha 28 de agosto de 2020.</v>
      </c>
      <c r="G16" s="129" t="str">
        <f>VLOOKUP(A16,BASE.!$A$1:$T$878,7,FALSE)</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H16" s="129" t="str">
        <f>VLOOKUP(A16,BASE.!$A$1:$T$878,8,FALSE)</f>
        <v xml:space="preserve">Comité Ejecutivo
Presidente: 
Desiderio Ulloa Vargas, 
Vicepresidente:
Jaime Guzmán Pulgar, 
Tesorero: 
Pablo Álvarez Vega, 
Secretario Honorario: 
Martín Sandoval Rodríguez,
Secretario General: 
Oscar Órdenes Ampuero
Directores:
Pedro Fotti Lo Presti, 
Rodrigo Contreras Quintero, 
María Angélica Soto Munita, 
Martín Sandoval Rodríguez, 
Mariluz Vásquez Staig;
Rodrigo Jofre Escobar
</v>
      </c>
      <c r="I16" s="129" t="str">
        <f>VLOOKUP(A16,BASE.!$A$1:$T$878,9,FALSE)</f>
        <v xml:space="preserve">Los directores duran tres años en sus cargos, pudiendo ser reelegidos por una sola vez y se renuevan anualmente por terceras partes.
</v>
      </c>
      <c r="J16" s="129" t="str">
        <f>VLOOKUP(A16,BASE.!$A$1:$T$878,10,FALSE)</f>
        <v xml:space="preserve">Ultimo Directorio que consta escritura pública: Del período 2019-2020. 
</v>
      </c>
      <c r="K16" s="129" t="str">
        <f>VLOOKUP(A16,BASE.!$A$1:$T$878,11,FALSE)</f>
        <v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L16" s="129" t="str">
        <f>VLOOKUP(A16,BASE.!$A$1:$T$878,12,FALSE)</f>
        <v xml:space="preserve">Blanco Nº1117, Valparaíso.Blanco N° 1117, Valparaíso, Región de Valparaíso. 
</v>
      </c>
      <c r="M16" s="129" t="str">
        <f>VLOOKUP(A16,BASE.!$A$1:$T$878,13,FALSE)</f>
        <v>V</v>
      </c>
      <c r="N16" s="129" t="str">
        <f>VLOOKUP(A16,BASE.!$A$1:$T$878,14,FALSE)</f>
        <v>Valparaíso</v>
      </c>
      <c r="O16" s="129" t="str">
        <f>VLOOKUP(A16,BASE.!$A$1:$T$878,15,FALSE)</f>
        <v>(32) 2156900</v>
      </c>
      <c r="P16" s="129" t="str">
        <f>VLOOKUP(A16,BASE.!$A$1:$T$878,16,FALSE)</f>
        <v xml:space="preserve">acjvalpo@gmail.com
</v>
      </c>
      <c r="Q16" s="129">
        <f>VLOOKUP(A16,BASE.!$A$1:$T$878,17,FALSE)</f>
        <v>0</v>
      </c>
      <c r="R16" s="129">
        <f>VLOOKUP(A16,BASE.!$A$1:$T$878,18,FALSE)</f>
        <v>93401</v>
      </c>
      <c r="S16" s="129" t="str">
        <f>VLOOKUP(A16,BASE.!$A$1:$T$878,19,FALSE)</f>
        <v xml:space="preserve">Certificado de Antecedentes Financieros, correspondientes al año 2019, aprobados por el Subdepartamento de Supervisión Financiera Nacional.                                                                                                                                                                                                                                                                                                                                                                                                                                                                                                                                                                                                                                                                                                                                                                                                                                                                                                                                                                                                                                                                                      
</v>
      </c>
      <c r="T16" s="131">
        <f>VLOOKUP(A16,BASE.!$A$1:$T$878,20,FALSE)</f>
        <v>37970</v>
      </c>
      <c r="U16" s="130">
        <v>250</v>
      </c>
      <c r="V16" s="136">
        <v>37800079</v>
      </c>
      <c r="W16" s="136">
        <v>37800079</v>
      </c>
      <c r="X16" s="134">
        <v>44227</v>
      </c>
      <c r="Y16" s="135" t="s">
        <v>8664</v>
      </c>
      <c r="Z16" s="135" t="s">
        <v>7880</v>
      </c>
      <c r="AA16" s="135" t="s">
        <v>7889</v>
      </c>
    </row>
    <row r="17" spans="1:27" x14ac:dyDescent="0.25">
      <c r="A17" s="129">
        <v>400</v>
      </c>
      <c r="B17" s="129" t="s">
        <v>8265</v>
      </c>
      <c r="C17" s="129">
        <v>700134407</v>
      </c>
      <c r="D17" s="129" t="str">
        <f>VLOOKUP(A17,BASE.!$A$1:$T$878,4,FALSE)</f>
        <v>Corporación de Derecho Privado.</v>
      </c>
      <c r="E17" s="129" t="str">
        <f>VLOOKUP(A17,BASE.!$A$1:$T$878,5,FALSE)</f>
        <v xml:space="preserve">Otorgado por Decreto Supremo Nº1033, de fecha 22 de agosto de 1922, por el Ministerio de Justicia.  </v>
      </c>
      <c r="F17" s="129" t="str">
        <f>VLOOKUP(A17,BASE.!$A$1:$T$878,6,FALSE)</f>
        <v>Certificado de Vigencia de Persona Jurídica sin Fines de Lucro Folio N° 500237858010, de fecha 8 de julio de 2019, emitido por el Servicio de Registro Civil e Identificación.</v>
      </c>
      <c r="G17" s="129" t="str">
        <f>VLOOKUP(A17,BASE.!$A$1:$T$878,7,FALSE)</f>
        <v>Mantener, sostener o colaborar en el funcionamiento de internados para niños.</v>
      </c>
      <c r="H17" s="129" t="str">
        <f>VLOOKUP(A17,BASE.!$A$1:$T$878,8,FALSE)</f>
        <v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v>
      </c>
      <c r="I17" s="129" t="str">
        <f>VLOOKUP(A17,BASE.!$A$1:$T$878,9,FALSE)</f>
        <v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v>
      </c>
      <c r="J17" s="129" t="str">
        <f>VLOOKUP(A17,BASE.!$A$1:$T$878,10,FALSE)</f>
        <v>Del 23 de abril de 2019 al 23 de abril de 2020</v>
      </c>
      <c r="K17" s="129" t="str">
        <f>VLOOKUP(A17,BASE.!$A$1:$T$878,11,FALSE)</f>
        <v xml:space="preserve">Carlos Alberto Ruiz Artigas, 
Mandato general otorgado a don Oscar Manzano Soko, 
El mandatario Oscar Manzano Soko, podrá delegar su  mandato con las mismas facultades a don Victor González Risopatrón. 
</v>
      </c>
      <c r="L17" s="129" t="str">
        <f>VLOOKUP(A17,BASE.!$A$1:$T$878,12,FALSE)</f>
        <v xml:space="preserve">Blanco Nº1623, oficina Nº403, Valparaíso.
</v>
      </c>
      <c r="M17" s="129" t="str">
        <f>VLOOKUP(A17,BASE.!$A$1:$T$878,13,FALSE)</f>
        <v>V</v>
      </c>
      <c r="N17" s="129" t="str">
        <f>VLOOKUP(A17,BASE.!$A$1:$T$878,14,FALSE)</f>
        <v>Valparaíso</v>
      </c>
      <c r="O17" s="129" t="str">
        <f>VLOOKUP(A17,BASE.!$A$1:$T$878,15,FALSE)</f>
        <v>32- 2541480</v>
      </c>
      <c r="P17" s="129" t="str">
        <f>VLOOKUP(A17,BASE.!$A$1:$T$878,16,FALSE)</f>
        <v xml:space="preserve">asistentegerencia@haprat.cl </v>
      </c>
      <c r="Q17" s="129">
        <f>VLOOKUP(A17,BASE.!$A$1:$T$878,17,FALSE)</f>
        <v>0</v>
      </c>
      <c r="R17" s="129">
        <f>VLOOKUP(A17,BASE.!$A$1:$T$878,18,FALSE)</f>
        <v>93401</v>
      </c>
      <c r="S17" s="129" t="str">
        <f>VLOOKUP(A17,BASE.!$A$1:$T$878,19,FALSE)</f>
        <v>Certificado de Antecedentes Financieros correspondiente al año 2019, aprobados por el Subdepartamento de Supervisión Financiera Nacional.</v>
      </c>
      <c r="T17" s="131">
        <f>VLOOKUP(A17,BASE.!$A$1:$T$878,20,FALSE)</f>
        <v>37970</v>
      </c>
      <c r="U17" s="130">
        <v>400</v>
      </c>
      <c r="V17" s="136">
        <v>14639520</v>
      </c>
      <c r="W17" s="136">
        <v>14639520</v>
      </c>
      <c r="X17" s="134">
        <v>44227</v>
      </c>
      <c r="Y17" s="135" t="s">
        <v>8664</v>
      </c>
      <c r="Z17" s="135" t="s">
        <v>7880</v>
      </c>
      <c r="AA17" s="135" t="s">
        <v>7888</v>
      </c>
    </row>
    <row r="18" spans="1:27" x14ac:dyDescent="0.25">
      <c r="A18" s="129">
        <v>1000</v>
      </c>
      <c r="B18" s="129" t="s">
        <v>8626</v>
      </c>
      <c r="C18" s="129">
        <v>703168000</v>
      </c>
      <c r="D18" s="129" t="str">
        <f>VLOOKUP(A18,BASE.!$A$1:$T$878,4,FALSE)</f>
        <v>Organización Religiosa</v>
      </c>
      <c r="E18" s="129" t="str">
        <f>VLOOKUP(A18,BASE.!$A$1:$T$878,5,FALSE)</f>
        <v>Decreto Supremo Nº 645, de fecha 14 de agosto de 1909, del Ministerio de Justicia</v>
      </c>
      <c r="F18" s="129" t="str">
        <f>VLOOKUP(A18,BASE.!$A$1:$T$878,6,FALSE)</f>
        <v>Indefinida. Consta en certificado S/N, de fecha 11 de octubre de 2011, del Secretario Canciller del Obispado de Temuco, don marcos Uribe Gutiérrez.</v>
      </c>
      <c r="G18" s="129" t="str">
        <f>VLOOKUP(A18,BASE.!$A$1:$T$878,7,FALSE)</f>
        <v>Actividades Religiosas.</v>
      </c>
      <c r="H18" s="129" t="str">
        <f>VLOOKUP(A18,BASE.!$A$1:$T$878,8,FALSE)</f>
        <v>no tiene</v>
      </c>
      <c r="I18" s="129" t="str">
        <f>VLOOKUP(A18,BASE.!$A$1:$T$878,9,FALSE)</f>
        <v>No tiene</v>
      </c>
      <c r="J18" s="129" t="str">
        <f>VLOOKUP(A18,BASE.!$A$1:$T$878,10,FALSE)</f>
        <v>No tiene</v>
      </c>
      <c r="K18" s="129" t="str">
        <f>VLOOKUP(A18,BASE.!$A$1:$T$878,11,FALSE)</f>
        <v xml:space="preserve">Hna. Rosa Rico Mendoza, RUN N° 14.615.041-1 
Superiora Provincial de la Provincia Latinoamericana
</v>
      </c>
      <c r="L18" s="129" t="str">
        <f>VLOOKUP(A18,BASE.!$A$1:$T$878,12,FALSE)</f>
        <v xml:space="preserve">Ignacio Carrera Pinto N° 1050, Población Los Trigales, Temuco, Región de La Araucanía.
</v>
      </c>
      <c r="M18" s="129" t="str">
        <f>VLOOKUP(A18,BASE.!$A$1:$T$878,13,FALSE)</f>
        <v>IX</v>
      </c>
      <c r="N18" s="129" t="str">
        <f>VLOOKUP(A18,BASE.!$A$1:$T$878,14,FALSE)</f>
        <v>temuco</v>
      </c>
      <c r="O18" s="129" t="str">
        <f>VLOOKUP(A18,BASE.!$A$1:$T$878,15,FALSE)</f>
        <v xml:space="preserve">Fono (45) 2861400
Cel 99317337
</v>
      </c>
      <c r="P18" s="129" t="str">
        <f>VLOOKUP(A18,BASE.!$A$1:$T$878,16,FALSE)</f>
        <v xml:space="preserve">rosarico56@hotmail.com      hogarwidmer@yahoo.es </v>
      </c>
      <c r="Q18" s="129">
        <f>VLOOKUP(A18,BASE.!$A$1:$T$878,17,FALSE)</f>
        <v>0</v>
      </c>
      <c r="R18" s="129">
        <f>VLOOKUP(A18,BASE.!$A$1:$T$878,18,FALSE)</f>
        <v>93910</v>
      </c>
      <c r="S18" s="129" t="str">
        <f>VLOOKUP(A18,BASE.!$A$1:$T$878,19,FALSE)</f>
        <v>Se acompaña Certificado de Antecedentes Financieros, correspondientes al año 2018, aprobados por el Subdepartamento de Supervisión Financiera Nacional</v>
      </c>
      <c r="T18" s="131">
        <f>VLOOKUP(A18,BASE.!$A$1:$T$878,20,FALSE)</f>
        <v>37970</v>
      </c>
      <c r="U18" s="130">
        <v>1000</v>
      </c>
      <c r="V18" s="136">
        <v>0</v>
      </c>
      <c r="W18" s="136">
        <v>0</v>
      </c>
      <c r="X18" s="134">
        <v>44227</v>
      </c>
      <c r="Y18" s="135" t="s">
        <v>8664</v>
      </c>
      <c r="Z18" s="135" t="s">
        <v>7880</v>
      </c>
      <c r="AA18" s="135" t="s">
        <v>7890</v>
      </c>
    </row>
    <row r="19" spans="1:27" x14ac:dyDescent="0.25">
      <c r="A19" s="129">
        <v>1050</v>
      </c>
      <c r="B19" s="129" t="s">
        <v>8266</v>
      </c>
      <c r="C19" s="129">
        <v>700006700</v>
      </c>
      <c r="D19" s="129" t="str">
        <f>VLOOKUP(A19,BASE.!$A$1:$T$878,4,FALSE)</f>
        <v>Organización Religiosa</v>
      </c>
      <c r="E19" s="129" t="str">
        <f>VLOOKUP(A19,BASE.!$A$1:$T$878,5,FALSE)</f>
        <v>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v>
      </c>
      <c r="F19" s="129" t="str">
        <f>VLOOKUP(A19,BASE.!$A$1:$T$878,6,FALSE)</f>
        <v>Indefinida.</v>
      </c>
      <c r="G19" s="129" t="str">
        <f>VLOOKUP(A19,BASE.!$A$1:$T$878,7,FALSE)</f>
        <v>Actividades Religiosas.</v>
      </c>
      <c r="H19" s="129" t="str">
        <f>VLOOKUP(A19,BASE.!$A$1:$T$878,8,FALSE)</f>
        <v>no tiene</v>
      </c>
      <c r="I19" s="129">
        <f>VLOOKUP(A19,BASE.!$A$1:$T$878,9,FALSE)</f>
        <v>0</v>
      </c>
      <c r="J19" s="129">
        <f>VLOOKUP(A19,BASE.!$A$1:$T$878,10,FALSE)</f>
        <v>0</v>
      </c>
      <c r="K19" s="129" t="str">
        <f>VLOOKUP(A19,BASE.!$A$1:$T$878,11,FALSE)</f>
        <v>Sandra Bertha Suárez Cordero</v>
      </c>
      <c r="L19" s="129" t="str">
        <f>VLOOKUP(A19,BASE.!$A$1:$T$878,12,FALSE)</f>
        <v xml:space="preserve">Mac – Iver Nº702, Santiago. 
</v>
      </c>
      <c r="M19" s="129" t="str">
        <f>VLOOKUP(A19,BASE.!$A$1:$T$878,13,FALSE)</f>
        <v>XIII</v>
      </c>
      <c r="N19" s="129" t="str">
        <f>VLOOKUP(A19,BASE.!$A$1:$T$878,14,FALSE)</f>
        <v>SANTIAGO</v>
      </c>
      <c r="O19" s="129" t="str">
        <f>VLOOKUP(A19,BASE.!$A$1:$T$878,15,FALSE)</f>
        <v>Fono 6325682, fax 6385213.</v>
      </c>
      <c r="P19" s="129" t="str">
        <f>VLOOKUP(A19,BASE.!$A$1:$T$878,16,FALSE)</f>
        <v>Mail: adelarey@gmail.com</v>
      </c>
      <c r="Q19" s="129" t="str">
        <f>VLOOKUP(A19,BASE.!$A$1:$T$878,17,FALSE)</f>
        <v xml:space="preserve">Casilla 51.918 </v>
      </c>
      <c r="R19" s="129" t="str">
        <f>VLOOKUP(A19,BASE.!$A$1:$T$878,18,FALSE)</f>
        <v>93910: Organizaciones  Religiosas.</v>
      </c>
      <c r="S19" s="129" t="str">
        <f>VLOOKUP(A19,BASE.!$A$1:$T$878,19,FALSE)</f>
        <v>Se remite Certificado de Antecedentes Financieros correspondientes al año 2019, aprobados por el al Subdepartamento de Supervisión Financiera Nacional</v>
      </c>
      <c r="T19" s="131">
        <f>VLOOKUP(A19,BASE.!$A$1:$T$878,20,FALSE)</f>
        <v>37970</v>
      </c>
      <c r="U19" s="130">
        <v>1050</v>
      </c>
      <c r="V19" s="136">
        <v>23585188</v>
      </c>
      <c r="W19" s="136">
        <v>23585188</v>
      </c>
      <c r="X19" s="134">
        <v>44227</v>
      </c>
      <c r="Y19" s="135" t="s">
        <v>8664</v>
      </c>
      <c r="Z19" s="135" t="s">
        <v>7880</v>
      </c>
      <c r="AA19" s="135" t="s">
        <v>162</v>
      </c>
    </row>
    <row r="20" spans="1:27" x14ac:dyDescent="0.25">
      <c r="A20" s="129">
        <v>1050</v>
      </c>
      <c r="B20" s="129" t="s">
        <v>8266</v>
      </c>
      <c r="C20" s="129">
        <v>700006700</v>
      </c>
      <c r="D20" s="129" t="str">
        <f>VLOOKUP(A20,BASE.!$A$1:$T$878,4,FALSE)</f>
        <v>Organización Religiosa</v>
      </c>
      <c r="E20" s="129" t="str">
        <f>VLOOKUP(A20,BASE.!$A$1:$T$878,5,FALSE)</f>
        <v>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v>
      </c>
      <c r="F20" s="129" t="str">
        <f>VLOOKUP(A20,BASE.!$A$1:$T$878,6,FALSE)</f>
        <v>Indefinida.</v>
      </c>
      <c r="G20" s="129" t="str">
        <f>VLOOKUP(A20,BASE.!$A$1:$T$878,7,FALSE)</f>
        <v>Actividades Religiosas.</v>
      </c>
      <c r="H20" s="129" t="str">
        <f>VLOOKUP(A20,BASE.!$A$1:$T$878,8,FALSE)</f>
        <v>no tiene</v>
      </c>
      <c r="I20" s="129">
        <f>VLOOKUP(A20,BASE.!$A$1:$T$878,9,FALSE)</f>
        <v>0</v>
      </c>
      <c r="J20" s="129">
        <f>VLOOKUP(A20,BASE.!$A$1:$T$878,10,FALSE)</f>
        <v>0</v>
      </c>
      <c r="K20" s="129" t="str">
        <f>VLOOKUP(A20,BASE.!$A$1:$T$878,11,FALSE)</f>
        <v>Sandra Bertha Suárez Cordero</v>
      </c>
      <c r="L20" s="129" t="str">
        <f>VLOOKUP(A20,BASE.!$A$1:$T$878,12,FALSE)</f>
        <v xml:space="preserve">Mac – Iver Nº702, Santiago. 
</v>
      </c>
      <c r="M20" s="129" t="str">
        <f>VLOOKUP(A20,BASE.!$A$1:$T$878,13,FALSE)</f>
        <v>XIII</v>
      </c>
      <c r="N20" s="129" t="str">
        <f>VLOOKUP(A20,BASE.!$A$1:$T$878,14,FALSE)</f>
        <v>SANTIAGO</v>
      </c>
      <c r="O20" s="129" t="str">
        <f>VLOOKUP(A20,BASE.!$A$1:$T$878,15,FALSE)</f>
        <v>Fono 6325682, fax 6385213.</v>
      </c>
      <c r="P20" s="129" t="str">
        <f>VLOOKUP(A20,BASE.!$A$1:$T$878,16,FALSE)</f>
        <v>Mail: adelarey@gmail.com</v>
      </c>
      <c r="Q20" s="129" t="str">
        <f>VLOOKUP(A20,BASE.!$A$1:$T$878,17,FALSE)</f>
        <v xml:space="preserve">Casilla 51.918 </v>
      </c>
      <c r="R20" s="129" t="str">
        <f>VLOOKUP(A20,BASE.!$A$1:$T$878,18,FALSE)</f>
        <v>93910: Organizaciones  Religiosas.</v>
      </c>
      <c r="S20" s="129" t="str">
        <f>VLOOKUP(A20,BASE.!$A$1:$T$878,19,FALSE)</f>
        <v>Se remite Certificado de Antecedentes Financieros correspondientes al año 2019, aprobados por el al Subdepartamento de Supervisión Financiera Nacional</v>
      </c>
      <c r="T20" s="131">
        <f>VLOOKUP(A20,BASE.!$A$1:$T$878,20,FALSE)</f>
        <v>37970</v>
      </c>
      <c r="U20" s="130">
        <v>1050</v>
      </c>
      <c r="V20" s="136">
        <v>16033200</v>
      </c>
      <c r="W20" s="136">
        <v>16033200</v>
      </c>
      <c r="X20" s="134">
        <v>44227</v>
      </c>
      <c r="Y20" s="135" t="s">
        <v>8664</v>
      </c>
      <c r="Z20" s="135" t="s">
        <v>7880</v>
      </c>
      <c r="AA20" s="135" t="s">
        <v>7891</v>
      </c>
    </row>
    <row r="21" spans="1:27" x14ac:dyDescent="0.25">
      <c r="A21" s="129">
        <v>1150</v>
      </c>
      <c r="B21" s="129" t="s">
        <v>8267</v>
      </c>
      <c r="C21" s="129">
        <v>706724001</v>
      </c>
      <c r="D21" s="129" t="str">
        <f>VLOOKUP(A21,BASE.!$A$1:$T$878,4,FALSE)</f>
        <v>Organización Religiosa.</v>
      </c>
      <c r="E21" s="129" t="str">
        <f>VLOOKUP(A21,BASE.!$A$1:$T$878,5,FALSE)</f>
        <v>Decreto Eclesiástico de la Arquidiócesis de la Serena  de 25 de noviembre de 2003.</v>
      </c>
      <c r="F21" s="129" t="str">
        <f>VLOOKUP(A21,BASE.!$A$1:$T$878,6,FALSE)</f>
        <v>Indefinida.</v>
      </c>
      <c r="G21" s="129" t="str">
        <f>VLOOKUP(A21,BASE.!$A$1:$T$878,7,FALSE)</f>
        <v>Actividades Religiosas.</v>
      </c>
      <c r="H21" s="129" t="str">
        <f>VLOOKUP(A21,BASE.!$A$1:$T$878,8,FALSE)</f>
        <v>no tiene</v>
      </c>
      <c r="I21" s="129">
        <f>VLOOKUP(A21,BASE.!$A$1:$T$878,9,FALSE)</f>
        <v>0</v>
      </c>
      <c r="J21" s="129">
        <f>VLOOKUP(A21,BASE.!$A$1:$T$878,10,FALSE)</f>
        <v>0</v>
      </c>
      <c r="K21" s="129" t="str">
        <f>VLOOKUP(A21,BASE.!$A$1:$T$878,11,FALSE)</f>
        <v xml:space="preserve">Superiora General Hna. Verónica del Carmen Collao Aguirre, </v>
      </c>
      <c r="L21" s="129" t="str">
        <f>VLOOKUP(A21,BASE.!$A$1:$T$878,12,FALSE)</f>
        <v xml:space="preserve">Domicilio: Calle Padre Hurtado Nº 911, Comuna de Coquimbo.
</v>
      </c>
      <c r="M21" s="129" t="str">
        <f>VLOOKUP(A21,BASE.!$A$1:$T$878,13,FALSE)</f>
        <v>IV</v>
      </c>
      <c r="N21" s="129" t="str">
        <f>VLOOKUP(A21,BASE.!$A$1:$T$878,14,FALSE)</f>
        <v>coquimbo</v>
      </c>
      <c r="O21" s="129" t="str">
        <f>VLOOKUP(A21,BASE.!$A$1:$T$878,15,FALSE)</f>
        <v>Fono (51) 223268 – 313444</v>
      </c>
      <c r="P21" s="129">
        <f>VLOOKUP(A21,BASE.!$A$1:$T$878,16,FALSE)</f>
        <v>0</v>
      </c>
      <c r="Q21" s="129">
        <f>VLOOKUP(A21,BASE.!$A$1:$T$878,17,FALSE)</f>
        <v>0</v>
      </c>
      <c r="R21" s="129">
        <f>VLOOKUP(A21,BASE.!$A$1:$T$878,18,FALSE)</f>
        <v>93910</v>
      </c>
      <c r="S21" s="129" t="str">
        <f>VLOOKUP(A21,BASE.!$A$1:$T$878,19,FALSE)</f>
        <v>Se acompaña Certificado de Antecedentes Financieros correspondiente al año 2019, aporbado por el  Subdepartamento de Supervisión Financiera Nacional.</v>
      </c>
      <c r="T21" s="131">
        <f>VLOOKUP(A21,BASE.!$A$1:$T$878,20,FALSE)</f>
        <v>37970</v>
      </c>
      <c r="U21" s="130">
        <v>1150</v>
      </c>
      <c r="V21" s="136">
        <v>12895943</v>
      </c>
      <c r="W21" s="136">
        <v>12895943</v>
      </c>
      <c r="X21" s="134">
        <v>44227</v>
      </c>
      <c r="Y21" s="135" t="s">
        <v>8664</v>
      </c>
      <c r="Z21" s="135" t="s">
        <v>7880</v>
      </c>
      <c r="AA21" s="135" t="s">
        <v>7892</v>
      </c>
    </row>
    <row r="22" spans="1:27" x14ac:dyDescent="0.25">
      <c r="A22" s="129">
        <v>1200</v>
      </c>
      <c r="B22" s="129" t="s">
        <v>8268</v>
      </c>
      <c r="C22" s="129">
        <v>702002001</v>
      </c>
      <c r="D22" s="129" t="str">
        <f>VLOOKUP(A22,BASE.!$A$1:$T$878,4,FALSE)</f>
        <v>Organización Religiosa.</v>
      </c>
      <c r="E22" s="129" t="str">
        <f>VLOOKUP(A22,BASE.!$A$1:$T$878,5,FALSE)</f>
        <v>Erigida de acuerdo al Derecho Canónico, en la Arquidiócesis de Santiago.</v>
      </c>
      <c r="F22" s="129" t="str">
        <f>VLOOKUP(A22,BASE.!$A$1:$T$878,6,FALSE)</f>
        <v>Indefinida.</v>
      </c>
      <c r="G22" s="129" t="str">
        <f>VLOOKUP(A22,BASE.!$A$1:$T$878,7,FALSE)</f>
        <v>Actividades Religiosas.</v>
      </c>
      <c r="H22" s="129" t="str">
        <f>VLOOKUP(A22,BASE.!$A$1:$T$878,8,FALSE)</f>
        <v>no tiene</v>
      </c>
      <c r="I22" s="129" t="str">
        <f>VLOOKUP(A22,BASE.!$A$1:$T$878,9,FALSE)</f>
        <v>no tiene</v>
      </c>
      <c r="J22" s="129" t="str">
        <f>VLOOKUP(A22,BASE.!$A$1:$T$878,10,FALSE)</f>
        <v>no tiene</v>
      </c>
      <c r="K22" s="129" t="str">
        <f>VLOOKUP(A22,BASE.!$A$1:$T$878,11,FALSE)</f>
        <v>Hna. Rosana Cortés Castillo, (Ecónoma Provincial)</v>
      </c>
      <c r="L22" s="129" t="str">
        <f>VLOOKUP(A22,BASE.!$A$1:$T$878,12,FALSE)</f>
        <v xml:space="preserve">Venecia Nº1640 C, comuna Independencia.
</v>
      </c>
      <c r="M22" s="129" t="str">
        <f>VLOOKUP(A22,BASE.!$A$1:$T$878,13,FALSE)</f>
        <v>XIII</v>
      </c>
      <c r="N22" s="129" t="str">
        <f>VLOOKUP(A22,BASE.!$A$1:$T$878,14,FALSE)</f>
        <v>INDEPENDENCIA</v>
      </c>
      <c r="O22" s="129" t="str">
        <f>VLOOKUP(A22,BASE.!$A$1:$T$878,15,FALSE)</f>
        <v>Teléfonos: 2-27370395 – 27376415</v>
      </c>
      <c r="P22" s="129" t="str">
        <f>VLOOKUP(A22,BASE.!$A$1:$T$878,16,FALSE)</f>
        <v>Correo: enlacechile@hijasdelacaridad.net</v>
      </c>
      <c r="Q22" s="129">
        <f>VLOOKUP(A22,BASE.!$A$1:$T$878,17,FALSE)</f>
        <v>0</v>
      </c>
      <c r="R22" s="129" t="str">
        <f>VLOOKUP(A22,BASE.!$A$1:$T$878,18,FALSE)</f>
        <v>93910: Organizaciones Religiosas</v>
      </c>
      <c r="S22" s="129" t="str">
        <f>VLOOKUP(A22,BASE.!$A$1:$T$878,19,FALSE)</f>
        <v xml:space="preserve">Certificado de antecedentes financieros correspondientes al año 2019 aprobados por el Subdepartamento de Supervisión Financiera Nacional </v>
      </c>
      <c r="T22" s="131">
        <f>VLOOKUP(A22,BASE.!$A$1:$T$878,20,FALSE)</f>
        <v>37956</v>
      </c>
      <c r="U22" s="130">
        <v>1200</v>
      </c>
      <c r="V22" s="136">
        <v>11966779</v>
      </c>
      <c r="W22" s="136">
        <v>11966779</v>
      </c>
      <c r="X22" s="134">
        <v>44227</v>
      </c>
      <c r="Y22" s="135" t="s">
        <v>8664</v>
      </c>
      <c r="Z22" s="135" t="s">
        <v>7880</v>
      </c>
      <c r="AA22" s="135" t="s">
        <v>7893</v>
      </c>
    </row>
    <row r="23" spans="1:27" x14ac:dyDescent="0.25">
      <c r="A23" s="129">
        <v>1250</v>
      </c>
      <c r="B23" s="129" t="s">
        <v>8269</v>
      </c>
      <c r="C23" s="129">
        <v>826902000</v>
      </c>
      <c r="D23" s="129" t="str">
        <f>VLOOKUP(A23,BASE.!$A$1:$T$878,4,FALSE)</f>
        <v>Organización Religiosa.</v>
      </c>
      <c r="E23" s="129" t="str">
        <f>VLOOKUP(A23,BASE.!$A$1:$T$878,5,FALSE)</f>
        <v xml:space="preserve">Erigida de acuerdo al derecho Canónico, en la Arquidiócesis de Santiago.  </v>
      </c>
      <c r="F23" s="129" t="str">
        <f>VLOOKUP(A23,BASE.!$A$1:$T$878,6,FALSE)</f>
        <v>Indefinida.</v>
      </c>
      <c r="G23" s="129" t="str">
        <f>VLOOKUP(A23,BASE.!$A$1:$T$878,7,FALSE)</f>
        <v>Actividades Religiosas.</v>
      </c>
      <c r="H23" s="129" t="str">
        <f>VLOOKUP(A23,BASE.!$A$1:$T$878,8,FALSE)</f>
        <v>no tiene</v>
      </c>
      <c r="I23" s="129">
        <f>VLOOKUP(A23,BASE.!$A$1:$T$878,9,FALSE)</f>
        <v>0</v>
      </c>
      <c r="J23" s="129">
        <f>VLOOKUP(A23,BASE.!$A$1:$T$878,10,FALSE)</f>
        <v>0</v>
      </c>
      <c r="K23" s="129" t="str">
        <f>VLOOKUP(A23,BASE.!$A$1:$T$878,11,FALSE)</f>
        <v xml:space="preserve">Hna. Rosa Elena Bahamonde Rosas, </v>
      </c>
      <c r="L23" s="129" t="str">
        <f>VLOOKUP(A23,BASE.!$A$1:$T$878,12,FALSE)</f>
        <v xml:space="preserve">Agustinas Nº2874, Santiago.
</v>
      </c>
      <c r="M23" s="129" t="str">
        <f>VLOOKUP(A23,BASE.!$A$1:$T$878,13,FALSE)</f>
        <v>XIII</v>
      </c>
      <c r="N23" s="129" t="str">
        <f>VLOOKUP(A23,BASE.!$A$1:$T$878,14,FALSE)</f>
        <v>santiago</v>
      </c>
      <c r="O23" s="129" t="str">
        <f>VLOOKUP(A23,BASE.!$A$1:$T$878,15,FALSE)</f>
        <v>Fono 226815658/984450893</v>
      </c>
      <c r="P23" s="129" t="str">
        <f>VLOOKUP(A23,BASE.!$A$1:$T$878,16,FALSE)</f>
        <v xml:space="preserve"> conghsj@gmail.com
  rosabahamonde@gmail.com</v>
      </c>
      <c r="Q23" s="129">
        <f>VLOOKUP(A23,BASE.!$A$1:$T$878,17,FALSE)</f>
        <v>0</v>
      </c>
      <c r="R23" s="129">
        <f>VLOOKUP(A23,BASE.!$A$1:$T$878,18,FALSE)</f>
        <v>93910</v>
      </c>
      <c r="S23" s="129" t="str">
        <f>VLOOKUP(A23,BASE.!$A$1:$T$878,19,FALSE)</f>
        <v xml:space="preserve">Antecedentes Financiero correspondientes al año 2019, aprobados por el Subdepartamento de Supervisión Financiera Nacional. </v>
      </c>
      <c r="T23" s="131">
        <f>VLOOKUP(A23,BASE.!$A$1:$T$878,20,FALSE)</f>
        <v>37970</v>
      </c>
      <c r="U23" s="130">
        <v>1250</v>
      </c>
      <c r="V23" s="136">
        <v>23424084</v>
      </c>
      <c r="W23" s="136">
        <v>23424084</v>
      </c>
      <c r="X23" s="134">
        <v>44227</v>
      </c>
      <c r="Y23" s="135" t="s">
        <v>8664</v>
      </c>
      <c r="Z23" s="135" t="s">
        <v>7880</v>
      </c>
      <c r="AA23" s="135" t="s">
        <v>7894</v>
      </c>
    </row>
    <row r="24" spans="1:27" x14ac:dyDescent="0.25">
      <c r="A24" s="129">
        <v>1450</v>
      </c>
      <c r="B24" s="129" t="s">
        <v>8270</v>
      </c>
      <c r="C24" s="129">
        <v>700813002</v>
      </c>
      <c r="D24" s="129" t="str">
        <f>VLOOKUP(A24,BASE.!$A$1:$T$878,4,FALSE)</f>
        <v>Organización Religiosa.</v>
      </c>
      <c r="E24" s="129" t="str">
        <f>VLOOKUP(A24,BASE.!$A$1:$T$878,5,FALSE)</f>
        <v xml:space="preserve">Erigida de acuerdo al Derecho Canónico.  </v>
      </c>
      <c r="F24" s="129" t="str">
        <f>VLOOKUP(A24,BASE.!$A$1:$T$878,6,FALSE)</f>
        <v>Indefinida.Consta en el Certificado C/1324/2020, emitido por doña Marcela Arriaza Morales, Notaria del Arzobispado de Santiago, con fecha 13 de noviembre de 2020</v>
      </c>
      <c r="G24" s="129" t="str">
        <f>VLOOKUP(A24,BASE.!$A$1:$T$878,7,FALSE)</f>
        <v>Actividades Religiosas.</v>
      </c>
      <c r="H24" s="129" t="str">
        <f>VLOOKUP(A24,BASE.!$A$1:$T$878,8,FALSE)</f>
        <v>no tiene</v>
      </c>
      <c r="I24" s="129">
        <f>VLOOKUP(A24,BASE.!$A$1:$T$878,9,FALSE)</f>
        <v>0</v>
      </c>
      <c r="J24" s="129">
        <f>VLOOKUP(A24,BASE.!$A$1:$T$878,10,FALSE)</f>
        <v>0</v>
      </c>
      <c r="K24" s="129" t="str">
        <f>VLOOKUP(A24,BASE.!$A$1:$T$878,11,FALSE)</f>
        <v>Hna. Mónica Izquierdo Yáñez        Mónica Izquierdo Yáñez (Representante legal del “Hogar Casa de Caridad Don Orione).</v>
      </c>
      <c r="L24" s="129" t="str">
        <f>VLOOKUP(A24,BASE.!$A$1:$T$878,12,FALSE)</f>
        <v xml:space="preserve">El Almendro Nº533, comuna de Cerrillos. 
</v>
      </c>
      <c r="M24" s="129" t="str">
        <f>VLOOKUP(A24,BASE.!$A$1:$T$878,13,FALSE)</f>
        <v>XIII</v>
      </c>
      <c r="N24" s="129" t="str">
        <f>VLOOKUP(A24,BASE.!$A$1:$T$878,14,FALSE)</f>
        <v>cerrillos</v>
      </c>
      <c r="O24" s="129" t="str">
        <f>VLOOKUP(A24,BASE.!$A$1:$T$878,15,FALSE)</f>
        <v>Fono 5571330.</v>
      </c>
      <c r="P24" s="129">
        <f>VLOOKUP(A24,BASE.!$A$1:$T$878,16,FALSE)</f>
        <v>0</v>
      </c>
      <c r="Q24" s="129">
        <f>VLOOKUP(A24,BASE.!$A$1:$T$878,17,FALSE)</f>
        <v>0</v>
      </c>
      <c r="R24" s="129" t="str">
        <f>VLOOKUP(A24,BASE.!$A$1:$T$878,18,FALSE)</f>
        <v>93910: Organizaciones Religiosas</v>
      </c>
      <c r="S24" s="129" t="str">
        <f>VLOOKUP(A24,BASE.!$A$1:$T$878,19,FALSE)</f>
        <v>Se acompaña Certificado de Antecedentes Financieros correspondiente al año 2019, aprobados por el Subdepartamento de Supervisión Financiera Nacional.</v>
      </c>
      <c r="T24" s="131">
        <f>VLOOKUP(A24,BASE.!$A$1:$T$878,20,FALSE)</f>
        <v>37970</v>
      </c>
      <c r="U24" s="130">
        <v>1450</v>
      </c>
      <c r="V24" s="136">
        <v>17667654</v>
      </c>
      <c r="W24" s="136">
        <v>17667654</v>
      </c>
      <c r="X24" s="134">
        <v>44227</v>
      </c>
      <c r="Y24" s="135" t="s">
        <v>8664</v>
      </c>
      <c r="Z24" s="135" t="s">
        <v>7880</v>
      </c>
      <c r="AA24" s="135" t="s">
        <v>7895</v>
      </c>
    </row>
    <row r="25" spans="1:27" x14ac:dyDescent="0.25">
      <c r="A25" s="129">
        <v>1500</v>
      </c>
      <c r="B25" s="129" t="s">
        <v>8271</v>
      </c>
      <c r="C25" s="129">
        <v>821567009</v>
      </c>
      <c r="D25" s="129" t="str">
        <f>VLOOKUP(A25,BASE.!$A$1:$T$878,4,FALSE)</f>
        <v>Organización Religiosa</v>
      </c>
      <c r="E25" s="129" t="str">
        <f>VLOOKUP(A25,BASE.!$A$1:$T$878,5,FALSE)</f>
        <v>Erigida de acuerdo al Derecho Canónico, en la Arquidiócesis de Santiago.</v>
      </c>
      <c r="F25" s="129" t="str">
        <f>VLOOKUP(A25,BASE.!$A$1:$T$878,6,FALSE)</f>
        <v xml:space="preserve">Indefinida. Consta en los Certificados C/1303/2020 y 1302/2020, ambos de fecha 10 de noviembre de 2020, autorizado por doña Marcela Arriaza Morales, Notaria del Arzobispado de Santiago.
</v>
      </c>
      <c r="G25" s="129" t="str">
        <f>VLOOKUP(A25,BASE.!$A$1:$T$878,7,FALSE)</f>
        <v>Actividades Religiosas.</v>
      </c>
      <c r="H25" s="129" t="str">
        <f>VLOOKUP(A25,BASE.!$A$1:$T$878,8,FALSE)</f>
        <v xml:space="preserve">R.P. Sergio Felipe Valenzuela Ramos, Superior Provincial en Chile de la Congregación, 
R.P. Giacomo Valenza Vicario,
Hno. Juan Alberto Daza Jara, Consejero,
RP Álvaro Olivares Fernández, Ecónomo, </v>
      </c>
      <c r="I25" s="129">
        <f>VLOOKUP(A25,BASE.!$A$1:$T$878,9,FALSE)</f>
        <v>0</v>
      </c>
      <c r="J25" s="129">
        <f>VLOOKUP(A25,BASE.!$A$1:$T$878,10,FALSE)</f>
        <v>0</v>
      </c>
      <c r="K25" s="129" t="str">
        <f>VLOOKUP(A25,BASE.!$A$1:$T$878,11,FALSE)</f>
        <v xml:space="preserve">R. P. Sergio Felipe Valenzuela Ramos, Superior Provincial en Chile de la Congregación, 
Para el proyecto Pequeño Cottolengo de Quintero, el representante legal es el R.P. Bruno Pietrobon, 
Se designa como Directora para el proyecto Pequeño Cottolengo de Quintero a doña Mónica Vera Valenzuela.
Para el proyecto Pequeño Cottolengo de Santiago y de Rancagua, el representante legal es el R.P. Claudio Chávez Urrutia, 
Para el  proyecto Pequeño Cottolengo de Santiago, el representante legal es el R.P. Claudio Chávez Urrutia, 
</v>
      </c>
      <c r="L25" s="129" t="str">
        <f>VLOOKUP(A25,BASE.!$A$1:$T$878,12,FALSE)</f>
        <v>Don Orione N° 7306</v>
      </c>
      <c r="M25" s="129" t="str">
        <f>VLOOKUP(A25,BASE.!$A$1:$T$878,13,FALSE)</f>
        <v>XIII</v>
      </c>
      <c r="N25" s="129" t="str">
        <f>VLOOKUP(A25,BASE.!$A$1:$T$878,14,FALSE)</f>
        <v>cerrillos</v>
      </c>
      <c r="O25" s="129" t="str">
        <f>VLOOKUP(A25,BASE.!$A$1:$T$878,15,FALSE)</f>
        <v>5570495, 5575387099</v>
      </c>
      <c r="P25" s="129">
        <f>VLOOKUP(A25,BASE.!$A$1:$T$878,16,FALSE)</f>
        <v>0</v>
      </c>
      <c r="Q25" s="129">
        <f>VLOOKUP(A25,BASE.!$A$1:$T$878,17,FALSE)</f>
        <v>0</v>
      </c>
      <c r="R25" s="129" t="str">
        <f>VLOOKUP(A25,BASE.!$A$1:$T$878,18,FALSE)</f>
        <v>93910: Organizaciones Religiosas</v>
      </c>
      <c r="S25" s="129" t="str">
        <f>VLOOKUP(A25,BASE.!$A$1:$T$878,19,FALSE)</f>
        <v>Se acompaña Certificado de  Antecedentes Financieros, correspondiente al año 2019, raprobados  del Subdepartamento de Supervisión Financiera.</v>
      </c>
      <c r="T25" s="131">
        <f>VLOOKUP(A25,BASE.!$A$1:$T$878,20,FALSE)</f>
        <v>37970</v>
      </c>
      <c r="U25" s="130">
        <v>1500</v>
      </c>
      <c r="V25" s="136">
        <v>28426254</v>
      </c>
      <c r="W25" s="136">
        <v>28426254</v>
      </c>
      <c r="X25" s="134">
        <v>44227</v>
      </c>
      <c r="Y25" s="135" t="s">
        <v>8664</v>
      </c>
      <c r="Z25" s="135" t="s">
        <v>7880</v>
      </c>
      <c r="AA25" s="135" t="s">
        <v>7896</v>
      </c>
    </row>
    <row r="26" spans="1:27" x14ac:dyDescent="0.25">
      <c r="A26" s="129">
        <v>1500</v>
      </c>
      <c r="B26" s="129" t="s">
        <v>8271</v>
      </c>
      <c r="C26" s="129">
        <v>821567009</v>
      </c>
      <c r="D26" s="129" t="str">
        <f>VLOOKUP(A26,BASE.!$A$1:$T$878,4,FALSE)</f>
        <v>Organización Religiosa</v>
      </c>
      <c r="E26" s="129" t="str">
        <f>VLOOKUP(A26,BASE.!$A$1:$T$878,5,FALSE)</f>
        <v>Erigida de acuerdo al Derecho Canónico, en la Arquidiócesis de Santiago.</v>
      </c>
      <c r="F26" s="129" t="str">
        <f>VLOOKUP(A26,BASE.!$A$1:$T$878,6,FALSE)</f>
        <v xml:space="preserve">Indefinida. Consta en los Certificados C/1303/2020 y 1302/2020, ambos de fecha 10 de noviembre de 2020, autorizado por doña Marcela Arriaza Morales, Notaria del Arzobispado de Santiago.
</v>
      </c>
      <c r="G26" s="129" t="str">
        <f>VLOOKUP(A26,BASE.!$A$1:$T$878,7,FALSE)</f>
        <v>Actividades Religiosas.</v>
      </c>
      <c r="H26" s="129" t="str">
        <f>VLOOKUP(A26,BASE.!$A$1:$T$878,8,FALSE)</f>
        <v xml:space="preserve">R.P. Sergio Felipe Valenzuela Ramos, Superior Provincial en Chile de la Congregación, 
R.P. Giacomo Valenza Vicario,
Hno. Juan Alberto Daza Jara, Consejero,
RP Álvaro Olivares Fernández, Ecónomo, </v>
      </c>
      <c r="I26" s="129">
        <f>VLOOKUP(A26,BASE.!$A$1:$T$878,9,FALSE)</f>
        <v>0</v>
      </c>
      <c r="J26" s="129">
        <f>VLOOKUP(A26,BASE.!$A$1:$T$878,10,FALSE)</f>
        <v>0</v>
      </c>
      <c r="K26" s="129" t="str">
        <f>VLOOKUP(A26,BASE.!$A$1:$T$878,11,FALSE)</f>
        <v xml:space="preserve">R. P. Sergio Felipe Valenzuela Ramos, Superior Provincial en Chile de la Congregación, 
Para el proyecto Pequeño Cottolengo de Quintero, el representante legal es el R.P. Bruno Pietrobon, 
Se designa como Directora para el proyecto Pequeño Cottolengo de Quintero a doña Mónica Vera Valenzuela.
Para el proyecto Pequeño Cottolengo de Santiago y de Rancagua, el representante legal es el R.P. Claudio Chávez Urrutia, 
Para el  proyecto Pequeño Cottolengo de Santiago, el representante legal es el R.P. Claudio Chávez Urrutia, 
</v>
      </c>
      <c r="L26" s="129" t="str">
        <f>VLOOKUP(A26,BASE.!$A$1:$T$878,12,FALSE)</f>
        <v>Don Orione N° 7306</v>
      </c>
      <c r="M26" s="129" t="str">
        <f>VLOOKUP(A26,BASE.!$A$1:$T$878,13,FALSE)</f>
        <v>XIII</v>
      </c>
      <c r="N26" s="129" t="str">
        <f>VLOOKUP(A26,BASE.!$A$1:$T$878,14,FALSE)</f>
        <v>cerrillos</v>
      </c>
      <c r="O26" s="129" t="str">
        <f>VLOOKUP(A26,BASE.!$A$1:$T$878,15,FALSE)</f>
        <v>5570495, 5575387099</v>
      </c>
      <c r="P26" s="129">
        <f>VLOOKUP(A26,BASE.!$A$1:$T$878,16,FALSE)</f>
        <v>0</v>
      </c>
      <c r="Q26" s="129">
        <f>VLOOKUP(A26,BASE.!$A$1:$T$878,17,FALSE)</f>
        <v>0</v>
      </c>
      <c r="R26" s="129" t="str">
        <f>VLOOKUP(A26,BASE.!$A$1:$T$878,18,FALSE)</f>
        <v>93910: Organizaciones Religiosas</v>
      </c>
      <c r="S26" s="129" t="str">
        <f>VLOOKUP(A26,BASE.!$A$1:$T$878,19,FALSE)</f>
        <v>Se acompaña Certificado de  Antecedentes Financieros, correspondiente al año 2019, raprobados  del Subdepartamento de Supervisión Financiera.</v>
      </c>
      <c r="T26" s="131">
        <f>VLOOKUP(A26,BASE.!$A$1:$T$878,20,FALSE)</f>
        <v>37970</v>
      </c>
      <c r="U26" s="130">
        <v>1500</v>
      </c>
      <c r="V26" s="136">
        <v>0</v>
      </c>
      <c r="W26" s="136">
        <v>0</v>
      </c>
      <c r="X26" s="134">
        <v>44227</v>
      </c>
      <c r="Y26" s="135" t="s">
        <v>8664</v>
      </c>
      <c r="Z26" s="135" t="s">
        <v>7880</v>
      </c>
      <c r="AA26" s="135" t="s">
        <v>7897</v>
      </c>
    </row>
    <row r="27" spans="1:27" x14ac:dyDescent="0.25">
      <c r="A27" s="129">
        <v>1500</v>
      </c>
      <c r="B27" s="129" t="s">
        <v>8271</v>
      </c>
      <c r="C27" s="129">
        <v>821567009</v>
      </c>
      <c r="D27" s="129" t="str">
        <f>VLOOKUP(A27,BASE.!$A$1:$T$878,4,FALSE)</f>
        <v>Organización Religiosa</v>
      </c>
      <c r="E27" s="129" t="str">
        <f>VLOOKUP(A27,BASE.!$A$1:$T$878,5,FALSE)</f>
        <v>Erigida de acuerdo al Derecho Canónico, en la Arquidiócesis de Santiago.</v>
      </c>
      <c r="F27" s="129" t="str">
        <f>VLOOKUP(A27,BASE.!$A$1:$T$878,6,FALSE)</f>
        <v xml:space="preserve">Indefinida. Consta en los Certificados C/1303/2020 y 1302/2020, ambos de fecha 10 de noviembre de 2020, autorizado por doña Marcela Arriaza Morales, Notaria del Arzobispado de Santiago.
</v>
      </c>
      <c r="G27" s="129" t="str">
        <f>VLOOKUP(A27,BASE.!$A$1:$T$878,7,FALSE)</f>
        <v>Actividades Religiosas.</v>
      </c>
      <c r="H27" s="129" t="str">
        <f>VLOOKUP(A27,BASE.!$A$1:$T$878,8,FALSE)</f>
        <v xml:space="preserve">R.P. Sergio Felipe Valenzuela Ramos, Superior Provincial en Chile de la Congregación, 
R.P. Giacomo Valenza Vicario,
Hno. Juan Alberto Daza Jara, Consejero,
RP Álvaro Olivares Fernández, Ecónomo, </v>
      </c>
      <c r="I27" s="129">
        <f>VLOOKUP(A27,BASE.!$A$1:$T$878,9,FALSE)</f>
        <v>0</v>
      </c>
      <c r="J27" s="129">
        <f>VLOOKUP(A27,BASE.!$A$1:$T$878,10,FALSE)</f>
        <v>0</v>
      </c>
      <c r="K27" s="129" t="str">
        <f>VLOOKUP(A27,BASE.!$A$1:$T$878,11,FALSE)</f>
        <v xml:space="preserve">R. P. Sergio Felipe Valenzuela Ramos, Superior Provincial en Chile de la Congregación, 
Para el proyecto Pequeño Cottolengo de Quintero, el representante legal es el R.P. Bruno Pietrobon, 
Se designa como Directora para el proyecto Pequeño Cottolengo de Quintero a doña Mónica Vera Valenzuela.
Para el proyecto Pequeño Cottolengo de Santiago y de Rancagua, el representante legal es el R.P. Claudio Chávez Urrutia, 
Para el  proyecto Pequeño Cottolengo de Santiago, el representante legal es el R.P. Claudio Chávez Urrutia, 
</v>
      </c>
      <c r="L27" s="129" t="str">
        <f>VLOOKUP(A27,BASE.!$A$1:$T$878,12,FALSE)</f>
        <v>Don Orione N° 7306</v>
      </c>
      <c r="M27" s="129" t="str">
        <f>VLOOKUP(A27,BASE.!$A$1:$T$878,13,FALSE)</f>
        <v>XIII</v>
      </c>
      <c r="N27" s="129" t="str">
        <f>VLOOKUP(A27,BASE.!$A$1:$T$878,14,FALSE)</f>
        <v>cerrillos</v>
      </c>
      <c r="O27" s="129" t="str">
        <f>VLOOKUP(A27,BASE.!$A$1:$T$878,15,FALSE)</f>
        <v>5570495, 5575387099</v>
      </c>
      <c r="P27" s="129">
        <f>VLOOKUP(A27,BASE.!$A$1:$T$878,16,FALSE)</f>
        <v>0</v>
      </c>
      <c r="Q27" s="129">
        <f>VLOOKUP(A27,BASE.!$A$1:$T$878,17,FALSE)</f>
        <v>0</v>
      </c>
      <c r="R27" s="129" t="str">
        <f>VLOOKUP(A27,BASE.!$A$1:$T$878,18,FALSE)</f>
        <v>93910: Organizaciones Religiosas</v>
      </c>
      <c r="S27" s="129" t="str">
        <f>VLOOKUP(A27,BASE.!$A$1:$T$878,19,FALSE)</f>
        <v>Se acompaña Certificado de  Antecedentes Financieros, correspondiente al año 2019, raprobados  del Subdepartamento de Supervisión Financiera.</v>
      </c>
      <c r="T27" s="131">
        <f>VLOOKUP(A27,BASE.!$A$1:$T$878,20,FALSE)</f>
        <v>37970</v>
      </c>
      <c r="U27" s="130">
        <v>1500</v>
      </c>
      <c r="V27" s="136">
        <v>18855631</v>
      </c>
      <c r="W27" s="136">
        <v>18855631</v>
      </c>
      <c r="X27" s="134">
        <v>44227</v>
      </c>
      <c r="Y27" s="135" t="s">
        <v>8664</v>
      </c>
      <c r="Z27" s="135" t="s">
        <v>7880</v>
      </c>
      <c r="AA27" s="135" t="s">
        <v>7898</v>
      </c>
    </row>
    <row r="28" spans="1:27" x14ac:dyDescent="0.25">
      <c r="A28" s="129">
        <v>1550</v>
      </c>
      <c r="B28" s="129" t="s">
        <v>8272</v>
      </c>
      <c r="C28" s="129">
        <v>700230201</v>
      </c>
      <c r="D28" s="129" t="str">
        <f>VLOOKUP(A28,BASE.!$A$1:$T$878,4,FALSE)</f>
        <v>Organización Religiosa.</v>
      </c>
      <c r="E28" s="129" t="str">
        <f>VLOOKUP(A28,BASE.!$A$1:$T$878,5,FALSE)</f>
        <v xml:space="preserve">Erigida de acuerdo al Derecho Canónico, del Arzobispado de Santiago. 
Asimismo, se otorgó personalidad jurídica por Decreto Supremo Nº419, del  11 de abril de 1922, del Ministerio de Justicia.  
</v>
      </c>
      <c r="F28" s="129" t="str">
        <f>VLOOKUP(A28,BASE.!$A$1:$T$878,6,FALSE)</f>
        <v>Indefinida.</v>
      </c>
      <c r="G28" s="129" t="str">
        <f>VLOOKUP(A28,BASE.!$A$1:$T$878,7,FALSE)</f>
        <v>Actividades Religiosas.</v>
      </c>
      <c r="H28" s="129" t="str">
        <f>VLOOKUP(A28,BASE.!$A$1:$T$878,8,FALSE)</f>
        <v>no tiene</v>
      </c>
      <c r="I28" s="129">
        <f>VLOOKUP(A28,BASE.!$A$1:$T$878,9,FALSE)</f>
        <v>0</v>
      </c>
      <c r="J28" s="129">
        <f>VLOOKUP(A28,BASE.!$A$1:$T$878,10,FALSE)</f>
        <v>0</v>
      </c>
      <c r="K28" s="129" t="str">
        <f>VLOOKUP(A28,BASE.!$A$1:$T$878,11,FALSE)</f>
        <v xml:space="preserve">Margarita Fabiola Sais Monserrat, 
</v>
      </c>
      <c r="L28" s="129" t="str">
        <f>VLOOKUP(A28,BASE.!$A$1:$T$878,12,FALSE)</f>
        <v xml:space="preserve">Obispo Manuel Umaña Nº1356, comuna de Estación Central.
</v>
      </c>
      <c r="M28" s="129" t="str">
        <f>VLOOKUP(A28,BASE.!$A$1:$T$878,13,FALSE)</f>
        <v>XIII</v>
      </c>
      <c r="N28" s="129" t="str">
        <f>VLOOKUP(A28,BASE.!$A$1:$T$878,14,FALSE)</f>
        <v>estacion central</v>
      </c>
      <c r="O28" s="129" t="str">
        <f>VLOOKUP(A28,BASE.!$A$1:$T$878,15,FALSE)</f>
        <v>226834204 
71 - 2215375</v>
      </c>
      <c r="P28" s="129" t="str">
        <f>VLOOKUP(A28,BASE.!$A$1:$T$878,16,FALSE)</f>
        <v>ppfmicaeliano@gmail.com</v>
      </c>
      <c r="Q28" s="129">
        <f>VLOOKUP(A28,BASE.!$A$1:$T$878,17,FALSE)</f>
        <v>0</v>
      </c>
      <c r="R28" s="129" t="str">
        <f>VLOOKUP(A28,BASE.!$A$1:$T$878,18,FALSE)</f>
        <v>93910: Organización Religiosa.</v>
      </c>
      <c r="S28" s="129" t="str">
        <f>VLOOKUP(A28,BASE.!$A$1:$T$878,19,FALSE)</f>
        <v>Certificado de Antecedentes Financieros correspondientes al año 2019, aprobados por el Subdepartamento de Supervisión Financiera Nacional.</v>
      </c>
      <c r="T28" s="131">
        <f>VLOOKUP(A28,BASE.!$A$1:$T$878,20,FALSE)</f>
        <v>37970</v>
      </c>
      <c r="U28" s="130">
        <v>1550</v>
      </c>
      <c r="V28" s="136">
        <v>12221820</v>
      </c>
      <c r="W28" s="136">
        <v>12221820</v>
      </c>
      <c r="X28" s="134">
        <v>44227</v>
      </c>
      <c r="Y28" s="135" t="s">
        <v>8664</v>
      </c>
      <c r="Z28" s="135" t="s">
        <v>7880</v>
      </c>
      <c r="AA28" s="135" t="s">
        <v>7899</v>
      </c>
    </row>
    <row r="29" spans="1:27" x14ac:dyDescent="0.25">
      <c r="A29" s="129">
        <v>1750</v>
      </c>
      <c r="B29" s="129" t="s">
        <v>8273</v>
      </c>
      <c r="C29" s="129">
        <v>817951724</v>
      </c>
      <c r="D29" s="129" t="str">
        <f>VLOOKUP(A29,BASE.!$A$1:$T$878,4,FALSE)</f>
        <v>Organización Religiosa.</v>
      </c>
      <c r="E29" s="129" t="str">
        <f>VLOOKUP(A29,BASE.!$A$1:$T$878,5,FALSE)</f>
        <v>Erigida de acuerdo al Derecho Canónico, según consta en Certificado Nº722/2003, emitido por doña Sara Rodríguez Silva, Notario Eclesiástico del Obispado de Valparaíso, con fecha 17 de noviembre del 2003.</v>
      </c>
      <c r="F29" s="129" t="str">
        <f>VLOOKUP(A29,BASE.!$A$1:$T$878,6,FALSE)</f>
        <v>Indefinida.</v>
      </c>
      <c r="G29" s="129" t="str">
        <f>VLOOKUP(A29,BASE.!$A$1:$T$878,7,FALSE)</f>
        <v>Actividades Religiosas.</v>
      </c>
      <c r="H29" s="129" t="str">
        <f>VLOOKUP(A29,BASE.!$A$1:$T$878,8,FALSE)</f>
        <v>no tiene</v>
      </c>
      <c r="I29" s="129">
        <f>VLOOKUP(A29,BASE.!$A$1:$T$878,9,FALSE)</f>
        <v>0</v>
      </c>
      <c r="J29" s="129">
        <f>VLOOKUP(A29,BASE.!$A$1:$T$878,10,FALSE)</f>
        <v>0</v>
      </c>
      <c r="K29" s="129" t="str">
        <f>VLOOKUP(A29,BASE.!$A$1:$T$878,11,FALSE)</f>
        <v>Fray Rubén Eduardo Gutiérrez Quiñones,</v>
      </c>
      <c r="L29" s="129" t="str">
        <f>VLOOKUP(A29,BASE.!$A$1:$T$878,12,FALSE)</f>
        <v xml:space="preserve">Barros Arana N° 162, Oficina 101, Concepción, Región del Biobío. 
Teléfonos: 412767056
Celular: +56974305923
</v>
      </c>
      <c r="M29" s="129" t="str">
        <f>VLOOKUP(A29,BASE.!$A$1:$T$878,13,FALSE)</f>
        <v>VIII</v>
      </c>
      <c r="N29" s="129" t="str">
        <f>VLOOKUP(A29,BASE.!$A$1:$T$878,14,FALSE)</f>
        <v>Concepción</v>
      </c>
      <c r="O29" s="129" t="str">
        <f>VLOOKUP(A29,BASE.!$A$1:$T$878,15,FALSE)</f>
        <v>Teléfonos: 412767056
Celular: +56974305923</v>
      </c>
      <c r="P29" s="129" t="str">
        <f>VLOOKUP(A29,BASE.!$A$1:$T$878,16,FALSE)</f>
        <v xml:space="preserve">Correos electrónicos: eduardo.gut@gmail.com
                                        paula.quilodran@programasamigo.cl
</v>
      </c>
      <c r="Q29" s="129">
        <f>VLOOKUP(A29,BASE.!$A$1:$T$878,17,FALSE)</f>
        <v>0</v>
      </c>
      <c r="R29" s="129" t="str">
        <f>VLOOKUP(A29,BASE.!$A$1:$T$878,18,FALSE)</f>
        <v>93910: Organizaciones Religiosas.</v>
      </c>
      <c r="S29" s="129" t="str">
        <f>VLOOKUP(A29,BASE.!$A$1:$T$878,19,FALSE)</f>
        <v xml:space="preserve">Certificado de antecedentes financieros, correspondientes al año 2019, aprobados por el Subdepartamento de Supervisión Financiera Nacional. </v>
      </c>
      <c r="T29" s="131">
        <f>VLOOKUP(A29,BASE.!$A$1:$T$878,20,FALSE)</f>
        <v>37970</v>
      </c>
      <c r="U29" s="130">
        <v>1750</v>
      </c>
      <c r="V29" s="136">
        <v>13901279</v>
      </c>
      <c r="W29" s="136">
        <v>13901279</v>
      </c>
      <c r="X29" s="134">
        <v>44227</v>
      </c>
      <c r="Y29" s="135" t="s">
        <v>8664</v>
      </c>
      <c r="Z29" s="135" t="s">
        <v>7880</v>
      </c>
      <c r="AA29" s="135" t="s">
        <v>7900</v>
      </c>
    </row>
    <row r="30" spans="1:27" x14ac:dyDescent="0.25">
      <c r="A30" s="129">
        <v>1750</v>
      </c>
      <c r="B30" s="129" t="s">
        <v>8273</v>
      </c>
      <c r="C30" s="129">
        <v>817951724</v>
      </c>
      <c r="D30" s="129" t="str">
        <f>VLOOKUP(A30,BASE.!$A$1:$T$878,4,FALSE)</f>
        <v>Organización Religiosa.</v>
      </c>
      <c r="E30" s="129" t="str">
        <f>VLOOKUP(A30,BASE.!$A$1:$T$878,5,FALSE)</f>
        <v>Erigida de acuerdo al Derecho Canónico, según consta en Certificado Nº722/2003, emitido por doña Sara Rodríguez Silva, Notario Eclesiástico del Obispado de Valparaíso, con fecha 17 de noviembre del 2003.</v>
      </c>
      <c r="F30" s="129" t="str">
        <f>VLOOKUP(A30,BASE.!$A$1:$T$878,6,FALSE)</f>
        <v>Indefinida.</v>
      </c>
      <c r="G30" s="129" t="str">
        <f>VLOOKUP(A30,BASE.!$A$1:$T$878,7,FALSE)</f>
        <v>Actividades Religiosas.</v>
      </c>
      <c r="H30" s="129" t="str">
        <f>VLOOKUP(A30,BASE.!$A$1:$T$878,8,FALSE)</f>
        <v>no tiene</v>
      </c>
      <c r="I30" s="129">
        <f>VLOOKUP(A30,BASE.!$A$1:$T$878,9,FALSE)</f>
        <v>0</v>
      </c>
      <c r="J30" s="129">
        <f>VLOOKUP(A30,BASE.!$A$1:$T$878,10,FALSE)</f>
        <v>0</v>
      </c>
      <c r="K30" s="129" t="str">
        <f>VLOOKUP(A30,BASE.!$A$1:$T$878,11,FALSE)</f>
        <v>Fray Rubén Eduardo Gutiérrez Quiñones,</v>
      </c>
      <c r="L30" s="129" t="str">
        <f>VLOOKUP(A30,BASE.!$A$1:$T$878,12,FALSE)</f>
        <v xml:space="preserve">Barros Arana N° 162, Oficina 101, Concepción, Región del Biobío. 
Teléfonos: 412767056
Celular: +56974305923
</v>
      </c>
      <c r="M30" s="129" t="str">
        <f>VLOOKUP(A30,BASE.!$A$1:$T$878,13,FALSE)</f>
        <v>VIII</v>
      </c>
      <c r="N30" s="129" t="str">
        <f>VLOOKUP(A30,BASE.!$A$1:$T$878,14,FALSE)</f>
        <v>Concepción</v>
      </c>
      <c r="O30" s="129" t="str">
        <f>VLOOKUP(A30,BASE.!$A$1:$T$878,15,FALSE)</f>
        <v>Teléfonos: 412767056
Celular: +56974305923</v>
      </c>
      <c r="P30" s="129" t="str">
        <f>VLOOKUP(A30,BASE.!$A$1:$T$878,16,FALSE)</f>
        <v xml:space="preserve">Correos electrónicos: eduardo.gut@gmail.com
                                        paula.quilodran@programasamigo.cl
</v>
      </c>
      <c r="Q30" s="129">
        <f>VLOOKUP(A30,BASE.!$A$1:$T$878,17,FALSE)</f>
        <v>0</v>
      </c>
      <c r="R30" s="129" t="str">
        <f>VLOOKUP(A30,BASE.!$A$1:$T$878,18,FALSE)</f>
        <v>93910: Organizaciones Religiosas.</v>
      </c>
      <c r="S30" s="129" t="str">
        <f>VLOOKUP(A30,BASE.!$A$1:$T$878,19,FALSE)</f>
        <v xml:space="preserve">Certificado de antecedentes financieros, correspondientes al año 2019, aprobados por el Subdepartamento de Supervisión Financiera Nacional. </v>
      </c>
      <c r="T30" s="131">
        <f>VLOOKUP(A30,BASE.!$A$1:$T$878,20,FALSE)</f>
        <v>37970</v>
      </c>
      <c r="U30" s="130">
        <v>1750</v>
      </c>
      <c r="V30" s="136">
        <v>12592628</v>
      </c>
      <c r="W30" s="136">
        <v>12592628</v>
      </c>
      <c r="X30" s="134">
        <v>44227</v>
      </c>
      <c r="Y30" s="135" t="s">
        <v>8664</v>
      </c>
      <c r="Z30" s="135" t="s">
        <v>7880</v>
      </c>
      <c r="AA30" s="135" t="s">
        <v>7901</v>
      </c>
    </row>
    <row r="31" spans="1:27" x14ac:dyDescent="0.25">
      <c r="A31" s="129">
        <v>1750</v>
      </c>
      <c r="B31" s="129" t="s">
        <v>8273</v>
      </c>
      <c r="C31" s="129">
        <v>817951724</v>
      </c>
      <c r="D31" s="129" t="str">
        <f>VLOOKUP(A31,BASE.!$A$1:$T$878,4,FALSE)</f>
        <v>Organización Religiosa.</v>
      </c>
      <c r="E31" s="129" t="str">
        <f>VLOOKUP(A31,BASE.!$A$1:$T$878,5,FALSE)</f>
        <v>Erigida de acuerdo al Derecho Canónico, según consta en Certificado Nº722/2003, emitido por doña Sara Rodríguez Silva, Notario Eclesiástico del Obispado de Valparaíso, con fecha 17 de noviembre del 2003.</v>
      </c>
      <c r="F31" s="129" t="str">
        <f>VLOOKUP(A31,BASE.!$A$1:$T$878,6,FALSE)</f>
        <v>Indefinida.</v>
      </c>
      <c r="G31" s="129" t="str">
        <f>VLOOKUP(A31,BASE.!$A$1:$T$878,7,FALSE)</f>
        <v>Actividades Religiosas.</v>
      </c>
      <c r="H31" s="129" t="str">
        <f>VLOOKUP(A31,BASE.!$A$1:$T$878,8,FALSE)</f>
        <v>no tiene</v>
      </c>
      <c r="I31" s="129">
        <f>VLOOKUP(A31,BASE.!$A$1:$T$878,9,FALSE)</f>
        <v>0</v>
      </c>
      <c r="J31" s="129">
        <f>VLOOKUP(A31,BASE.!$A$1:$T$878,10,FALSE)</f>
        <v>0</v>
      </c>
      <c r="K31" s="129" t="str">
        <f>VLOOKUP(A31,BASE.!$A$1:$T$878,11,FALSE)</f>
        <v>Fray Rubén Eduardo Gutiérrez Quiñones,</v>
      </c>
      <c r="L31" s="129" t="str">
        <f>VLOOKUP(A31,BASE.!$A$1:$T$878,12,FALSE)</f>
        <v xml:space="preserve">Barros Arana N° 162, Oficina 101, Concepción, Región del Biobío. 
Teléfonos: 412767056
Celular: +56974305923
</v>
      </c>
      <c r="M31" s="129" t="str">
        <f>VLOOKUP(A31,BASE.!$A$1:$T$878,13,FALSE)</f>
        <v>VIII</v>
      </c>
      <c r="N31" s="129" t="str">
        <f>VLOOKUP(A31,BASE.!$A$1:$T$878,14,FALSE)</f>
        <v>Concepción</v>
      </c>
      <c r="O31" s="129" t="str">
        <f>VLOOKUP(A31,BASE.!$A$1:$T$878,15,FALSE)</f>
        <v>Teléfonos: 412767056
Celular: +56974305923</v>
      </c>
      <c r="P31" s="129" t="str">
        <f>VLOOKUP(A31,BASE.!$A$1:$T$878,16,FALSE)</f>
        <v xml:space="preserve">Correos electrónicos: eduardo.gut@gmail.com
                                        paula.quilodran@programasamigo.cl
</v>
      </c>
      <c r="Q31" s="129">
        <f>VLOOKUP(A31,BASE.!$A$1:$T$878,17,FALSE)</f>
        <v>0</v>
      </c>
      <c r="R31" s="129" t="str">
        <f>VLOOKUP(A31,BASE.!$A$1:$T$878,18,FALSE)</f>
        <v>93910: Organizaciones Religiosas.</v>
      </c>
      <c r="S31" s="129" t="str">
        <f>VLOOKUP(A31,BASE.!$A$1:$T$878,19,FALSE)</f>
        <v xml:space="preserve">Certificado de antecedentes financieros, correspondientes al año 2019, aprobados por el Subdepartamento de Supervisión Financiera Nacional. </v>
      </c>
      <c r="T31" s="131">
        <f>VLOOKUP(A31,BASE.!$A$1:$T$878,20,FALSE)</f>
        <v>37970</v>
      </c>
      <c r="U31" s="130">
        <v>1750</v>
      </c>
      <c r="V31" s="136">
        <v>18209164</v>
      </c>
      <c r="W31" s="136">
        <v>18209164</v>
      </c>
      <c r="X31" s="134">
        <v>44227</v>
      </c>
      <c r="Y31" s="135" t="s">
        <v>8664</v>
      </c>
      <c r="Z31" s="135" t="s">
        <v>7880</v>
      </c>
      <c r="AA31" s="135" t="s">
        <v>7902</v>
      </c>
    </row>
    <row r="32" spans="1:27" x14ac:dyDescent="0.25">
      <c r="A32" s="129">
        <v>1750</v>
      </c>
      <c r="B32" s="129" t="s">
        <v>8273</v>
      </c>
      <c r="C32" s="129">
        <v>817951724</v>
      </c>
      <c r="D32" s="129" t="str">
        <f>VLOOKUP(A32,BASE.!$A$1:$T$878,4,FALSE)</f>
        <v>Organización Religiosa.</v>
      </c>
      <c r="E32" s="129" t="str">
        <f>VLOOKUP(A32,BASE.!$A$1:$T$878,5,FALSE)</f>
        <v>Erigida de acuerdo al Derecho Canónico, según consta en Certificado Nº722/2003, emitido por doña Sara Rodríguez Silva, Notario Eclesiástico del Obispado de Valparaíso, con fecha 17 de noviembre del 2003.</v>
      </c>
      <c r="F32" s="129" t="str">
        <f>VLOOKUP(A32,BASE.!$A$1:$T$878,6,FALSE)</f>
        <v>Indefinida.</v>
      </c>
      <c r="G32" s="129" t="str">
        <f>VLOOKUP(A32,BASE.!$A$1:$T$878,7,FALSE)</f>
        <v>Actividades Religiosas.</v>
      </c>
      <c r="H32" s="129" t="str">
        <f>VLOOKUP(A32,BASE.!$A$1:$T$878,8,FALSE)</f>
        <v>no tiene</v>
      </c>
      <c r="I32" s="129">
        <f>VLOOKUP(A32,BASE.!$A$1:$T$878,9,FALSE)</f>
        <v>0</v>
      </c>
      <c r="J32" s="129">
        <f>VLOOKUP(A32,BASE.!$A$1:$T$878,10,FALSE)</f>
        <v>0</v>
      </c>
      <c r="K32" s="129" t="str">
        <f>VLOOKUP(A32,BASE.!$A$1:$T$878,11,FALSE)</f>
        <v>Fray Rubén Eduardo Gutiérrez Quiñones,</v>
      </c>
      <c r="L32" s="129" t="str">
        <f>VLOOKUP(A32,BASE.!$A$1:$T$878,12,FALSE)</f>
        <v xml:space="preserve">Barros Arana N° 162, Oficina 101, Concepción, Región del Biobío. 
Teléfonos: 412767056
Celular: +56974305923
</v>
      </c>
      <c r="M32" s="129" t="str">
        <f>VLOOKUP(A32,BASE.!$A$1:$T$878,13,FALSE)</f>
        <v>VIII</v>
      </c>
      <c r="N32" s="129" t="str">
        <f>VLOOKUP(A32,BASE.!$A$1:$T$878,14,FALSE)</f>
        <v>Concepción</v>
      </c>
      <c r="O32" s="129" t="str">
        <f>VLOOKUP(A32,BASE.!$A$1:$T$878,15,FALSE)</f>
        <v>Teléfonos: 412767056
Celular: +56974305923</v>
      </c>
      <c r="P32" s="129" t="str">
        <f>VLOOKUP(A32,BASE.!$A$1:$T$878,16,FALSE)</f>
        <v xml:space="preserve">Correos electrónicos: eduardo.gut@gmail.com
                                        paula.quilodran@programasamigo.cl
</v>
      </c>
      <c r="Q32" s="129">
        <f>VLOOKUP(A32,BASE.!$A$1:$T$878,17,FALSE)</f>
        <v>0</v>
      </c>
      <c r="R32" s="129" t="str">
        <f>VLOOKUP(A32,BASE.!$A$1:$T$878,18,FALSE)</f>
        <v>93910: Organizaciones Religiosas.</v>
      </c>
      <c r="S32" s="129" t="str">
        <f>VLOOKUP(A32,BASE.!$A$1:$T$878,19,FALSE)</f>
        <v xml:space="preserve">Certificado de antecedentes financieros, correspondientes al año 2019, aprobados por el Subdepartamento de Supervisión Financiera Nacional. </v>
      </c>
      <c r="T32" s="131">
        <f>VLOOKUP(A32,BASE.!$A$1:$T$878,20,FALSE)</f>
        <v>37970</v>
      </c>
      <c r="U32" s="130">
        <v>1750</v>
      </c>
      <c r="V32" s="136">
        <v>4672643</v>
      </c>
      <c r="W32" s="136">
        <v>4672643</v>
      </c>
      <c r="X32" s="134">
        <v>44227</v>
      </c>
      <c r="Y32" s="135" t="s">
        <v>8664</v>
      </c>
      <c r="Z32" s="135" t="s">
        <v>7880</v>
      </c>
      <c r="AA32" s="135" t="s">
        <v>162</v>
      </c>
    </row>
    <row r="33" spans="1:27" x14ac:dyDescent="0.25">
      <c r="A33" s="129">
        <v>1750</v>
      </c>
      <c r="B33" s="129" t="s">
        <v>8273</v>
      </c>
      <c r="C33" s="129">
        <v>817951724</v>
      </c>
      <c r="D33" s="129" t="str">
        <f>VLOOKUP(A33,BASE.!$A$1:$T$878,4,FALSE)</f>
        <v>Organización Religiosa.</v>
      </c>
      <c r="E33" s="129" t="str">
        <f>VLOOKUP(A33,BASE.!$A$1:$T$878,5,FALSE)</f>
        <v>Erigida de acuerdo al Derecho Canónico, según consta en Certificado Nº722/2003, emitido por doña Sara Rodríguez Silva, Notario Eclesiástico del Obispado de Valparaíso, con fecha 17 de noviembre del 2003.</v>
      </c>
      <c r="F33" s="129" t="str">
        <f>VLOOKUP(A33,BASE.!$A$1:$T$878,6,FALSE)</f>
        <v>Indefinida.</v>
      </c>
      <c r="G33" s="129" t="str">
        <f>VLOOKUP(A33,BASE.!$A$1:$T$878,7,FALSE)</f>
        <v>Actividades Religiosas.</v>
      </c>
      <c r="H33" s="129" t="str">
        <f>VLOOKUP(A33,BASE.!$A$1:$T$878,8,FALSE)</f>
        <v>no tiene</v>
      </c>
      <c r="I33" s="129">
        <f>VLOOKUP(A33,BASE.!$A$1:$T$878,9,FALSE)</f>
        <v>0</v>
      </c>
      <c r="J33" s="129">
        <f>VLOOKUP(A33,BASE.!$A$1:$T$878,10,FALSE)</f>
        <v>0</v>
      </c>
      <c r="K33" s="129" t="str">
        <f>VLOOKUP(A33,BASE.!$A$1:$T$878,11,FALSE)</f>
        <v>Fray Rubén Eduardo Gutiérrez Quiñones,</v>
      </c>
      <c r="L33" s="129" t="str">
        <f>VLOOKUP(A33,BASE.!$A$1:$T$878,12,FALSE)</f>
        <v xml:space="preserve">Barros Arana N° 162, Oficina 101, Concepción, Región del Biobío. 
Teléfonos: 412767056
Celular: +56974305923
</v>
      </c>
      <c r="M33" s="129" t="str">
        <f>VLOOKUP(A33,BASE.!$A$1:$T$878,13,FALSE)</f>
        <v>VIII</v>
      </c>
      <c r="N33" s="129" t="str">
        <f>VLOOKUP(A33,BASE.!$A$1:$T$878,14,FALSE)</f>
        <v>Concepción</v>
      </c>
      <c r="O33" s="129" t="str">
        <f>VLOOKUP(A33,BASE.!$A$1:$T$878,15,FALSE)</f>
        <v>Teléfonos: 412767056
Celular: +56974305923</v>
      </c>
      <c r="P33" s="129" t="str">
        <f>VLOOKUP(A33,BASE.!$A$1:$T$878,16,FALSE)</f>
        <v xml:space="preserve">Correos electrónicos: eduardo.gut@gmail.com
                                        paula.quilodran@programasamigo.cl
</v>
      </c>
      <c r="Q33" s="129">
        <f>VLOOKUP(A33,BASE.!$A$1:$T$878,17,FALSE)</f>
        <v>0</v>
      </c>
      <c r="R33" s="129" t="str">
        <f>VLOOKUP(A33,BASE.!$A$1:$T$878,18,FALSE)</f>
        <v>93910: Organizaciones Religiosas.</v>
      </c>
      <c r="S33" s="129" t="str">
        <f>VLOOKUP(A33,BASE.!$A$1:$T$878,19,FALSE)</f>
        <v xml:space="preserve">Certificado de antecedentes financieros, correspondientes al año 2019, aprobados por el Subdepartamento de Supervisión Financiera Nacional. </v>
      </c>
      <c r="T33" s="131">
        <f>VLOOKUP(A33,BASE.!$A$1:$T$878,20,FALSE)</f>
        <v>37970</v>
      </c>
      <c r="U33" s="130">
        <v>1750</v>
      </c>
      <c r="V33" s="136">
        <v>20420098</v>
      </c>
      <c r="W33" s="136">
        <v>20420098</v>
      </c>
      <c r="X33" s="134">
        <v>44227</v>
      </c>
      <c r="Y33" s="135" t="s">
        <v>8664</v>
      </c>
      <c r="Z33" s="135" t="s">
        <v>7880</v>
      </c>
      <c r="AA33" s="135" t="s">
        <v>7903</v>
      </c>
    </row>
    <row r="34" spans="1:27" x14ac:dyDescent="0.25">
      <c r="A34" s="129">
        <v>1750</v>
      </c>
      <c r="B34" s="129" t="s">
        <v>8273</v>
      </c>
      <c r="C34" s="129">
        <v>817951724</v>
      </c>
      <c r="D34" s="129" t="str">
        <f>VLOOKUP(A34,BASE.!$A$1:$T$878,4,FALSE)</f>
        <v>Organización Religiosa.</v>
      </c>
      <c r="E34" s="129" t="str">
        <f>VLOOKUP(A34,BASE.!$A$1:$T$878,5,FALSE)</f>
        <v>Erigida de acuerdo al Derecho Canónico, según consta en Certificado Nº722/2003, emitido por doña Sara Rodríguez Silva, Notario Eclesiástico del Obispado de Valparaíso, con fecha 17 de noviembre del 2003.</v>
      </c>
      <c r="F34" s="129" t="str">
        <f>VLOOKUP(A34,BASE.!$A$1:$T$878,6,FALSE)</f>
        <v>Indefinida.</v>
      </c>
      <c r="G34" s="129" t="str">
        <f>VLOOKUP(A34,BASE.!$A$1:$T$878,7,FALSE)</f>
        <v>Actividades Religiosas.</v>
      </c>
      <c r="H34" s="129" t="str">
        <f>VLOOKUP(A34,BASE.!$A$1:$T$878,8,FALSE)</f>
        <v>no tiene</v>
      </c>
      <c r="I34" s="129">
        <f>VLOOKUP(A34,BASE.!$A$1:$T$878,9,FALSE)</f>
        <v>0</v>
      </c>
      <c r="J34" s="129">
        <f>VLOOKUP(A34,BASE.!$A$1:$T$878,10,FALSE)</f>
        <v>0</v>
      </c>
      <c r="K34" s="129" t="str">
        <f>VLOOKUP(A34,BASE.!$A$1:$T$878,11,FALSE)</f>
        <v>Fray Rubén Eduardo Gutiérrez Quiñones,</v>
      </c>
      <c r="L34" s="129" t="str">
        <f>VLOOKUP(A34,BASE.!$A$1:$T$878,12,FALSE)</f>
        <v xml:space="preserve">Barros Arana N° 162, Oficina 101, Concepción, Región del Biobío. 
Teléfonos: 412767056
Celular: +56974305923
</v>
      </c>
      <c r="M34" s="129" t="str">
        <f>VLOOKUP(A34,BASE.!$A$1:$T$878,13,FALSE)</f>
        <v>VIII</v>
      </c>
      <c r="N34" s="129" t="str">
        <f>VLOOKUP(A34,BASE.!$A$1:$T$878,14,FALSE)</f>
        <v>Concepción</v>
      </c>
      <c r="O34" s="129" t="str">
        <f>VLOOKUP(A34,BASE.!$A$1:$T$878,15,FALSE)</f>
        <v>Teléfonos: 412767056
Celular: +56974305923</v>
      </c>
      <c r="P34" s="129" t="str">
        <f>VLOOKUP(A34,BASE.!$A$1:$T$878,16,FALSE)</f>
        <v xml:space="preserve">Correos electrónicos: eduardo.gut@gmail.com
                                        paula.quilodran@programasamigo.cl
</v>
      </c>
      <c r="Q34" s="129">
        <f>VLOOKUP(A34,BASE.!$A$1:$T$878,17,FALSE)</f>
        <v>0</v>
      </c>
      <c r="R34" s="129" t="str">
        <f>VLOOKUP(A34,BASE.!$A$1:$T$878,18,FALSE)</f>
        <v>93910: Organizaciones Religiosas.</v>
      </c>
      <c r="S34" s="129" t="str">
        <f>VLOOKUP(A34,BASE.!$A$1:$T$878,19,FALSE)</f>
        <v xml:space="preserve">Certificado de antecedentes financieros, correspondientes al año 2019, aprobados por el Subdepartamento de Supervisión Financiera Nacional. </v>
      </c>
      <c r="T34" s="131">
        <f>VLOOKUP(A34,BASE.!$A$1:$T$878,20,FALSE)</f>
        <v>37970</v>
      </c>
      <c r="U34" s="130">
        <v>1750</v>
      </c>
      <c r="V34" s="136">
        <v>2667924</v>
      </c>
      <c r="W34" s="136">
        <v>2667924</v>
      </c>
      <c r="X34" s="134">
        <v>44227</v>
      </c>
      <c r="Y34" s="135" t="s">
        <v>8664</v>
      </c>
      <c r="Z34" s="135" t="s">
        <v>7880</v>
      </c>
      <c r="AA34" s="135" t="s">
        <v>187</v>
      </c>
    </row>
    <row r="35" spans="1:27" x14ac:dyDescent="0.25">
      <c r="A35" s="129">
        <v>1750</v>
      </c>
      <c r="B35" s="129" t="s">
        <v>8273</v>
      </c>
      <c r="C35" s="129">
        <v>817951724</v>
      </c>
      <c r="D35" s="129" t="str">
        <f>VLOOKUP(A35,BASE.!$A$1:$T$878,4,FALSE)</f>
        <v>Organización Religiosa.</v>
      </c>
      <c r="E35" s="129" t="str">
        <f>VLOOKUP(A35,BASE.!$A$1:$T$878,5,FALSE)</f>
        <v>Erigida de acuerdo al Derecho Canónico, según consta en Certificado Nº722/2003, emitido por doña Sara Rodríguez Silva, Notario Eclesiástico del Obispado de Valparaíso, con fecha 17 de noviembre del 2003.</v>
      </c>
      <c r="F35" s="129" t="str">
        <f>VLOOKUP(A35,BASE.!$A$1:$T$878,6,FALSE)</f>
        <v>Indefinida.</v>
      </c>
      <c r="G35" s="129" t="str">
        <f>VLOOKUP(A35,BASE.!$A$1:$T$878,7,FALSE)</f>
        <v>Actividades Religiosas.</v>
      </c>
      <c r="H35" s="129" t="str">
        <f>VLOOKUP(A35,BASE.!$A$1:$T$878,8,FALSE)</f>
        <v>no tiene</v>
      </c>
      <c r="I35" s="129">
        <f>VLOOKUP(A35,BASE.!$A$1:$T$878,9,FALSE)</f>
        <v>0</v>
      </c>
      <c r="J35" s="129">
        <f>VLOOKUP(A35,BASE.!$A$1:$T$878,10,FALSE)</f>
        <v>0</v>
      </c>
      <c r="K35" s="129" t="str">
        <f>VLOOKUP(A35,BASE.!$A$1:$T$878,11,FALSE)</f>
        <v>Fray Rubén Eduardo Gutiérrez Quiñones,</v>
      </c>
      <c r="L35" s="129" t="str">
        <f>VLOOKUP(A35,BASE.!$A$1:$T$878,12,FALSE)</f>
        <v xml:space="preserve">Barros Arana N° 162, Oficina 101, Concepción, Región del Biobío. 
Teléfonos: 412767056
Celular: +56974305923
</v>
      </c>
      <c r="M35" s="129" t="str">
        <f>VLOOKUP(A35,BASE.!$A$1:$T$878,13,FALSE)</f>
        <v>VIII</v>
      </c>
      <c r="N35" s="129" t="str">
        <f>VLOOKUP(A35,BASE.!$A$1:$T$878,14,FALSE)</f>
        <v>Concepción</v>
      </c>
      <c r="O35" s="129" t="str">
        <f>VLOOKUP(A35,BASE.!$A$1:$T$878,15,FALSE)</f>
        <v>Teléfonos: 412767056
Celular: +56974305923</v>
      </c>
      <c r="P35" s="129" t="str">
        <f>VLOOKUP(A35,BASE.!$A$1:$T$878,16,FALSE)</f>
        <v xml:space="preserve">Correos electrónicos: eduardo.gut@gmail.com
                                        paula.quilodran@programasamigo.cl
</v>
      </c>
      <c r="Q35" s="129">
        <f>VLOOKUP(A35,BASE.!$A$1:$T$878,17,FALSE)</f>
        <v>0</v>
      </c>
      <c r="R35" s="129" t="str">
        <f>VLOOKUP(A35,BASE.!$A$1:$T$878,18,FALSE)</f>
        <v>93910: Organizaciones Religiosas.</v>
      </c>
      <c r="S35" s="129" t="str">
        <f>VLOOKUP(A35,BASE.!$A$1:$T$878,19,FALSE)</f>
        <v xml:space="preserve">Certificado de antecedentes financieros, correspondientes al año 2019, aprobados por el Subdepartamento de Supervisión Financiera Nacional. </v>
      </c>
      <c r="T35" s="131">
        <f>VLOOKUP(A35,BASE.!$A$1:$T$878,20,FALSE)</f>
        <v>37970</v>
      </c>
      <c r="U35" s="130">
        <v>1750</v>
      </c>
      <c r="V35" s="136">
        <v>20421642</v>
      </c>
      <c r="W35" s="136">
        <v>20421642</v>
      </c>
      <c r="X35" s="134">
        <v>44227</v>
      </c>
      <c r="Y35" s="135" t="s">
        <v>8664</v>
      </c>
      <c r="Z35" s="135" t="s">
        <v>7880</v>
      </c>
      <c r="AA35" s="135" t="s">
        <v>7904</v>
      </c>
    </row>
    <row r="36" spans="1:27" x14ac:dyDescent="0.25">
      <c r="A36" s="129">
        <v>1750</v>
      </c>
      <c r="B36" s="129" t="s">
        <v>8273</v>
      </c>
      <c r="C36" s="129">
        <v>817951724</v>
      </c>
      <c r="D36" s="129" t="str">
        <f>VLOOKUP(A36,BASE.!$A$1:$T$878,4,FALSE)</f>
        <v>Organización Religiosa.</v>
      </c>
      <c r="E36" s="129" t="str">
        <f>VLOOKUP(A36,BASE.!$A$1:$T$878,5,FALSE)</f>
        <v>Erigida de acuerdo al Derecho Canónico, según consta en Certificado Nº722/2003, emitido por doña Sara Rodríguez Silva, Notario Eclesiástico del Obispado de Valparaíso, con fecha 17 de noviembre del 2003.</v>
      </c>
      <c r="F36" s="129" t="str">
        <f>VLOOKUP(A36,BASE.!$A$1:$T$878,6,FALSE)</f>
        <v>Indefinida.</v>
      </c>
      <c r="G36" s="129" t="str">
        <f>VLOOKUP(A36,BASE.!$A$1:$T$878,7,FALSE)</f>
        <v>Actividades Religiosas.</v>
      </c>
      <c r="H36" s="129" t="str">
        <f>VLOOKUP(A36,BASE.!$A$1:$T$878,8,FALSE)</f>
        <v>no tiene</v>
      </c>
      <c r="I36" s="129">
        <f>VLOOKUP(A36,BASE.!$A$1:$T$878,9,FALSE)</f>
        <v>0</v>
      </c>
      <c r="J36" s="129">
        <f>VLOOKUP(A36,BASE.!$A$1:$T$878,10,FALSE)</f>
        <v>0</v>
      </c>
      <c r="K36" s="129" t="str">
        <f>VLOOKUP(A36,BASE.!$A$1:$T$878,11,FALSE)</f>
        <v>Fray Rubén Eduardo Gutiérrez Quiñones,</v>
      </c>
      <c r="L36" s="129" t="str">
        <f>VLOOKUP(A36,BASE.!$A$1:$T$878,12,FALSE)</f>
        <v xml:space="preserve">Barros Arana N° 162, Oficina 101, Concepción, Región del Biobío. 
Teléfonos: 412767056
Celular: +56974305923
</v>
      </c>
      <c r="M36" s="129" t="str">
        <f>VLOOKUP(A36,BASE.!$A$1:$T$878,13,FALSE)</f>
        <v>VIII</v>
      </c>
      <c r="N36" s="129" t="str">
        <f>VLOOKUP(A36,BASE.!$A$1:$T$878,14,FALSE)</f>
        <v>Concepción</v>
      </c>
      <c r="O36" s="129" t="str">
        <f>VLOOKUP(A36,BASE.!$A$1:$T$878,15,FALSE)</f>
        <v>Teléfonos: 412767056
Celular: +56974305923</v>
      </c>
      <c r="P36" s="129" t="str">
        <f>VLOOKUP(A36,BASE.!$A$1:$T$878,16,FALSE)</f>
        <v xml:space="preserve">Correos electrónicos: eduardo.gut@gmail.com
                                        paula.quilodran@programasamigo.cl
</v>
      </c>
      <c r="Q36" s="129">
        <f>VLOOKUP(A36,BASE.!$A$1:$T$878,17,FALSE)</f>
        <v>0</v>
      </c>
      <c r="R36" s="129" t="str">
        <f>VLOOKUP(A36,BASE.!$A$1:$T$878,18,FALSE)</f>
        <v>93910: Organizaciones Religiosas.</v>
      </c>
      <c r="S36" s="129" t="str">
        <f>VLOOKUP(A36,BASE.!$A$1:$T$878,19,FALSE)</f>
        <v xml:space="preserve">Certificado de antecedentes financieros, correspondientes al año 2019, aprobados por el Subdepartamento de Supervisión Financiera Nacional. </v>
      </c>
      <c r="T36" s="131">
        <f>VLOOKUP(A36,BASE.!$A$1:$T$878,20,FALSE)</f>
        <v>37970</v>
      </c>
      <c r="U36" s="130">
        <v>1750</v>
      </c>
      <c r="V36" s="136">
        <v>7944192</v>
      </c>
      <c r="W36" s="136">
        <v>7944192</v>
      </c>
      <c r="X36" s="134">
        <v>44227</v>
      </c>
      <c r="Y36" s="135" t="s">
        <v>8664</v>
      </c>
      <c r="Z36" s="135" t="s">
        <v>7880</v>
      </c>
      <c r="AA36" s="135" t="s">
        <v>7905</v>
      </c>
    </row>
    <row r="37" spans="1:27" x14ac:dyDescent="0.25">
      <c r="A37" s="129">
        <v>1750</v>
      </c>
      <c r="B37" s="129" t="s">
        <v>8273</v>
      </c>
      <c r="C37" s="129">
        <v>817951724</v>
      </c>
      <c r="D37" s="129" t="str">
        <f>VLOOKUP(A37,BASE.!$A$1:$T$878,4,FALSE)</f>
        <v>Organización Religiosa.</v>
      </c>
      <c r="E37" s="129" t="str">
        <f>VLOOKUP(A37,BASE.!$A$1:$T$878,5,FALSE)</f>
        <v>Erigida de acuerdo al Derecho Canónico, según consta en Certificado Nº722/2003, emitido por doña Sara Rodríguez Silva, Notario Eclesiástico del Obispado de Valparaíso, con fecha 17 de noviembre del 2003.</v>
      </c>
      <c r="F37" s="129" t="str">
        <f>VLOOKUP(A37,BASE.!$A$1:$T$878,6,FALSE)</f>
        <v>Indefinida.</v>
      </c>
      <c r="G37" s="129" t="str">
        <f>VLOOKUP(A37,BASE.!$A$1:$T$878,7,FALSE)</f>
        <v>Actividades Religiosas.</v>
      </c>
      <c r="H37" s="129" t="str">
        <f>VLOOKUP(A37,BASE.!$A$1:$T$878,8,FALSE)</f>
        <v>no tiene</v>
      </c>
      <c r="I37" s="129">
        <f>VLOOKUP(A37,BASE.!$A$1:$T$878,9,FALSE)</f>
        <v>0</v>
      </c>
      <c r="J37" s="129">
        <f>VLOOKUP(A37,BASE.!$A$1:$T$878,10,FALSE)</f>
        <v>0</v>
      </c>
      <c r="K37" s="129" t="str">
        <f>VLOOKUP(A37,BASE.!$A$1:$T$878,11,FALSE)</f>
        <v>Fray Rubén Eduardo Gutiérrez Quiñones,</v>
      </c>
      <c r="L37" s="129" t="str">
        <f>VLOOKUP(A37,BASE.!$A$1:$T$878,12,FALSE)</f>
        <v xml:space="preserve">Barros Arana N° 162, Oficina 101, Concepción, Región del Biobío. 
Teléfonos: 412767056
Celular: +56974305923
</v>
      </c>
      <c r="M37" s="129" t="str">
        <f>VLOOKUP(A37,BASE.!$A$1:$T$878,13,FALSE)</f>
        <v>VIII</v>
      </c>
      <c r="N37" s="129" t="str">
        <f>VLOOKUP(A37,BASE.!$A$1:$T$878,14,FALSE)</f>
        <v>Concepción</v>
      </c>
      <c r="O37" s="129" t="str">
        <f>VLOOKUP(A37,BASE.!$A$1:$T$878,15,FALSE)</f>
        <v>Teléfonos: 412767056
Celular: +56974305923</v>
      </c>
      <c r="P37" s="129" t="str">
        <f>VLOOKUP(A37,BASE.!$A$1:$T$878,16,FALSE)</f>
        <v xml:space="preserve">Correos electrónicos: eduardo.gut@gmail.com
                                        paula.quilodran@programasamigo.cl
</v>
      </c>
      <c r="Q37" s="129">
        <f>VLOOKUP(A37,BASE.!$A$1:$T$878,17,FALSE)</f>
        <v>0</v>
      </c>
      <c r="R37" s="129" t="str">
        <f>VLOOKUP(A37,BASE.!$A$1:$T$878,18,FALSE)</f>
        <v>93910: Organizaciones Religiosas.</v>
      </c>
      <c r="S37" s="129" t="str">
        <f>VLOOKUP(A37,BASE.!$A$1:$T$878,19,FALSE)</f>
        <v xml:space="preserve">Certificado de antecedentes financieros, correspondientes al año 2019, aprobados por el Subdepartamento de Supervisión Financiera Nacional. </v>
      </c>
      <c r="T37" s="131">
        <f>VLOOKUP(A37,BASE.!$A$1:$T$878,20,FALSE)</f>
        <v>37970</v>
      </c>
      <c r="U37" s="130">
        <v>1750</v>
      </c>
      <c r="V37" s="136">
        <v>10504154</v>
      </c>
      <c r="W37" s="136">
        <v>10504154</v>
      </c>
      <c r="X37" s="134">
        <v>44227</v>
      </c>
      <c r="Y37" s="135" t="s">
        <v>8664</v>
      </c>
      <c r="Z37" s="135" t="s">
        <v>7880</v>
      </c>
      <c r="AA37" s="135" t="s">
        <v>7885</v>
      </c>
    </row>
    <row r="38" spans="1:27" x14ac:dyDescent="0.25">
      <c r="A38" s="129">
        <v>1750</v>
      </c>
      <c r="B38" s="129" t="s">
        <v>8273</v>
      </c>
      <c r="C38" s="129">
        <v>817951724</v>
      </c>
      <c r="D38" s="129" t="str">
        <f>VLOOKUP(A38,BASE.!$A$1:$T$878,4,FALSE)</f>
        <v>Organización Religiosa.</v>
      </c>
      <c r="E38" s="129" t="str">
        <f>VLOOKUP(A38,BASE.!$A$1:$T$878,5,FALSE)</f>
        <v>Erigida de acuerdo al Derecho Canónico, según consta en Certificado Nº722/2003, emitido por doña Sara Rodríguez Silva, Notario Eclesiástico del Obispado de Valparaíso, con fecha 17 de noviembre del 2003.</v>
      </c>
      <c r="F38" s="129" t="str">
        <f>VLOOKUP(A38,BASE.!$A$1:$T$878,6,FALSE)</f>
        <v>Indefinida.</v>
      </c>
      <c r="G38" s="129" t="str">
        <f>VLOOKUP(A38,BASE.!$A$1:$T$878,7,FALSE)</f>
        <v>Actividades Religiosas.</v>
      </c>
      <c r="H38" s="129" t="str">
        <f>VLOOKUP(A38,BASE.!$A$1:$T$878,8,FALSE)</f>
        <v>no tiene</v>
      </c>
      <c r="I38" s="129">
        <f>VLOOKUP(A38,BASE.!$A$1:$T$878,9,FALSE)</f>
        <v>0</v>
      </c>
      <c r="J38" s="129">
        <f>VLOOKUP(A38,BASE.!$A$1:$T$878,10,FALSE)</f>
        <v>0</v>
      </c>
      <c r="K38" s="129" t="str">
        <f>VLOOKUP(A38,BASE.!$A$1:$T$878,11,FALSE)</f>
        <v>Fray Rubén Eduardo Gutiérrez Quiñones,</v>
      </c>
      <c r="L38" s="129" t="str">
        <f>VLOOKUP(A38,BASE.!$A$1:$T$878,12,FALSE)</f>
        <v xml:space="preserve">Barros Arana N° 162, Oficina 101, Concepción, Región del Biobío. 
Teléfonos: 412767056
Celular: +56974305923
</v>
      </c>
      <c r="M38" s="129" t="str">
        <f>VLOOKUP(A38,BASE.!$A$1:$T$878,13,FALSE)</f>
        <v>VIII</v>
      </c>
      <c r="N38" s="129" t="str">
        <f>VLOOKUP(A38,BASE.!$A$1:$T$878,14,FALSE)</f>
        <v>Concepción</v>
      </c>
      <c r="O38" s="129" t="str">
        <f>VLOOKUP(A38,BASE.!$A$1:$T$878,15,FALSE)</f>
        <v>Teléfonos: 412767056
Celular: +56974305923</v>
      </c>
      <c r="P38" s="129" t="str">
        <f>VLOOKUP(A38,BASE.!$A$1:$T$878,16,FALSE)</f>
        <v xml:space="preserve">Correos electrónicos: eduardo.gut@gmail.com
                                        paula.quilodran@programasamigo.cl
</v>
      </c>
      <c r="Q38" s="129">
        <f>VLOOKUP(A38,BASE.!$A$1:$T$878,17,FALSE)</f>
        <v>0</v>
      </c>
      <c r="R38" s="129" t="str">
        <f>VLOOKUP(A38,BASE.!$A$1:$T$878,18,FALSE)</f>
        <v>93910: Organizaciones Religiosas.</v>
      </c>
      <c r="S38" s="129" t="str">
        <f>VLOOKUP(A38,BASE.!$A$1:$T$878,19,FALSE)</f>
        <v xml:space="preserve">Certificado de antecedentes financieros, correspondientes al año 2019, aprobados por el Subdepartamento de Supervisión Financiera Nacional. </v>
      </c>
      <c r="T38" s="131">
        <f>VLOOKUP(A38,BASE.!$A$1:$T$878,20,FALSE)</f>
        <v>37970</v>
      </c>
      <c r="U38" s="130">
        <v>1750</v>
      </c>
      <c r="V38" s="136">
        <v>36578038</v>
      </c>
      <c r="W38" s="136">
        <v>36578038</v>
      </c>
      <c r="X38" s="134">
        <v>44227</v>
      </c>
      <c r="Y38" s="135" t="s">
        <v>8664</v>
      </c>
      <c r="Z38" s="135" t="s">
        <v>7880</v>
      </c>
      <c r="AA38" s="135" t="s">
        <v>7906</v>
      </c>
    </row>
    <row r="39" spans="1:27" x14ac:dyDescent="0.25">
      <c r="A39" s="129">
        <v>1800</v>
      </c>
      <c r="B39" s="129" t="s">
        <v>8274</v>
      </c>
      <c r="C39" s="129">
        <v>700376001</v>
      </c>
      <c r="D39" s="129" t="str">
        <f>VLOOKUP(A39,BASE.!$A$1:$T$878,4,FALSE)</f>
        <v>Fundación de Derecho Privado</v>
      </c>
      <c r="E39" s="129" t="str">
        <f>VLOOKUP(A39,BASE.!$A$1:$T$878,5,FALSE)</f>
        <v>Otorgada por Decreto Supremo N° 629, de fecha 14 de febrero de 1938, del Ministerio de Justicia.</v>
      </c>
      <c r="F39" s="129" t="str">
        <f>VLOOKUP(A39,BASE.!$A$1:$T$878,6,FALSE)</f>
        <v xml:space="preserve">Certificado de Vigencia de persona jurídica sin fines de lucro Folio N° 500345686181, emitido con fecha 14 de septiembre de 2020, del Servicio de Registro Civil e Identificación. </v>
      </c>
      <c r="G39" s="129" t="str">
        <f>VLOOKUP(A39,BASE.!$A$1:$T$878,7,FALSE)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39" s="129" t="str">
        <f>VLOOKUP(A39,BASE.!$A$1:$T$878,8,FALSE)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39" s="129" t="str">
        <f>VLOOKUP(A39,BASE.!$A$1:$T$878,9,FALSE)</f>
        <v>: 3 años.</v>
      </c>
      <c r="J39" s="129" t="str">
        <f>VLOOKUP(A39,BASE.!$A$1:$T$878,10,FALSE)</f>
        <v>07-01-2021 hasta el 07-01-2024.</v>
      </c>
      <c r="K39" s="129" t="str">
        <f>VLOOKUP(A39,BASE.!$A$1:$T$878,11,FALSE)</f>
        <v xml:space="preserve">José Pedro Silva Prado, 
Edmundo Crespo Pisano,
</v>
      </c>
      <c r="L39" s="129" t="str">
        <f>VLOOKUP(A39,BASE.!$A$1:$T$878,12,FALSE)</f>
        <v xml:space="preserve">Paseo Pdte. Errázuriz Echaurren N° 2631, 5° piso, comuna de Providencia, Santiago, Región Metropolitana.
</v>
      </c>
      <c r="M39" s="129" t="str">
        <f>VLOOKUP(A39,BASE.!$A$1:$T$878,13,FALSE)</f>
        <v>XIII</v>
      </c>
      <c r="N39" s="129" t="str">
        <f>VLOOKUP(A39,BASE.!$A$1:$T$878,14,FALSE)</f>
        <v>Providencia</v>
      </c>
      <c r="O39" s="129" t="str">
        <f>VLOOKUP(A39,BASE.!$A$1:$T$878,15,FALSE)</f>
        <v>228737900 - 228737980</v>
      </c>
      <c r="P39" s="129" t="str">
        <f>VLOOKUP(A39,BASE.!$A$1:$T$878,16,FALSE)</f>
        <v>http://www.ciudaddelnino.cl</v>
      </c>
      <c r="Q39" s="129">
        <f>VLOOKUP(A39,BASE.!$A$1:$T$878,17,FALSE)</f>
        <v>0</v>
      </c>
      <c r="R39" s="129" t="str">
        <f>VLOOKUP(A39,BASE.!$A$1:$T$878,18,FALSE)</f>
        <v>93401: Instituciones de Asistencia Social</v>
      </c>
      <c r="S39" s="129" t="str">
        <f>VLOOKUP(A39,BASE.!$A$1:$T$878,19,FALSE)</f>
        <v xml:space="preserve">Se acompaña certificado de antecedentes financieros, correspondientes al año 2019,  aprobados por el Subdepartamento de Supervisión Financiera Nacional.  </v>
      </c>
      <c r="T39" s="131">
        <f>VLOOKUP(A39,BASE.!$A$1:$T$878,20,FALSE)</f>
        <v>37970</v>
      </c>
      <c r="U39" s="130">
        <v>1800</v>
      </c>
      <c r="V39" s="136">
        <v>18675471</v>
      </c>
      <c r="W39" s="136">
        <v>18675471</v>
      </c>
      <c r="X39" s="134">
        <v>44227</v>
      </c>
      <c r="Y39" s="135" t="s">
        <v>8664</v>
      </c>
      <c r="Z39" s="135" t="s">
        <v>7880</v>
      </c>
      <c r="AA39" s="135" t="s">
        <v>7907</v>
      </c>
    </row>
    <row r="40" spans="1:27" x14ac:dyDescent="0.25">
      <c r="A40" s="129">
        <v>1800</v>
      </c>
      <c r="B40" s="129" t="s">
        <v>8274</v>
      </c>
      <c r="C40" s="129">
        <v>700376001</v>
      </c>
      <c r="D40" s="129" t="str">
        <f>VLOOKUP(A40,BASE.!$A$1:$T$878,4,FALSE)</f>
        <v>Fundación de Derecho Privado</v>
      </c>
      <c r="E40" s="129" t="str">
        <f>VLOOKUP(A40,BASE.!$A$1:$T$878,5,FALSE)</f>
        <v>Otorgada por Decreto Supremo N° 629, de fecha 14 de febrero de 1938, del Ministerio de Justicia.</v>
      </c>
      <c r="F40" s="129" t="str">
        <f>VLOOKUP(A40,BASE.!$A$1:$T$878,6,FALSE)</f>
        <v xml:space="preserve">Certificado de Vigencia de persona jurídica sin fines de lucro Folio N° 500345686181, emitido con fecha 14 de septiembre de 2020, del Servicio de Registro Civil e Identificación. </v>
      </c>
      <c r="G40" s="129" t="str">
        <f>VLOOKUP(A40,BASE.!$A$1:$T$878,7,FALSE)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0" s="129" t="str">
        <f>VLOOKUP(A40,BASE.!$A$1:$T$878,8,FALSE)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40" s="129" t="str">
        <f>VLOOKUP(A40,BASE.!$A$1:$T$878,9,FALSE)</f>
        <v>: 3 años.</v>
      </c>
      <c r="J40" s="129" t="str">
        <f>VLOOKUP(A40,BASE.!$A$1:$T$878,10,FALSE)</f>
        <v>07-01-2021 hasta el 07-01-2024.</v>
      </c>
      <c r="K40" s="129" t="str">
        <f>VLOOKUP(A40,BASE.!$A$1:$T$878,11,FALSE)</f>
        <v xml:space="preserve">José Pedro Silva Prado, 
Edmundo Crespo Pisano,
</v>
      </c>
      <c r="L40" s="129" t="str">
        <f>VLOOKUP(A40,BASE.!$A$1:$T$878,12,FALSE)</f>
        <v xml:space="preserve">Paseo Pdte. Errázuriz Echaurren N° 2631, 5° piso, comuna de Providencia, Santiago, Región Metropolitana.
</v>
      </c>
      <c r="M40" s="129" t="str">
        <f>VLOOKUP(A40,BASE.!$A$1:$T$878,13,FALSE)</f>
        <v>XIII</v>
      </c>
      <c r="N40" s="129" t="str">
        <f>VLOOKUP(A40,BASE.!$A$1:$T$878,14,FALSE)</f>
        <v>Providencia</v>
      </c>
      <c r="O40" s="129" t="str">
        <f>VLOOKUP(A40,BASE.!$A$1:$T$878,15,FALSE)</f>
        <v>228737900 - 228737980</v>
      </c>
      <c r="P40" s="129" t="str">
        <f>VLOOKUP(A40,BASE.!$A$1:$T$878,16,FALSE)</f>
        <v>http://www.ciudaddelnino.cl</v>
      </c>
      <c r="Q40" s="129">
        <f>VLOOKUP(A40,BASE.!$A$1:$T$878,17,FALSE)</f>
        <v>0</v>
      </c>
      <c r="R40" s="129" t="str">
        <f>VLOOKUP(A40,BASE.!$A$1:$T$878,18,FALSE)</f>
        <v>93401: Instituciones de Asistencia Social</v>
      </c>
      <c r="S40" s="129" t="str">
        <f>VLOOKUP(A40,BASE.!$A$1:$T$878,19,FALSE)</f>
        <v xml:space="preserve">Se acompaña certificado de antecedentes financieros, correspondientes al año 2019,  aprobados por el Subdepartamento de Supervisión Financiera Nacional.  </v>
      </c>
      <c r="T40" s="131">
        <f>VLOOKUP(A40,BASE.!$A$1:$T$878,20,FALSE)</f>
        <v>37970</v>
      </c>
      <c r="U40" s="130">
        <v>1800</v>
      </c>
      <c r="V40" s="136">
        <v>50456293</v>
      </c>
      <c r="W40" s="136">
        <v>50456293</v>
      </c>
      <c r="X40" s="134">
        <v>44227</v>
      </c>
      <c r="Y40" s="135" t="s">
        <v>8664</v>
      </c>
      <c r="Z40" s="135" t="s">
        <v>7880</v>
      </c>
      <c r="AA40" s="135" t="s">
        <v>230</v>
      </c>
    </row>
    <row r="41" spans="1:27" x14ac:dyDescent="0.25">
      <c r="A41" s="129">
        <v>1800</v>
      </c>
      <c r="B41" s="129" t="s">
        <v>8274</v>
      </c>
      <c r="C41" s="129">
        <v>700376001</v>
      </c>
      <c r="D41" s="129" t="str">
        <f>VLOOKUP(A41,BASE.!$A$1:$T$878,4,FALSE)</f>
        <v>Fundación de Derecho Privado</v>
      </c>
      <c r="E41" s="129" t="str">
        <f>VLOOKUP(A41,BASE.!$A$1:$T$878,5,FALSE)</f>
        <v>Otorgada por Decreto Supremo N° 629, de fecha 14 de febrero de 1938, del Ministerio de Justicia.</v>
      </c>
      <c r="F41" s="129" t="str">
        <f>VLOOKUP(A41,BASE.!$A$1:$T$878,6,FALSE)</f>
        <v xml:space="preserve">Certificado de Vigencia de persona jurídica sin fines de lucro Folio N° 500345686181, emitido con fecha 14 de septiembre de 2020, del Servicio de Registro Civil e Identificación. </v>
      </c>
      <c r="G41" s="129" t="str">
        <f>VLOOKUP(A41,BASE.!$A$1:$T$878,7,FALSE)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1" s="129" t="str">
        <f>VLOOKUP(A41,BASE.!$A$1:$T$878,8,FALSE)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41" s="129" t="str">
        <f>VLOOKUP(A41,BASE.!$A$1:$T$878,9,FALSE)</f>
        <v>: 3 años.</v>
      </c>
      <c r="J41" s="129" t="str">
        <f>VLOOKUP(A41,BASE.!$A$1:$T$878,10,FALSE)</f>
        <v>07-01-2021 hasta el 07-01-2024.</v>
      </c>
      <c r="K41" s="129" t="str">
        <f>VLOOKUP(A41,BASE.!$A$1:$T$878,11,FALSE)</f>
        <v xml:space="preserve">José Pedro Silva Prado, 
Edmundo Crespo Pisano,
</v>
      </c>
      <c r="L41" s="129" t="str">
        <f>VLOOKUP(A41,BASE.!$A$1:$T$878,12,FALSE)</f>
        <v xml:space="preserve">Paseo Pdte. Errázuriz Echaurren N° 2631, 5° piso, comuna de Providencia, Santiago, Región Metropolitana.
</v>
      </c>
      <c r="M41" s="129" t="str">
        <f>VLOOKUP(A41,BASE.!$A$1:$T$878,13,FALSE)</f>
        <v>XIII</v>
      </c>
      <c r="N41" s="129" t="str">
        <f>VLOOKUP(A41,BASE.!$A$1:$T$878,14,FALSE)</f>
        <v>Providencia</v>
      </c>
      <c r="O41" s="129" t="str">
        <f>VLOOKUP(A41,BASE.!$A$1:$T$878,15,FALSE)</f>
        <v>228737900 - 228737980</v>
      </c>
      <c r="P41" s="129" t="str">
        <f>VLOOKUP(A41,BASE.!$A$1:$T$878,16,FALSE)</f>
        <v>http://www.ciudaddelnino.cl</v>
      </c>
      <c r="Q41" s="129">
        <f>VLOOKUP(A41,BASE.!$A$1:$T$878,17,FALSE)</f>
        <v>0</v>
      </c>
      <c r="R41" s="129" t="str">
        <f>VLOOKUP(A41,BASE.!$A$1:$T$878,18,FALSE)</f>
        <v>93401: Instituciones de Asistencia Social</v>
      </c>
      <c r="S41" s="129" t="str">
        <f>VLOOKUP(A41,BASE.!$A$1:$T$878,19,FALSE)</f>
        <v xml:space="preserve">Se acompaña certificado de antecedentes financieros, correspondientes al año 2019,  aprobados por el Subdepartamento de Supervisión Financiera Nacional.  </v>
      </c>
      <c r="T41" s="131">
        <f>VLOOKUP(A41,BASE.!$A$1:$T$878,20,FALSE)</f>
        <v>37970</v>
      </c>
      <c r="U41" s="130">
        <v>1800</v>
      </c>
      <c r="V41" s="136">
        <v>15794460</v>
      </c>
      <c r="W41" s="136">
        <v>15794460</v>
      </c>
      <c r="X41" s="134">
        <v>44227</v>
      </c>
      <c r="Y41" s="135" t="s">
        <v>8664</v>
      </c>
      <c r="Z41" s="135" t="s">
        <v>7880</v>
      </c>
      <c r="AA41" s="135" t="s">
        <v>7883</v>
      </c>
    </row>
    <row r="42" spans="1:27" x14ac:dyDescent="0.25">
      <c r="A42" s="129">
        <v>1800</v>
      </c>
      <c r="B42" s="129" t="s">
        <v>8274</v>
      </c>
      <c r="C42" s="129">
        <v>700376001</v>
      </c>
      <c r="D42" s="129" t="str">
        <f>VLOOKUP(A42,BASE.!$A$1:$T$878,4,FALSE)</f>
        <v>Fundación de Derecho Privado</v>
      </c>
      <c r="E42" s="129" t="str">
        <f>VLOOKUP(A42,BASE.!$A$1:$T$878,5,FALSE)</f>
        <v>Otorgada por Decreto Supremo N° 629, de fecha 14 de febrero de 1938, del Ministerio de Justicia.</v>
      </c>
      <c r="F42" s="129" t="str">
        <f>VLOOKUP(A42,BASE.!$A$1:$T$878,6,FALSE)</f>
        <v xml:space="preserve">Certificado de Vigencia de persona jurídica sin fines de lucro Folio N° 500345686181, emitido con fecha 14 de septiembre de 2020, del Servicio de Registro Civil e Identificación. </v>
      </c>
      <c r="G42" s="129" t="str">
        <f>VLOOKUP(A42,BASE.!$A$1:$T$878,7,FALSE)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2" s="129" t="str">
        <f>VLOOKUP(A42,BASE.!$A$1:$T$878,8,FALSE)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42" s="129" t="str">
        <f>VLOOKUP(A42,BASE.!$A$1:$T$878,9,FALSE)</f>
        <v>: 3 años.</v>
      </c>
      <c r="J42" s="129" t="str">
        <f>VLOOKUP(A42,BASE.!$A$1:$T$878,10,FALSE)</f>
        <v>07-01-2021 hasta el 07-01-2024.</v>
      </c>
      <c r="K42" s="129" t="str">
        <f>VLOOKUP(A42,BASE.!$A$1:$T$878,11,FALSE)</f>
        <v xml:space="preserve">José Pedro Silva Prado, 
Edmundo Crespo Pisano,
</v>
      </c>
      <c r="L42" s="129" t="str">
        <f>VLOOKUP(A42,BASE.!$A$1:$T$878,12,FALSE)</f>
        <v xml:space="preserve">Paseo Pdte. Errázuriz Echaurren N° 2631, 5° piso, comuna de Providencia, Santiago, Región Metropolitana.
</v>
      </c>
      <c r="M42" s="129" t="str">
        <f>VLOOKUP(A42,BASE.!$A$1:$T$878,13,FALSE)</f>
        <v>XIII</v>
      </c>
      <c r="N42" s="129" t="str">
        <f>VLOOKUP(A42,BASE.!$A$1:$T$878,14,FALSE)</f>
        <v>Providencia</v>
      </c>
      <c r="O42" s="129" t="str">
        <f>VLOOKUP(A42,BASE.!$A$1:$T$878,15,FALSE)</f>
        <v>228737900 - 228737980</v>
      </c>
      <c r="P42" s="129" t="str">
        <f>VLOOKUP(A42,BASE.!$A$1:$T$878,16,FALSE)</f>
        <v>http://www.ciudaddelnino.cl</v>
      </c>
      <c r="Q42" s="129">
        <f>VLOOKUP(A42,BASE.!$A$1:$T$878,17,FALSE)</f>
        <v>0</v>
      </c>
      <c r="R42" s="129" t="str">
        <f>VLOOKUP(A42,BASE.!$A$1:$T$878,18,FALSE)</f>
        <v>93401: Instituciones de Asistencia Social</v>
      </c>
      <c r="S42" s="129" t="str">
        <f>VLOOKUP(A42,BASE.!$A$1:$T$878,19,FALSE)</f>
        <v xml:space="preserve">Se acompaña certificado de antecedentes financieros, correspondientes al año 2019,  aprobados por el Subdepartamento de Supervisión Financiera Nacional.  </v>
      </c>
      <c r="T42" s="131">
        <f>VLOOKUP(A42,BASE.!$A$1:$T$878,20,FALSE)</f>
        <v>37970</v>
      </c>
      <c r="U42" s="130">
        <v>1800</v>
      </c>
      <c r="V42" s="136">
        <v>75505131</v>
      </c>
      <c r="W42" s="136">
        <v>75505131</v>
      </c>
      <c r="X42" s="134">
        <v>44227</v>
      </c>
      <c r="Y42" s="135" t="s">
        <v>8664</v>
      </c>
      <c r="Z42" s="135" t="s">
        <v>7880</v>
      </c>
      <c r="AA42" s="135" t="s">
        <v>7908</v>
      </c>
    </row>
    <row r="43" spans="1:27" x14ac:dyDescent="0.25">
      <c r="A43" s="129">
        <v>1800</v>
      </c>
      <c r="B43" s="129" t="s">
        <v>8274</v>
      </c>
      <c r="C43" s="129">
        <v>700376001</v>
      </c>
      <c r="D43" s="129" t="str">
        <f>VLOOKUP(A43,BASE.!$A$1:$T$878,4,FALSE)</f>
        <v>Fundación de Derecho Privado</v>
      </c>
      <c r="E43" s="129" t="str">
        <f>VLOOKUP(A43,BASE.!$A$1:$T$878,5,FALSE)</f>
        <v>Otorgada por Decreto Supremo N° 629, de fecha 14 de febrero de 1938, del Ministerio de Justicia.</v>
      </c>
      <c r="F43" s="129" t="str">
        <f>VLOOKUP(A43,BASE.!$A$1:$T$878,6,FALSE)</f>
        <v xml:space="preserve">Certificado de Vigencia de persona jurídica sin fines de lucro Folio N° 500345686181, emitido con fecha 14 de septiembre de 2020, del Servicio de Registro Civil e Identificación. </v>
      </c>
      <c r="G43" s="129" t="str">
        <f>VLOOKUP(A43,BASE.!$A$1:$T$878,7,FALSE)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3" s="129" t="str">
        <f>VLOOKUP(A43,BASE.!$A$1:$T$878,8,FALSE)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43" s="129" t="str">
        <f>VLOOKUP(A43,BASE.!$A$1:$T$878,9,FALSE)</f>
        <v>: 3 años.</v>
      </c>
      <c r="J43" s="129" t="str">
        <f>VLOOKUP(A43,BASE.!$A$1:$T$878,10,FALSE)</f>
        <v>07-01-2021 hasta el 07-01-2024.</v>
      </c>
      <c r="K43" s="129" t="str">
        <f>VLOOKUP(A43,BASE.!$A$1:$T$878,11,FALSE)</f>
        <v xml:space="preserve">José Pedro Silva Prado, 
Edmundo Crespo Pisano,
</v>
      </c>
      <c r="L43" s="129" t="str">
        <f>VLOOKUP(A43,BASE.!$A$1:$T$878,12,FALSE)</f>
        <v xml:space="preserve">Paseo Pdte. Errázuriz Echaurren N° 2631, 5° piso, comuna de Providencia, Santiago, Región Metropolitana.
</v>
      </c>
      <c r="M43" s="129" t="str">
        <f>VLOOKUP(A43,BASE.!$A$1:$T$878,13,FALSE)</f>
        <v>XIII</v>
      </c>
      <c r="N43" s="129" t="str">
        <f>VLOOKUP(A43,BASE.!$A$1:$T$878,14,FALSE)</f>
        <v>Providencia</v>
      </c>
      <c r="O43" s="129" t="str">
        <f>VLOOKUP(A43,BASE.!$A$1:$T$878,15,FALSE)</f>
        <v>228737900 - 228737980</v>
      </c>
      <c r="P43" s="129" t="str">
        <f>VLOOKUP(A43,BASE.!$A$1:$T$878,16,FALSE)</f>
        <v>http://www.ciudaddelnino.cl</v>
      </c>
      <c r="Q43" s="129">
        <f>VLOOKUP(A43,BASE.!$A$1:$T$878,17,FALSE)</f>
        <v>0</v>
      </c>
      <c r="R43" s="129" t="str">
        <f>VLOOKUP(A43,BASE.!$A$1:$T$878,18,FALSE)</f>
        <v>93401: Instituciones de Asistencia Social</v>
      </c>
      <c r="S43" s="129" t="str">
        <f>VLOOKUP(A43,BASE.!$A$1:$T$878,19,FALSE)</f>
        <v xml:space="preserve">Se acompaña certificado de antecedentes financieros, correspondientes al año 2019,  aprobados por el Subdepartamento de Supervisión Financiera Nacional.  </v>
      </c>
      <c r="T43" s="131">
        <f>VLOOKUP(A43,BASE.!$A$1:$T$878,20,FALSE)</f>
        <v>37970</v>
      </c>
      <c r="U43" s="130">
        <v>1800</v>
      </c>
      <c r="V43" s="136">
        <v>50119322</v>
      </c>
      <c r="W43" s="136">
        <v>50119322</v>
      </c>
      <c r="X43" s="134">
        <v>44227</v>
      </c>
      <c r="Y43" s="135" t="s">
        <v>8664</v>
      </c>
      <c r="Z43" s="135" t="s">
        <v>7880</v>
      </c>
      <c r="AA43" s="135" t="s">
        <v>7909</v>
      </c>
    </row>
    <row r="44" spans="1:27" x14ac:dyDescent="0.25">
      <c r="A44" s="129">
        <v>1800</v>
      </c>
      <c r="B44" s="129" t="s">
        <v>8274</v>
      </c>
      <c r="C44" s="129">
        <v>700376001</v>
      </c>
      <c r="D44" s="129" t="str">
        <f>VLOOKUP(A44,BASE.!$A$1:$T$878,4,FALSE)</f>
        <v>Fundación de Derecho Privado</v>
      </c>
      <c r="E44" s="129" t="str">
        <f>VLOOKUP(A44,BASE.!$A$1:$T$878,5,FALSE)</f>
        <v>Otorgada por Decreto Supremo N° 629, de fecha 14 de febrero de 1938, del Ministerio de Justicia.</v>
      </c>
      <c r="F44" s="129" t="str">
        <f>VLOOKUP(A44,BASE.!$A$1:$T$878,6,FALSE)</f>
        <v xml:space="preserve">Certificado de Vigencia de persona jurídica sin fines de lucro Folio N° 500345686181, emitido con fecha 14 de septiembre de 2020, del Servicio de Registro Civil e Identificación. </v>
      </c>
      <c r="G44" s="129" t="str">
        <f>VLOOKUP(A44,BASE.!$A$1:$T$878,7,FALSE)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4" s="129" t="str">
        <f>VLOOKUP(A44,BASE.!$A$1:$T$878,8,FALSE)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44" s="129" t="str">
        <f>VLOOKUP(A44,BASE.!$A$1:$T$878,9,FALSE)</f>
        <v>: 3 años.</v>
      </c>
      <c r="J44" s="129" t="str">
        <f>VLOOKUP(A44,BASE.!$A$1:$T$878,10,FALSE)</f>
        <v>07-01-2021 hasta el 07-01-2024.</v>
      </c>
      <c r="K44" s="129" t="str">
        <f>VLOOKUP(A44,BASE.!$A$1:$T$878,11,FALSE)</f>
        <v xml:space="preserve">José Pedro Silva Prado, 
Edmundo Crespo Pisano,
</v>
      </c>
      <c r="L44" s="129" t="str">
        <f>VLOOKUP(A44,BASE.!$A$1:$T$878,12,FALSE)</f>
        <v xml:space="preserve">Paseo Pdte. Errázuriz Echaurren N° 2631, 5° piso, comuna de Providencia, Santiago, Región Metropolitana.
</v>
      </c>
      <c r="M44" s="129" t="str">
        <f>VLOOKUP(A44,BASE.!$A$1:$T$878,13,FALSE)</f>
        <v>XIII</v>
      </c>
      <c r="N44" s="129" t="str">
        <f>VLOOKUP(A44,BASE.!$A$1:$T$878,14,FALSE)</f>
        <v>Providencia</v>
      </c>
      <c r="O44" s="129" t="str">
        <f>VLOOKUP(A44,BASE.!$A$1:$T$878,15,FALSE)</f>
        <v>228737900 - 228737980</v>
      </c>
      <c r="P44" s="129" t="str">
        <f>VLOOKUP(A44,BASE.!$A$1:$T$878,16,FALSE)</f>
        <v>http://www.ciudaddelnino.cl</v>
      </c>
      <c r="Q44" s="129">
        <f>VLOOKUP(A44,BASE.!$A$1:$T$878,17,FALSE)</f>
        <v>0</v>
      </c>
      <c r="R44" s="129" t="str">
        <f>VLOOKUP(A44,BASE.!$A$1:$T$878,18,FALSE)</f>
        <v>93401: Instituciones de Asistencia Social</v>
      </c>
      <c r="S44" s="129" t="str">
        <f>VLOOKUP(A44,BASE.!$A$1:$T$878,19,FALSE)</f>
        <v xml:space="preserve">Se acompaña certificado de antecedentes financieros, correspondientes al año 2019,  aprobados por el Subdepartamento de Supervisión Financiera Nacional.  </v>
      </c>
      <c r="T44" s="131">
        <f>VLOOKUP(A44,BASE.!$A$1:$T$878,20,FALSE)</f>
        <v>37970</v>
      </c>
      <c r="U44" s="130">
        <v>1800</v>
      </c>
      <c r="V44" s="136">
        <v>23212866</v>
      </c>
      <c r="W44" s="136">
        <v>23212866</v>
      </c>
      <c r="X44" s="134">
        <v>44227</v>
      </c>
      <c r="Y44" s="135" t="s">
        <v>8664</v>
      </c>
      <c r="Z44" s="135" t="s">
        <v>7880</v>
      </c>
      <c r="AA44" s="135" t="s">
        <v>7910</v>
      </c>
    </row>
    <row r="45" spans="1:27" x14ac:dyDescent="0.25">
      <c r="A45" s="129">
        <v>1800</v>
      </c>
      <c r="B45" s="129" t="s">
        <v>8274</v>
      </c>
      <c r="C45" s="129">
        <v>700376001</v>
      </c>
      <c r="D45" s="129" t="str">
        <f>VLOOKUP(A45,BASE.!$A$1:$T$878,4,FALSE)</f>
        <v>Fundación de Derecho Privado</v>
      </c>
      <c r="E45" s="129" t="str">
        <f>VLOOKUP(A45,BASE.!$A$1:$T$878,5,FALSE)</f>
        <v>Otorgada por Decreto Supremo N° 629, de fecha 14 de febrero de 1938, del Ministerio de Justicia.</v>
      </c>
      <c r="F45" s="129" t="str">
        <f>VLOOKUP(A45,BASE.!$A$1:$T$878,6,FALSE)</f>
        <v xml:space="preserve">Certificado de Vigencia de persona jurídica sin fines de lucro Folio N° 500345686181, emitido con fecha 14 de septiembre de 2020, del Servicio de Registro Civil e Identificación. </v>
      </c>
      <c r="G45" s="129" t="str">
        <f>VLOOKUP(A45,BASE.!$A$1:$T$878,7,FALSE)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5" s="129" t="str">
        <f>VLOOKUP(A45,BASE.!$A$1:$T$878,8,FALSE)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45" s="129" t="str">
        <f>VLOOKUP(A45,BASE.!$A$1:$T$878,9,FALSE)</f>
        <v>: 3 años.</v>
      </c>
      <c r="J45" s="129" t="str">
        <f>VLOOKUP(A45,BASE.!$A$1:$T$878,10,FALSE)</f>
        <v>07-01-2021 hasta el 07-01-2024.</v>
      </c>
      <c r="K45" s="129" t="str">
        <f>VLOOKUP(A45,BASE.!$A$1:$T$878,11,FALSE)</f>
        <v xml:space="preserve">José Pedro Silva Prado, 
Edmundo Crespo Pisano,
</v>
      </c>
      <c r="L45" s="129" t="str">
        <f>VLOOKUP(A45,BASE.!$A$1:$T$878,12,FALSE)</f>
        <v xml:space="preserve">Paseo Pdte. Errázuriz Echaurren N° 2631, 5° piso, comuna de Providencia, Santiago, Región Metropolitana.
</v>
      </c>
      <c r="M45" s="129" t="str">
        <f>VLOOKUP(A45,BASE.!$A$1:$T$878,13,FALSE)</f>
        <v>XIII</v>
      </c>
      <c r="N45" s="129" t="str">
        <f>VLOOKUP(A45,BASE.!$A$1:$T$878,14,FALSE)</f>
        <v>Providencia</v>
      </c>
      <c r="O45" s="129" t="str">
        <f>VLOOKUP(A45,BASE.!$A$1:$T$878,15,FALSE)</f>
        <v>228737900 - 228737980</v>
      </c>
      <c r="P45" s="129" t="str">
        <f>VLOOKUP(A45,BASE.!$A$1:$T$878,16,FALSE)</f>
        <v>http://www.ciudaddelnino.cl</v>
      </c>
      <c r="Q45" s="129">
        <f>VLOOKUP(A45,BASE.!$A$1:$T$878,17,FALSE)</f>
        <v>0</v>
      </c>
      <c r="R45" s="129" t="str">
        <f>VLOOKUP(A45,BASE.!$A$1:$T$878,18,FALSE)</f>
        <v>93401: Instituciones de Asistencia Social</v>
      </c>
      <c r="S45" s="129" t="str">
        <f>VLOOKUP(A45,BASE.!$A$1:$T$878,19,FALSE)</f>
        <v xml:space="preserve">Se acompaña certificado de antecedentes financieros, correspondientes al año 2019,  aprobados por el Subdepartamento de Supervisión Financiera Nacional.  </v>
      </c>
      <c r="T45" s="131">
        <f>VLOOKUP(A45,BASE.!$A$1:$T$878,20,FALSE)</f>
        <v>37970</v>
      </c>
      <c r="U45" s="130">
        <v>1800</v>
      </c>
      <c r="V45" s="136">
        <v>37661211</v>
      </c>
      <c r="W45" s="136">
        <v>37661211</v>
      </c>
      <c r="X45" s="134">
        <v>44227</v>
      </c>
      <c r="Y45" s="135" t="s">
        <v>8664</v>
      </c>
      <c r="Z45" s="135" t="s">
        <v>7880</v>
      </c>
      <c r="AA45" s="135" t="s">
        <v>7911</v>
      </c>
    </row>
    <row r="46" spans="1:27" x14ac:dyDescent="0.25">
      <c r="A46" s="129">
        <v>1800</v>
      </c>
      <c r="B46" s="129" t="s">
        <v>8274</v>
      </c>
      <c r="C46" s="129">
        <v>700376001</v>
      </c>
      <c r="D46" s="129" t="str">
        <f>VLOOKUP(A46,BASE.!$A$1:$T$878,4,FALSE)</f>
        <v>Fundación de Derecho Privado</v>
      </c>
      <c r="E46" s="129" t="str">
        <f>VLOOKUP(A46,BASE.!$A$1:$T$878,5,FALSE)</f>
        <v>Otorgada por Decreto Supremo N° 629, de fecha 14 de febrero de 1938, del Ministerio de Justicia.</v>
      </c>
      <c r="F46" s="129" t="str">
        <f>VLOOKUP(A46,BASE.!$A$1:$T$878,6,FALSE)</f>
        <v xml:space="preserve">Certificado de Vigencia de persona jurídica sin fines de lucro Folio N° 500345686181, emitido con fecha 14 de septiembre de 2020, del Servicio de Registro Civil e Identificación. </v>
      </c>
      <c r="G46" s="129" t="str">
        <f>VLOOKUP(A46,BASE.!$A$1:$T$878,7,FALSE)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6" s="129" t="str">
        <f>VLOOKUP(A46,BASE.!$A$1:$T$878,8,FALSE)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46" s="129" t="str">
        <f>VLOOKUP(A46,BASE.!$A$1:$T$878,9,FALSE)</f>
        <v>: 3 años.</v>
      </c>
      <c r="J46" s="129" t="str">
        <f>VLOOKUP(A46,BASE.!$A$1:$T$878,10,FALSE)</f>
        <v>07-01-2021 hasta el 07-01-2024.</v>
      </c>
      <c r="K46" s="129" t="str">
        <f>VLOOKUP(A46,BASE.!$A$1:$T$878,11,FALSE)</f>
        <v xml:space="preserve">José Pedro Silva Prado, 
Edmundo Crespo Pisano,
</v>
      </c>
      <c r="L46" s="129" t="str">
        <f>VLOOKUP(A46,BASE.!$A$1:$T$878,12,FALSE)</f>
        <v xml:space="preserve">Paseo Pdte. Errázuriz Echaurren N° 2631, 5° piso, comuna de Providencia, Santiago, Región Metropolitana.
</v>
      </c>
      <c r="M46" s="129" t="str">
        <f>VLOOKUP(A46,BASE.!$A$1:$T$878,13,FALSE)</f>
        <v>XIII</v>
      </c>
      <c r="N46" s="129" t="str">
        <f>VLOOKUP(A46,BASE.!$A$1:$T$878,14,FALSE)</f>
        <v>Providencia</v>
      </c>
      <c r="O46" s="129" t="str">
        <f>VLOOKUP(A46,BASE.!$A$1:$T$878,15,FALSE)</f>
        <v>228737900 - 228737980</v>
      </c>
      <c r="P46" s="129" t="str">
        <f>VLOOKUP(A46,BASE.!$A$1:$T$878,16,FALSE)</f>
        <v>http://www.ciudaddelnino.cl</v>
      </c>
      <c r="Q46" s="129">
        <f>VLOOKUP(A46,BASE.!$A$1:$T$878,17,FALSE)</f>
        <v>0</v>
      </c>
      <c r="R46" s="129" t="str">
        <f>VLOOKUP(A46,BASE.!$A$1:$T$878,18,FALSE)</f>
        <v>93401: Instituciones de Asistencia Social</v>
      </c>
      <c r="S46" s="129" t="str">
        <f>VLOOKUP(A46,BASE.!$A$1:$T$878,19,FALSE)</f>
        <v xml:space="preserve">Se acompaña certificado de antecedentes financieros, correspondientes al año 2019,  aprobados por el Subdepartamento de Supervisión Financiera Nacional.  </v>
      </c>
      <c r="T46" s="131">
        <f>VLOOKUP(A46,BASE.!$A$1:$T$878,20,FALSE)</f>
        <v>37970</v>
      </c>
      <c r="U46" s="130">
        <v>1800</v>
      </c>
      <c r="V46" s="136">
        <v>6771983</v>
      </c>
      <c r="W46" s="136">
        <v>6771983</v>
      </c>
      <c r="X46" s="134">
        <v>44227</v>
      </c>
      <c r="Y46" s="135" t="s">
        <v>8664</v>
      </c>
      <c r="Z46" s="135" t="s">
        <v>7880</v>
      </c>
      <c r="AA46" s="135" t="s">
        <v>7912</v>
      </c>
    </row>
    <row r="47" spans="1:27" x14ac:dyDescent="0.25">
      <c r="A47" s="129">
        <v>1800</v>
      </c>
      <c r="B47" s="129" t="s">
        <v>8274</v>
      </c>
      <c r="C47" s="129">
        <v>700376001</v>
      </c>
      <c r="D47" s="129" t="str">
        <f>VLOOKUP(A47,BASE.!$A$1:$T$878,4,FALSE)</f>
        <v>Fundación de Derecho Privado</v>
      </c>
      <c r="E47" s="129" t="str">
        <f>VLOOKUP(A47,BASE.!$A$1:$T$878,5,FALSE)</f>
        <v>Otorgada por Decreto Supremo N° 629, de fecha 14 de febrero de 1938, del Ministerio de Justicia.</v>
      </c>
      <c r="F47" s="129" t="str">
        <f>VLOOKUP(A47,BASE.!$A$1:$T$878,6,FALSE)</f>
        <v xml:space="preserve">Certificado de Vigencia de persona jurídica sin fines de lucro Folio N° 500345686181, emitido con fecha 14 de septiembre de 2020, del Servicio de Registro Civil e Identificación. </v>
      </c>
      <c r="G47" s="129" t="str">
        <f>VLOOKUP(A47,BASE.!$A$1:$T$878,7,FALSE)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7" s="129" t="str">
        <f>VLOOKUP(A47,BASE.!$A$1:$T$878,8,FALSE)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47" s="129" t="str">
        <f>VLOOKUP(A47,BASE.!$A$1:$T$878,9,FALSE)</f>
        <v>: 3 años.</v>
      </c>
      <c r="J47" s="129" t="str">
        <f>VLOOKUP(A47,BASE.!$A$1:$T$878,10,FALSE)</f>
        <v>07-01-2021 hasta el 07-01-2024.</v>
      </c>
      <c r="K47" s="129" t="str">
        <f>VLOOKUP(A47,BASE.!$A$1:$T$878,11,FALSE)</f>
        <v xml:space="preserve">José Pedro Silva Prado, 
Edmundo Crespo Pisano,
</v>
      </c>
      <c r="L47" s="129" t="str">
        <f>VLOOKUP(A47,BASE.!$A$1:$T$878,12,FALSE)</f>
        <v xml:space="preserve">Paseo Pdte. Errázuriz Echaurren N° 2631, 5° piso, comuna de Providencia, Santiago, Región Metropolitana.
</v>
      </c>
      <c r="M47" s="129" t="str">
        <f>VLOOKUP(A47,BASE.!$A$1:$T$878,13,FALSE)</f>
        <v>XIII</v>
      </c>
      <c r="N47" s="129" t="str">
        <f>VLOOKUP(A47,BASE.!$A$1:$T$878,14,FALSE)</f>
        <v>Providencia</v>
      </c>
      <c r="O47" s="129" t="str">
        <f>VLOOKUP(A47,BASE.!$A$1:$T$878,15,FALSE)</f>
        <v>228737900 - 228737980</v>
      </c>
      <c r="P47" s="129" t="str">
        <f>VLOOKUP(A47,BASE.!$A$1:$T$878,16,FALSE)</f>
        <v>http://www.ciudaddelnino.cl</v>
      </c>
      <c r="Q47" s="129">
        <f>VLOOKUP(A47,BASE.!$A$1:$T$878,17,FALSE)</f>
        <v>0</v>
      </c>
      <c r="R47" s="129" t="str">
        <f>VLOOKUP(A47,BASE.!$A$1:$T$878,18,FALSE)</f>
        <v>93401: Instituciones de Asistencia Social</v>
      </c>
      <c r="S47" s="129" t="str">
        <f>VLOOKUP(A47,BASE.!$A$1:$T$878,19,FALSE)</f>
        <v xml:space="preserve">Se acompaña certificado de antecedentes financieros, correspondientes al año 2019,  aprobados por el Subdepartamento de Supervisión Financiera Nacional.  </v>
      </c>
      <c r="T47" s="131">
        <f>VLOOKUP(A47,BASE.!$A$1:$T$878,20,FALSE)</f>
        <v>37970</v>
      </c>
      <c r="U47" s="130">
        <v>1800</v>
      </c>
      <c r="V47" s="136">
        <v>15901728</v>
      </c>
      <c r="W47" s="136">
        <v>15901728</v>
      </c>
      <c r="X47" s="134">
        <v>44227</v>
      </c>
      <c r="Y47" s="135" t="s">
        <v>8664</v>
      </c>
      <c r="Z47" s="135" t="s">
        <v>7880</v>
      </c>
      <c r="AA47" s="135" t="s">
        <v>162</v>
      </c>
    </row>
    <row r="48" spans="1:27" x14ac:dyDescent="0.25">
      <c r="A48" s="129">
        <v>1800</v>
      </c>
      <c r="B48" s="129" t="s">
        <v>8274</v>
      </c>
      <c r="C48" s="129">
        <v>700376001</v>
      </c>
      <c r="D48" s="129" t="str">
        <f>VLOOKUP(A48,BASE.!$A$1:$T$878,4,FALSE)</f>
        <v>Fundación de Derecho Privado</v>
      </c>
      <c r="E48" s="129" t="str">
        <f>VLOOKUP(A48,BASE.!$A$1:$T$878,5,FALSE)</f>
        <v>Otorgada por Decreto Supremo N° 629, de fecha 14 de febrero de 1938, del Ministerio de Justicia.</v>
      </c>
      <c r="F48" s="129" t="str">
        <f>VLOOKUP(A48,BASE.!$A$1:$T$878,6,FALSE)</f>
        <v xml:space="preserve">Certificado de Vigencia de persona jurídica sin fines de lucro Folio N° 500345686181, emitido con fecha 14 de septiembre de 2020, del Servicio de Registro Civil e Identificación. </v>
      </c>
      <c r="G48" s="129" t="str">
        <f>VLOOKUP(A48,BASE.!$A$1:$T$878,7,FALSE)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8" s="129" t="str">
        <f>VLOOKUP(A48,BASE.!$A$1:$T$878,8,FALSE)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48" s="129" t="str">
        <f>VLOOKUP(A48,BASE.!$A$1:$T$878,9,FALSE)</f>
        <v>: 3 años.</v>
      </c>
      <c r="J48" s="129" t="str">
        <f>VLOOKUP(A48,BASE.!$A$1:$T$878,10,FALSE)</f>
        <v>07-01-2021 hasta el 07-01-2024.</v>
      </c>
      <c r="K48" s="129" t="str">
        <f>VLOOKUP(A48,BASE.!$A$1:$T$878,11,FALSE)</f>
        <v xml:space="preserve">José Pedro Silva Prado, 
Edmundo Crespo Pisano,
</v>
      </c>
      <c r="L48" s="129" t="str">
        <f>VLOOKUP(A48,BASE.!$A$1:$T$878,12,FALSE)</f>
        <v xml:space="preserve">Paseo Pdte. Errázuriz Echaurren N° 2631, 5° piso, comuna de Providencia, Santiago, Región Metropolitana.
</v>
      </c>
      <c r="M48" s="129" t="str">
        <f>VLOOKUP(A48,BASE.!$A$1:$T$878,13,FALSE)</f>
        <v>XIII</v>
      </c>
      <c r="N48" s="129" t="str">
        <f>VLOOKUP(A48,BASE.!$A$1:$T$878,14,FALSE)</f>
        <v>Providencia</v>
      </c>
      <c r="O48" s="129" t="str">
        <f>VLOOKUP(A48,BASE.!$A$1:$T$878,15,FALSE)</f>
        <v>228737900 - 228737980</v>
      </c>
      <c r="P48" s="129" t="str">
        <f>VLOOKUP(A48,BASE.!$A$1:$T$878,16,FALSE)</f>
        <v>http://www.ciudaddelnino.cl</v>
      </c>
      <c r="Q48" s="129">
        <f>VLOOKUP(A48,BASE.!$A$1:$T$878,17,FALSE)</f>
        <v>0</v>
      </c>
      <c r="R48" s="129" t="str">
        <f>VLOOKUP(A48,BASE.!$A$1:$T$878,18,FALSE)</f>
        <v>93401: Instituciones de Asistencia Social</v>
      </c>
      <c r="S48" s="129" t="str">
        <f>VLOOKUP(A48,BASE.!$A$1:$T$878,19,FALSE)</f>
        <v xml:space="preserve">Se acompaña certificado de antecedentes financieros, correspondientes al año 2019,  aprobados por el Subdepartamento de Supervisión Financiera Nacional.  </v>
      </c>
      <c r="T48" s="131">
        <f>VLOOKUP(A48,BASE.!$A$1:$T$878,20,FALSE)</f>
        <v>37970</v>
      </c>
      <c r="U48" s="130">
        <v>1800</v>
      </c>
      <c r="V48" s="136">
        <v>22729387</v>
      </c>
      <c r="W48" s="136">
        <v>22729387</v>
      </c>
      <c r="X48" s="134">
        <v>44227</v>
      </c>
      <c r="Y48" s="135" t="s">
        <v>8664</v>
      </c>
      <c r="Z48" s="135" t="s">
        <v>7880</v>
      </c>
      <c r="AA48" s="135" t="s">
        <v>7913</v>
      </c>
    </row>
    <row r="49" spans="1:27" x14ac:dyDescent="0.25">
      <c r="A49" s="129">
        <v>1800</v>
      </c>
      <c r="B49" s="129" t="s">
        <v>8274</v>
      </c>
      <c r="C49" s="129">
        <v>700376001</v>
      </c>
      <c r="D49" s="129" t="str">
        <f>VLOOKUP(A49,BASE.!$A$1:$T$878,4,FALSE)</f>
        <v>Fundación de Derecho Privado</v>
      </c>
      <c r="E49" s="129" t="str">
        <f>VLOOKUP(A49,BASE.!$A$1:$T$878,5,FALSE)</f>
        <v>Otorgada por Decreto Supremo N° 629, de fecha 14 de febrero de 1938, del Ministerio de Justicia.</v>
      </c>
      <c r="F49" s="129" t="str">
        <f>VLOOKUP(A49,BASE.!$A$1:$T$878,6,FALSE)</f>
        <v xml:space="preserve">Certificado de Vigencia de persona jurídica sin fines de lucro Folio N° 500345686181, emitido con fecha 14 de septiembre de 2020, del Servicio de Registro Civil e Identificación. </v>
      </c>
      <c r="G49" s="129" t="str">
        <f>VLOOKUP(A49,BASE.!$A$1:$T$878,7,FALSE)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49" s="129" t="str">
        <f>VLOOKUP(A49,BASE.!$A$1:$T$878,8,FALSE)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49" s="129" t="str">
        <f>VLOOKUP(A49,BASE.!$A$1:$T$878,9,FALSE)</f>
        <v>: 3 años.</v>
      </c>
      <c r="J49" s="129" t="str">
        <f>VLOOKUP(A49,BASE.!$A$1:$T$878,10,FALSE)</f>
        <v>07-01-2021 hasta el 07-01-2024.</v>
      </c>
      <c r="K49" s="129" t="str">
        <f>VLOOKUP(A49,BASE.!$A$1:$T$878,11,FALSE)</f>
        <v xml:space="preserve">José Pedro Silva Prado, 
Edmundo Crespo Pisano,
</v>
      </c>
      <c r="L49" s="129" t="str">
        <f>VLOOKUP(A49,BASE.!$A$1:$T$878,12,FALSE)</f>
        <v xml:space="preserve">Paseo Pdte. Errázuriz Echaurren N° 2631, 5° piso, comuna de Providencia, Santiago, Región Metropolitana.
</v>
      </c>
      <c r="M49" s="129" t="str">
        <f>VLOOKUP(A49,BASE.!$A$1:$T$878,13,FALSE)</f>
        <v>XIII</v>
      </c>
      <c r="N49" s="129" t="str">
        <f>VLOOKUP(A49,BASE.!$A$1:$T$878,14,FALSE)</f>
        <v>Providencia</v>
      </c>
      <c r="O49" s="129" t="str">
        <f>VLOOKUP(A49,BASE.!$A$1:$T$878,15,FALSE)</f>
        <v>228737900 - 228737980</v>
      </c>
      <c r="P49" s="129" t="str">
        <f>VLOOKUP(A49,BASE.!$A$1:$T$878,16,FALSE)</f>
        <v>http://www.ciudaddelnino.cl</v>
      </c>
      <c r="Q49" s="129">
        <f>VLOOKUP(A49,BASE.!$A$1:$T$878,17,FALSE)</f>
        <v>0</v>
      </c>
      <c r="R49" s="129" t="str">
        <f>VLOOKUP(A49,BASE.!$A$1:$T$878,18,FALSE)</f>
        <v>93401: Instituciones de Asistencia Social</v>
      </c>
      <c r="S49" s="129" t="str">
        <f>VLOOKUP(A49,BASE.!$A$1:$T$878,19,FALSE)</f>
        <v xml:space="preserve">Se acompaña certificado de antecedentes financieros, correspondientes al año 2019,  aprobados por el Subdepartamento de Supervisión Financiera Nacional.  </v>
      </c>
      <c r="T49" s="131">
        <f>VLOOKUP(A49,BASE.!$A$1:$T$878,20,FALSE)</f>
        <v>37970</v>
      </c>
      <c r="U49" s="130">
        <v>1800</v>
      </c>
      <c r="V49" s="136">
        <v>10085400</v>
      </c>
      <c r="W49" s="136">
        <v>10085400</v>
      </c>
      <c r="X49" s="134">
        <v>44227</v>
      </c>
      <c r="Y49" s="135" t="s">
        <v>8664</v>
      </c>
      <c r="Z49" s="135" t="s">
        <v>7880</v>
      </c>
      <c r="AA49" s="135" t="s">
        <v>7914</v>
      </c>
    </row>
    <row r="50" spans="1:27" x14ac:dyDescent="0.25">
      <c r="A50" s="129">
        <v>1800</v>
      </c>
      <c r="B50" s="129" t="s">
        <v>8274</v>
      </c>
      <c r="C50" s="129">
        <v>700376001</v>
      </c>
      <c r="D50" s="129" t="str">
        <f>VLOOKUP(A50,BASE.!$A$1:$T$878,4,FALSE)</f>
        <v>Fundación de Derecho Privado</v>
      </c>
      <c r="E50" s="129" t="str">
        <f>VLOOKUP(A50,BASE.!$A$1:$T$878,5,FALSE)</f>
        <v>Otorgada por Decreto Supremo N° 629, de fecha 14 de febrero de 1938, del Ministerio de Justicia.</v>
      </c>
      <c r="F50" s="129" t="str">
        <f>VLOOKUP(A50,BASE.!$A$1:$T$878,6,FALSE)</f>
        <v xml:space="preserve">Certificado de Vigencia de persona jurídica sin fines de lucro Folio N° 500345686181, emitido con fecha 14 de septiembre de 2020, del Servicio de Registro Civil e Identificación. </v>
      </c>
      <c r="G50" s="129" t="str">
        <f>VLOOKUP(A50,BASE.!$A$1:$T$878,7,FALSE)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0" s="129" t="str">
        <f>VLOOKUP(A50,BASE.!$A$1:$T$878,8,FALSE)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50" s="129" t="str">
        <f>VLOOKUP(A50,BASE.!$A$1:$T$878,9,FALSE)</f>
        <v>: 3 años.</v>
      </c>
      <c r="J50" s="129" t="str">
        <f>VLOOKUP(A50,BASE.!$A$1:$T$878,10,FALSE)</f>
        <v>07-01-2021 hasta el 07-01-2024.</v>
      </c>
      <c r="K50" s="129" t="str">
        <f>VLOOKUP(A50,BASE.!$A$1:$T$878,11,FALSE)</f>
        <v xml:space="preserve">José Pedro Silva Prado, 
Edmundo Crespo Pisano,
</v>
      </c>
      <c r="L50" s="129" t="str">
        <f>VLOOKUP(A50,BASE.!$A$1:$T$878,12,FALSE)</f>
        <v xml:space="preserve">Paseo Pdte. Errázuriz Echaurren N° 2631, 5° piso, comuna de Providencia, Santiago, Región Metropolitana.
</v>
      </c>
      <c r="M50" s="129" t="str">
        <f>VLOOKUP(A50,BASE.!$A$1:$T$878,13,FALSE)</f>
        <v>XIII</v>
      </c>
      <c r="N50" s="129" t="str">
        <f>VLOOKUP(A50,BASE.!$A$1:$T$878,14,FALSE)</f>
        <v>Providencia</v>
      </c>
      <c r="O50" s="129" t="str">
        <f>VLOOKUP(A50,BASE.!$A$1:$T$878,15,FALSE)</f>
        <v>228737900 - 228737980</v>
      </c>
      <c r="P50" s="129" t="str">
        <f>VLOOKUP(A50,BASE.!$A$1:$T$878,16,FALSE)</f>
        <v>http://www.ciudaddelnino.cl</v>
      </c>
      <c r="Q50" s="129">
        <f>VLOOKUP(A50,BASE.!$A$1:$T$878,17,FALSE)</f>
        <v>0</v>
      </c>
      <c r="R50" s="129" t="str">
        <f>VLOOKUP(A50,BASE.!$A$1:$T$878,18,FALSE)</f>
        <v>93401: Instituciones de Asistencia Social</v>
      </c>
      <c r="S50" s="129" t="str">
        <f>VLOOKUP(A50,BASE.!$A$1:$T$878,19,FALSE)</f>
        <v xml:space="preserve">Se acompaña certificado de antecedentes financieros, correspondientes al año 2019,  aprobados por el Subdepartamento de Supervisión Financiera Nacional.  </v>
      </c>
      <c r="T50" s="131">
        <f>VLOOKUP(A50,BASE.!$A$1:$T$878,20,FALSE)</f>
        <v>37970</v>
      </c>
      <c r="U50" s="130">
        <v>1800</v>
      </c>
      <c r="V50" s="136">
        <v>7075296</v>
      </c>
      <c r="W50" s="136">
        <v>7075296</v>
      </c>
      <c r="X50" s="134">
        <v>44227</v>
      </c>
      <c r="Y50" s="135" t="s">
        <v>8664</v>
      </c>
      <c r="Z50" s="135" t="s">
        <v>7880</v>
      </c>
      <c r="AA50" s="135" t="s">
        <v>7915</v>
      </c>
    </row>
    <row r="51" spans="1:27" x14ac:dyDescent="0.25">
      <c r="A51" s="129">
        <v>1800</v>
      </c>
      <c r="B51" s="129" t="s">
        <v>8274</v>
      </c>
      <c r="C51" s="129">
        <v>700376001</v>
      </c>
      <c r="D51" s="129" t="str">
        <f>VLOOKUP(A51,BASE.!$A$1:$T$878,4,FALSE)</f>
        <v>Fundación de Derecho Privado</v>
      </c>
      <c r="E51" s="129" t="str">
        <f>VLOOKUP(A51,BASE.!$A$1:$T$878,5,FALSE)</f>
        <v>Otorgada por Decreto Supremo N° 629, de fecha 14 de febrero de 1938, del Ministerio de Justicia.</v>
      </c>
      <c r="F51" s="129" t="str">
        <f>VLOOKUP(A51,BASE.!$A$1:$T$878,6,FALSE)</f>
        <v xml:space="preserve">Certificado de Vigencia de persona jurídica sin fines de lucro Folio N° 500345686181, emitido con fecha 14 de septiembre de 2020, del Servicio de Registro Civil e Identificación. </v>
      </c>
      <c r="G51" s="129" t="str">
        <f>VLOOKUP(A51,BASE.!$A$1:$T$878,7,FALSE)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1" s="129" t="str">
        <f>VLOOKUP(A51,BASE.!$A$1:$T$878,8,FALSE)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51" s="129" t="str">
        <f>VLOOKUP(A51,BASE.!$A$1:$T$878,9,FALSE)</f>
        <v>: 3 años.</v>
      </c>
      <c r="J51" s="129" t="str">
        <f>VLOOKUP(A51,BASE.!$A$1:$T$878,10,FALSE)</f>
        <v>07-01-2021 hasta el 07-01-2024.</v>
      </c>
      <c r="K51" s="129" t="str">
        <f>VLOOKUP(A51,BASE.!$A$1:$T$878,11,FALSE)</f>
        <v xml:space="preserve">José Pedro Silva Prado, 
Edmundo Crespo Pisano,
</v>
      </c>
      <c r="L51" s="129" t="str">
        <f>VLOOKUP(A51,BASE.!$A$1:$T$878,12,FALSE)</f>
        <v xml:space="preserve">Paseo Pdte. Errázuriz Echaurren N° 2631, 5° piso, comuna de Providencia, Santiago, Región Metropolitana.
</v>
      </c>
      <c r="M51" s="129" t="str">
        <f>VLOOKUP(A51,BASE.!$A$1:$T$878,13,FALSE)</f>
        <v>XIII</v>
      </c>
      <c r="N51" s="129" t="str">
        <f>VLOOKUP(A51,BASE.!$A$1:$T$878,14,FALSE)</f>
        <v>Providencia</v>
      </c>
      <c r="O51" s="129" t="str">
        <f>VLOOKUP(A51,BASE.!$A$1:$T$878,15,FALSE)</f>
        <v>228737900 - 228737980</v>
      </c>
      <c r="P51" s="129" t="str">
        <f>VLOOKUP(A51,BASE.!$A$1:$T$878,16,FALSE)</f>
        <v>http://www.ciudaddelnino.cl</v>
      </c>
      <c r="Q51" s="129">
        <f>VLOOKUP(A51,BASE.!$A$1:$T$878,17,FALSE)</f>
        <v>0</v>
      </c>
      <c r="R51" s="129" t="str">
        <f>VLOOKUP(A51,BASE.!$A$1:$T$878,18,FALSE)</f>
        <v>93401: Instituciones de Asistencia Social</v>
      </c>
      <c r="S51" s="129" t="str">
        <f>VLOOKUP(A51,BASE.!$A$1:$T$878,19,FALSE)</f>
        <v xml:space="preserve">Se acompaña certificado de antecedentes financieros, correspondientes al año 2019,  aprobados por el Subdepartamento de Supervisión Financiera Nacional.  </v>
      </c>
      <c r="T51" s="131">
        <f>VLOOKUP(A51,BASE.!$A$1:$T$878,20,FALSE)</f>
        <v>37970</v>
      </c>
      <c r="U51" s="130">
        <v>1800</v>
      </c>
      <c r="V51" s="136">
        <v>31564923</v>
      </c>
      <c r="W51" s="136">
        <v>31564923</v>
      </c>
      <c r="X51" s="134">
        <v>44227</v>
      </c>
      <c r="Y51" s="135" t="s">
        <v>8664</v>
      </c>
      <c r="Z51" s="135" t="s">
        <v>7880</v>
      </c>
      <c r="AA51" s="135" t="s">
        <v>7916</v>
      </c>
    </row>
    <row r="52" spans="1:27" x14ac:dyDescent="0.25">
      <c r="A52" s="129">
        <v>1800</v>
      </c>
      <c r="B52" s="129" t="s">
        <v>8274</v>
      </c>
      <c r="C52" s="129">
        <v>700376001</v>
      </c>
      <c r="D52" s="129" t="str">
        <f>VLOOKUP(A52,BASE.!$A$1:$T$878,4,FALSE)</f>
        <v>Fundación de Derecho Privado</v>
      </c>
      <c r="E52" s="129" t="str">
        <f>VLOOKUP(A52,BASE.!$A$1:$T$878,5,FALSE)</f>
        <v>Otorgada por Decreto Supremo N° 629, de fecha 14 de febrero de 1938, del Ministerio de Justicia.</v>
      </c>
      <c r="F52" s="129" t="str">
        <f>VLOOKUP(A52,BASE.!$A$1:$T$878,6,FALSE)</f>
        <v xml:space="preserve">Certificado de Vigencia de persona jurídica sin fines de lucro Folio N° 500345686181, emitido con fecha 14 de septiembre de 2020, del Servicio de Registro Civil e Identificación. </v>
      </c>
      <c r="G52" s="129" t="str">
        <f>VLOOKUP(A52,BASE.!$A$1:$T$878,7,FALSE)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2" s="129" t="str">
        <f>VLOOKUP(A52,BASE.!$A$1:$T$878,8,FALSE)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52" s="129" t="str">
        <f>VLOOKUP(A52,BASE.!$A$1:$T$878,9,FALSE)</f>
        <v>: 3 años.</v>
      </c>
      <c r="J52" s="129" t="str">
        <f>VLOOKUP(A52,BASE.!$A$1:$T$878,10,FALSE)</f>
        <v>07-01-2021 hasta el 07-01-2024.</v>
      </c>
      <c r="K52" s="129" t="str">
        <f>VLOOKUP(A52,BASE.!$A$1:$T$878,11,FALSE)</f>
        <v xml:space="preserve">José Pedro Silva Prado, 
Edmundo Crespo Pisano,
</v>
      </c>
      <c r="L52" s="129" t="str">
        <f>VLOOKUP(A52,BASE.!$A$1:$T$878,12,FALSE)</f>
        <v xml:space="preserve">Paseo Pdte. Errázuriz Echaurren N° 2631, 5° piso, comuna de Providencia, Santiago, Región Metropolitana.
</v>
      </c>
      <c r="M52" s="129" t="str">
        <f>VLOOKUP(A52,BASE.!$A$1:$T$878,13,FALSE)</f>
        <v>XIII</v>
      </c>
      <c r="N52" s="129" t="str">
        <f>VLOOKUP(A52,BASE.!$A$1:$T$878,14,FALSE)</f>
        <v>Providencia</v>
      </c>
      <c r="O52" s="129" t="str">
        <f>VLOOKUP(A52,BASE.!$A$1:$T$878,15,FALSE)</f>
        <v>228737900 - 228737980</v>
      </c>
      <c r="P52" s="129" t="str">
        <f>VLOOKUP(A52,BASE.!$A$1:$T$878,16,FALSE)</f>
        <v>http://www.ciudaddelnino.cl</v>
      </c>
      <c r="Q52" s="129">
        <f>VLOOKUP(A52,BASE.!$A$1:$T$878,17,FALSE)</f>
        <v>0</v>
      </c>
      <c r="R52" s="129" t="str">
        <f>VLOOKUP(A52,BASE.!$A$1:$T$878,18,FALSE)</f>
        <v>93401: Instituciones de Asistencia Social</v>
      </c>
      <c r="S52" s="129" t="str">
        <f>VLOOKUP(A52,BASE.!$A$1:$T$878,19,FALSE)</f>
        <v xml:space="preserve">Se acompaña certificado de antecedentes financieros, correspondientes al año 2019,  aprobados por el Subdepartamento de Supervisión Financiera Nacional.  </v>
      </c>
      <c r="T52" s="131">
        <f>VLOOKUP(A52,BASE.!$A$1:$T$878,20,FALSE)</f>
        <v>37970</v>
      </c>
      <c r="U52" s="130">
        <v>1800</v>
      </c>
      <c r="V52" s="136">
        <v>5430600</v>
      </c>
      <c r="W52" s="136">
        <v>5430600</v>
      </c>
      <c r="X52" s="134">
        <v>44227</v>
      </c>
      <c r="Y52" s="135" t="s">
        <v>8664</v>
      </c>
      <c r="Z52" s="135" t="s">
        <v>7880</v>
      </c>
      <c r="AA52" s="135" t="s">
        <v>250</v>
      </c>
    </row>
    <row r="53" spans="1:27" x14ac:dyDescent="0.25">
      <c r="A53" s="129">
        <v>1800</v>
      </c>
      <c r="B53" s="129" t="s">
        <v>8274</v>
      </c>
      <c r="C53" s="129">
        <v>700376001</v>
      </c>
      <c r="D53" s="129" t="str">
        <f>VLOOKUP(A53,BASE.!$A$1:$T$878,4,FALSE)</f>
        <v>Fundación de Derecho Privado</v>
      </c>
      <c r="E53" s="129" t="str">
        <f>VLOOKUP(A53,BASE.!$A$1:$T$878,5,FALSE)</f>
        <v>Otorgada por Decreto Supremo N° 629, de fecha 14 de febrero de 1938, del Ministerio de Justicia.</v>
      </c>
      <c r="F53" s="129" t="str">
        <f>VLOOKUP(A53,BASE.!$A$1:$T$878,6,FALSE)</f>
        <v xml:space="preserve">Certificado de Vigencia de persona jurídica sin fines de lucro Folio N° 500345686181, emitido con fecha 14 de septiembre de 2020, del Servicio de Registro Civil e Identificación. </v>
      </c>
      <c r="G53" s="129" t="str">
        <f>VLOOKUP(A53,BASE.!$A$1:$T$878,7,FALSE)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3" s="129" t="str">
        <f>VLOOKUP(A53,BASE.!$A$1:$T$878,8,FALSE)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53" s="129" t="str">
        <f>VLOOKUP(A53,BASE.!$A$1:$T$878,9,FALSE)</f>
        <v>: 3 años.</v>
      </c>
      <c r="J53" s="129" t="str">
        <f>VLOOKUP(A53,BASE.!$A$1:$T$878,10,FALSE)</f>
        <v>07-01-2021 hasta el 07-01-2024.</v>
      </c>
      <c r="K53" s="129" t="str">
        <f>VLOOKUP(A53,BASE.!$A$1:$T$878,11,FALSE)</f>
        <v xml:space="preserve">José Pedro Silva Prado, 
Edmundo Crespo Pisano,
</v>
      </c>
      <c r="L53" s="129" t="str">
        <f>VLOOKUP(A53,BASE.!$A$1:$T$878,12,FALSE)</f>
        <v xml:space="preserve">Paseo Pdte. Errázuriz Echaurren N° 2631, 5° piso, comuna de Providencia, Santiago, Región Metropolitana.
</v>
      </c>
      <c r="M53" s="129" t="str">
        <f>VLOOKUP(A53,BASE.!$A$1:$T$878,13,FALSE)</f>
        <v>XIII</v>
      </c>
      <c r="N53" s="129" t="str">
        <f>VLOOKUP(A53,BASE.!$A$1:$T$878,14,FALSE)</f>
        <v>Providencia</v>
      </c>
      <c r="O53" s="129" t="str">
        <f>VLOOKUP(A53,BASE.!$A$1:$T$878,15,FALSE)</f>
        <v>228737900 - 228737980</v>
      </c>
      <c r="P53" s="129" t="str">
        <f>VLOOKUP(A53,BASE.!$A$1:$T$878,16,FALSE)</f>
        <v>http://www.ciudaddelnino.cl</v>
      </c>
      <c r="Q53" s="129">
        <f>VLOOKUP(A53,BASE.!$A$1:$T$878,17,FALSE)</f>
        <v>0</v>
      </c>
      <c r="R53" s="129" t="str">
        <f>VLOOKUP(A53,BASE.!$A$1:$T$878,18,FALSE)</f>
        <v>93401: Instituciones de Asistencia Social</v>
      </c>
      <c r="S53" s="129" t="str">
        <f>VLOOKUP(A53,BASE.!$A$1:$T$878,19,FALSE)</f>
        <v xml:space="preserve">Se acompaña certificado de antecedentes financieros, correspondientes al año 2019,  aprobados por el Subdepartamento de Supervisión Financiera Nacional.  </v>
      </c>
      <c r="T53" s="131">
        <f>VLOOKUP(A53,BASE.!$A$1:$T$878,20,FALSE)</f>
        <v>37970</v>
      </c>
      <c r="U53" s="130">
        <v>1800</v>
      </c>
      <c r="V53" s="136">
        <v>22994712</v>
      </c>
      <c r="W53" s="136">
        <v>22994712</v>
      </c>
      <c r="X53" s="134">
        <v>44227</v>
      </c>
      <c r="Y53" s="135" t="s">
        <v>8664</v>
      </c>
      <c r="Z53" s="135" t="s">
        <v>7880</v>
      </c>
      <c r="AA53" s="135" t="s">
        <v>7917</v>
      </c>
    </row>
    <row r="54" spans="1:27" x14ac:dyDescent="0.25">
      <c r="A54" s="129">
        <v>1800</v>
      </c>
      <c r="B54" s="129" t="s">
        <v>8274</v>
      </c>
      <c r="C54" s="129">
        <v>700376001</v>
      </c>
      <c r="D54" s="129" t="str">
        <f>VLOOKUP(A54,BASE.!$A$1:$T$878,4,FALSE)</f>
        <v>Fundación de Derecho Privado</v>
      </c>
      <c r="E54" s="129" t="str">
        <f>VLOOKUP(A54,BASE.!$A$1:$T$878,5,FALSE)</f>
        <v>Otorgada por Decreto Supremo N° 629, de fecha 14 de febrero de 1938, del Ministerio de Justicia.</v>
      </c>
      <c r="F54" s="129" t="str">
        <f>VLOOKUP(A54,BASE.!$A$1:$T$878,6,FALSE)</f>
        <v xml:space="preserve">Certificado de Vigencia de persona jurídica sin fines de lucro Folio N° 500345686181, emitido con fecha 14 de septiembre de 2020, del Servicio de Registro Civil e Identificación. </v>
      </c>
      <c r="G54" s="129" t="str">
        <f>VLOOKUP(A54,BASE.!$A$1:$T$878,7,FALSE)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4" s="129" t="str">
        <f>VLOOKUP(A54,BASE.!$A$1:$T$878,8,FALSE)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54" s="129" t="str">
        <f>VLOOKUP(A54,BASE.!$A$1:$T$878,9,FALSE)</f>
        <v>: 3 años.</v>
      </c>
      <c r="J54" s="129" t="str">
        <f>VLOOKUP(A54,BASE.!$A$1:$T$878,10,FALSE)</f>
        <v>07-01-2021 hasta el 07-01-2024.</v>
      </c>
      <c r="K54" s="129" t="str">
        <f>VLOOKUP(A54,BASE.!$A$1:$T$878,11,FALSE)</f>
        <v xml:space="preserve">José Pedro Silva Prado, 
Edmundo Crespo Pisano,
</v>
      </c>
      <c r="L54" s="129" t="str">
        <f>VLOOKUP(A54,BASE.!$A$1:$T$878,12,FALSE)</f>
        <v xml:space="preserve">Paseo Pdte. Errázuriz Echaurren N° 2631, 5° piso, comuna de Providencia, Santiago, Región Metropolitana.
</v>
      </c>
      <c r="M54" s="129" t="str">
        <f>VLOOKUP(A54,BASE.!$A$1:$T$878,13,FALSE)</f>
        <v>XIII</v>
      </c>
      <c r="N54" s="129" t="str">
        <f>VLOOKUP(A54,BASE.!$A$1:$T$878,14,FALSE)</f>
        <v>Providencia</v>
      </c>
      <c r="O54" s="129" t="str">
        <f>VLOOKUP(A54,BASE.!$A$1:$T$878,15,FALSE)</f>
        <v>228737900 - 228737980</v>
      </c>
      <c r="P54" s="129" t="str">
        <f>VLOOKUP(A54,BASE.!$A$1:$T$878,16,FALSE)</f>
        <v>http://www.ciudaddelnino.cl</v>
      </c>
      <c r="Q54" s="129">
        <f>VLOOKUP(A54,BASE.!$A$1:$T$878,17,FALSE)</f>
        <v>0</v>
      </c>
      <c r="R54" s="129" t="str">
        <f>VLOOKUP(A54,BASE.!$A$1:$T$878,18,FALSE)</f>
        <v>93401: Instituciones de Asistencia Social</v>
      </c>
      <c r="S54" s="129" t="str">
        <f>VLOOKUP(A54,BASE.!$A$1:$T$878,19,FALSE)</f>
        <v xml:space="preserve">Se acompaña certificado de antecedentes financieros, correspondientes al año 2019,  aprobados por el Subdepartamento de Supervisión Financiera Nacional.  </v>
      </c>
      <c r="T54" s="131">
        <f>VLOOKUP(A54,BASE.!$A$1:$T$878,20,FALSE)</f>
        <v>37970</v>
      </c>
      <c r="U54" s="130">
        <v>1800</v>
      </c>
      <c r="V54" s="136">
        <v>18277848</v>
      </c>
      <c r="W54" s="136">
        <v>18277848</v>
      </c>
      <c r="X54" s="134">
        <v>44227</v>
      </c>
      <c r="Y54" s="135" t="s">
        <v>8664</v>
      </c>
      <c r="Z54" s="135" t="s">
        <v>7880</v>
      </c>
      <c r="AA54" s="135" t="s">
        <v>7918</v>
      </c>
    </row>
    <row r="55" spans="1:27" x14ac:dyDescent="0.25">
      <c r="A55" s="129">
        <v>1800</v>
      </c>
      <c r="B55" s="129" t="s">
        <v>8274</v>
      </c>
      <c r="C55" s="129">
        <v>700376001</v>
      </c>
      <c r="D55" s="129" t="str">
        <f>VLOOKUP(A55,BASE.!$A$1:$T$878,4,FALSE)</f>
        <v>Fundación de Derecho Privado</v>
      </c>
      <c r="E55" s="129" t="str">
        <f>VLOOKUP(A55,BASE.!$A$1:$T$878,5,FALSE)</f>
        <v>Otorgada por Decreto Supremo N° 629, de fecha 14 de febrero de 1938, del Ministerio de Justicia.</v>
      </c>
      <c r="F55" s="129" t="str">
        <f>VLOOKUP(A55,BASE.!$A$1:$T$878,6,FALSE)</f>
        <v xml:space="preserve">Certificado de Vigencia de persona jurídica sin fines de lucro Folio N° 500345686181, emitido con fecha 14 de septiembre de 2020, del Servicio de Registro Civil e Identificación. </v>
      </c>
      <c r="G55" s="129" t="str">
        <f>VLOOKUP(A55,BASE.!$A$1:$T$878,7,FALSE)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5" s="129" t="str">
        <f>VLOOKUP(A55,BASE.!$A$1:$T$878,8,FALSE)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55" s="129" t="str">
        <f>VLOOKUP(A55,BASE.!$A$1:$T$878,9,FALSE)</f>
        <v>: 3 años.</v>
      </c>
      <c r="J55" s="129" t="str">
        <f>VLOOKUP(A55,BASE.!$A$1:$T$878,10,FALSE)</f>
        <v>07-01-2021 hasta el 07-01-2024.</v>
      </c>
      <c r="K55" s="129" t="str">
        <f>VLOOKUP(A55,BASE.!$A$1:$T$878,11,FALSE)</f>
        <v xml:space="preserve">José Pedro Silva Prado, 
Edmundo Crespo Pisano,
</v>
      </c>
      <c r="L55" s="129" t="str">
        <f>VLOOKUP(A55,BASE.!$A$1:$T$878,12,FALSE)</f>
        <v xml:space="preserve">Paseo Pdte. Errázuriz Echaurren N° 2631, 5° piso, comuna de Providencia, Santiago, Región Metropolitana.
</v>
      </c>
      <c r="M55" s="129" t="str">
        <f>VLOOKUP(A55,BASE.!$A$1:$T$878,13,FALSE)</f>
        <v>XIII</v>
      </c>
      <c r="N55" s="129" t="str">
        <f>VLOOKUP(A55,BASE.!$A$1:$T$878,14,FALSE)</f>
        <v>Providencia</v>
      </c>
      <c r="O55" s="129" t="str">
        <f>VLOOKUP(A55,BASE.!$A$1:$T$878,15,FALSE)</f>
        <v>228737900 - 228737980</v>
      </c>
      <c r="P55" s="129" t="str">
        <f>VLOOKUP(A55,BASE.!$A$1:$T$878,16,FALSE)</f>
        <v>http://www.ciudaddelnino.cl</v>
      </c>
      <c r="Q55" s="129">
        <f>VLOOKUP(A55,BASE.!$A$1:$T$878,17,FALSE)</f>
        <v>0</v>
      </c>
      <c r="R55" s="129" t="str">
        <f>VLOOKUP(A55,BASE.!$A$1:$T$878,18,FALSE)</f>
        <v>93401: Instituciones de Asistencia Social</v>
      </c>
      <c r="S55" s="129" t="str">
        <f>VLOOKUP(A55,BASE.!$A$1:$T$878,19,FALSE)</f>
        <v xml:space="preserve">Se acompaña certificado de antecedentes financieros, correspondientes al año 2019,  aprobados por el Subdepartamento de Supervisión Financiera Nacional.  </v>
      </c>
      <c r="T55" s="131">
        <f>VLOOKUP(A55,BASE.!$A$1:$T$878,20,FALSE)</f>
        <v>37970</v>
      </c>
      <c r="U55" s="130">
        <v>1800</v>
      </c>
      <c r="V55" s="136">
        <v>48897933</v>
      </c>
      <c r="W55" s="136">
        <v>48897933</v>
      </c>
      <c r="X55" s="134">
        <v>44227</v>
      </c>
      <c r="Y55" s="135" t="s">
        <v>8664</v>
      </c>
      <c r="Z55" s="135" t="s">
        <v>7880</v>
      </c>
      <c r="AA55" s="135" t="s">
        <v>7893</v>
      </c>
    </row>
    <row r="56" spans="1:27" x14ac:dyDescent="0.25">
      <c r="A56" s="129">
        <v>1800</v>
      </c>
      <c r="B56" s="129" t="s">
        <v>8274</v>
      </c>
      <c r="C56" s="129">
        <v>700376001</v>
      </c>
      <c r="D56" s="129" t="str">
        <f>VLOOKUP(A56,BASE.!$A$1:$T$878,4,FALSE)</f>
        <v>Fundación de Derecho Privado</v>
      </c>
      <c r="E56" s="129" t="str">
        <f>VLOOKUP(A56,BASE.!$A$1:$T$878,5,FALSE)</f>
        <v>Otorgada por Decreto Supremo N° 629, de fecha 14 de febrero de 1938, del Ministerio de Justicia.</v>
      </c>
      <c r="F56" s="129" t="str">
        <f>VLOOKUP(A56,BASE.!$A$1:$T$878,6,FALSE)</f>
        <v xml:space="preserve">Certificado de Vigencia de persona jurídica sin fines de lucro Folio N° 500345686181, emitido con fecha 14 de septiembre de 2020, del Servicio de Registro Civil e Identificación. </v>
      </c>
      <c r="G56" s="129" t="str">
        <f>VLOOKUP(A56,BASE.!$A$1:$T$878,7,FALSE)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6" s="129" t="str">
        <f>VLOOKUP(A56,BASE.!$A$1:$T$878,8,FALSE)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56" s="129" t="str">
        <f>VLOOKUP(A56,BASE.!$A$1:$T$878,9,FALSE)</f>
        <v>: 3 años.</v>
      </c>
      <c r="J56" s="129" t="str">
        <f>VLOOKUP(A56,BASE.!$A$1:$T$878,10,FALSE)</f>
        <v>07-01-2021 hasta el 07-01-2024.</v>
      </c>
      <c r="K56" s="129" t="str">
        <f>VLOOKUP(A56,BASE.!$A$1:$T$878,11,FALSE)</f>
        <v xml:space="preserve">José Pedro Silva Prado, 
Edmundo Crespo Pisano,
</v>
      </c>
      <c r="L56" s="129" t="str">
        <f>VLOOKUP(A56,BASE.!$A$1:$T$878,12,FALSE)</f>
        <v xml:space="preserve">Paseo Pdte. Errázuriz Echaurren N° 2631, 5° piso, comuna de Providencia, Santiago, Región Metropolitana.
</v>
      </c>
      <c r="M56" s="129" t="str">
        <f>VLOOKUP(A56,BASE.!$A$1:$T$878,13,FALSE)</f>
        <v>XIII</v>
      </c>
      <c r="N56" s="129" t="str">
        <f>VLOOKUP(A56,BASE.!$A$1:$T$878,14,FALSE)</f>
        <v>Providencia</v>
      </c>
      <c r="O56" s="129" t="str">
        <f>VLOOKUP(A56,BASE.!$A$1:$T$878,15,FALSE)</f>
        <v>228737900 - 228737980</v>
      </c>
      <c r="P56" s="129" t="str">
        <f>VLOOKUP(A56,BASE.!$A$1:$T$878,16,FALSE)</f>
        <v>http://www.ciudaddelnino.cl</v>
      </c>
      <c r="Q56" s="129">
        <f>VLOOKUP(A56,BASE.!$A$1:$T$878,17,FALSE)</f>
        <v>0</v>
      </c>
      <c r="R56" s="129" t="str">
        <f>VLOOKUP(A56,BASE.!$A$1:$T$878,18,FALSE)</f>
        <v>93401: Instituciones de Asistencia Social</v>
      </c>
      <c r="S56" s="129" t="str">
        <f>VLOOKUP(A56,BASE.!$A$1:$T$878,19,FALSE)</f>
        <v xml:space="preserve">Se acompaña certificado de antecedentes financieros, correspondientes al año 2019,  aprobados por el Subdepartamento de Supervisión Financiera Nacional.  </v>
      </c>
      <c r="T56" s="131">
        <f>VLOOKUP(A56,BASE.!$A$1:$T$878,20,FALSE)</f>
        <v>37970</v>
      </c>
      <c r="U56" s="130">
        <v>1800</v>
      </c>
      <c r="V56" s="136">
        <v>7429061</v>
      </c>
      <c r="W56" s="136">
        <v>7429061</v>
      </c>
      <c r="X56" s="134">
        <v>44227</v>
      </c>
      <c r="Y56" s="135" t="s">
        <v>8664</v>
      </c>
      <c r="Z56" s="135" t="s">
        <v>7880</v>
      </c>
      <c r="AA56" s="135" t="s">
        <v>7919</v>
      </c>
    </row>
    <row r="57" spans="1:27" x14ac:dyDescent="0.25">
      <c r="A57" s="129">
        <v>1800</v>
      </c>
      <c r="B57" s="129" t="s">
        <v>8274</v>
      </c>
      <c r="C57" s="129">
        <v>700376001</v>
      </c>
      <c r="D57" s="129" t="str">
        <f>VLOOKUP(A57,BASE.!$A$1:$T$878,4,FALSE)</f>
        <v>Fundación de Derecho Privado</v>
      </c>
      <c r="E57" s="129" t="str">
        <f>VLOOKUP(A57,BASE.!$A$1:$T$878,5,FALSE)</f>
        <v>Otorgada por Decreto Supremo N° 629, de fecha 14 de febrero de 1938, del Ministerio de Justicia.</v>
      </c>
      <c r="F57" s="129" t="str">
        <f>VLOOKUP(A57,BASE.!$A$1:$T$878,6,FALSE)</f>
        <v xml:space="preserve">Certificado de Vigencia de persona jurídica sin fines de lucro Folio N° 500345686181, emitido con fecha 14 de septiembre de 2020, del Servicio de Registro Civil e Identificación. </v>
      </c>
      <c r="G57" s="129" t="str">
        <f>VLOOKUP(A57,BASE.!$A$1:$T$878,7,FALSE)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7" s="129" t="str">
        <f>VLOOKUP(A57,BASE.!$A$1:$T$878,8,FALSE)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57" s="129" t="str">
        <f>VLOOKUP(A57,BASE.!$A$1:$T$878,9,FALSE)</f>
        <v>: 3 años.</v>
      </c>
      <c r="J57" s="129" t="str">
        <f>VLOOKUP(A57,BASE.!$A$1:$T$878,10,FALSE)</f>
        <v>07-01-2021 hasta el 07-01-2024.</v>
      </c>
      <c r="K57" s="129" t="str">
        <f>VLOOKUP(A57,BASE.!$A$1:$T$878,11,FALSE)</f>
        <v xml:space="preserve">José Pedro Silva Prado, 
Edmundo Crespo Pisano,
</v>
      </c>
      <c r="L57" s="129" t="str">
        <f>VLOOKUP(A57,BASE.!$A$1:$T$878,12,FALSE)</f>
        <v xml:space="preserve">Paseo Pdte. Errázuriz Echaurren N° 2631, 5° piso, comuna de Providencia, Santiago, Región Metropolitana.
</v>
      </c>
      <c r="M57" s="129" t="str">
        <f>VLOOKUP(A57,BASE.!$A$1:$T$878,13,FALSE)</f>
        <v>XIII</v>
      </c>
      <c r="N57" s="129" t="str">
        <f>VLOOKUP(A57,BASE.!$A$1:$T$878,14,FALSE)</f>
        <v>Providencia</v>
      </c>
      <c r="O57" s="129" t="str">
        <f>VLOOKUP(A57,BASE.!$A$1:$T$878,15,FALSE)</f>
        <v>228737900 - 228737980</v>
      </c>
      <c r="P57" s="129" t="str">
        <f>VLOOKUP(A57,BASE.!$A$1:$T$878,16,FALSE)</f>
        <v>http://www.ciudaddelnino.cl</v>
      </c>
      <c r="Q57" s="129">
        <f>VLOOKUP(A57,BASE.!$A$1:$T$878,17,FALSE)</f>
        <v>0</v>
      </c>
      <c r="R57" s="129" t="str">
        <f>VLOOKUP(A57,BASE.!$A$1:$T$878,18,FALSE)</f>
        <v>93401: Instituciones de Asistencia Social</v>
      </c>
      <c r="S57" s="129" t="str">
        <f>VLOOKUP(A57,BASE.!$A$1:$T$878,19,FALSE)</f>
        <v xml:space="preserve">Se acompaña certificado de antecedentes financieros, correspondientes al año 2019,  aprobados por el Subdepartamento de Supervisión Financiera Nacional.  </v>
      </c>
      <c r="T57" s="131">
        <f>VLOOKUP(A57,BASE.!$A$1:$T$878,20,FALSE)</f>
        <v>37970</v>
      </c>
      <c r="U57" s="130">
        <v>1800</v>
      </c>
      <c r="V57" s="136">
        <v>20654898</v>
      </c>
      <c r="W57" s="136">
        <v>20654898</v>
      </c>
      <c r="X57" s="134">
        <v>44227</v>
      </c>
      <c r="Y57" s="135" t="s">
        <v>8664</v>
      </c>
      <c r="Z57" s="135" t="s">
        <v>7880</v>
      </c>
      <c r="AA57" s="135" t="s">
        <v>7920</v>
      </c>
    </row>
    <row r="58" spans="1:27" x14ac:dyDescent="0.25">
      <c r="A58" s="129">
        <v>1800</v>
      </c>
      <c r="B58" s="129" t="s">
        <v>8274</v>
      </c>
      <c r="C58" s="129">
        <v>700376001</v>
      </c>
      <c r="D58" s="129" t="str">
        <f>VLOOKUP(A58,BASE.!$A$1:$T$878,4,FALSE)</f>
        <v>Fundación de Derecho Privado</v>
      </c>
      <c r="E58" s="129" t="str">
        <f>VLOOKUP(A58,BASE.!$A$1:$T$878,5,FALSE)</f>
        <v>Otorgada por Decreto Supremo N° 629, de fecha 14 de febrero de 1938, del Ministerio de Justicia.</v>
      </c>
      <c r="F58" s="129" t="str">
        <f>VLOOKUP(A58,BASE.!$A$1:$T$878,6,FALSE)</f>
        <v xml:space="preserve">Certificado de Vigencia de persona jurídica sin fines de lucro Folio N° 500345686181, emitido con fecha 14 de septiembre de 2020, del Servicio de Registro Civil e Identificación. </v>
      </c>
      <c r="G58" s="129" t="str">
        <f>VLOOKUP(A58,BASE.!$A$1:$T$878,7,FALSE)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8" s="129" t="str">
        <f>VLOOKUP(A58,BASE.!$A$1:$T$878,8,FALSE)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58" s="129" t="str">
        <f>VLOOKUP(A58,BASE.!$A$1:$T$878,9,FALSE)</f>
        <v>: 3 años.</v>
      </c>
      <c r="J58" s="129" t="str">
        <f>VLOOKUP(A58,BASE.!$A$1:$T$878,10,FALSE)</f>
        <v>07-01-2021 hasta el 07-01-2024.</v>
      </c>
      <c r="K58" s="129" t="str">
        <f>VLOOKUP(A58,BASE.!$A$1:$T$878,11,FALSE)</f>
        <v xml:space="preserve">José Pedro Silva Prado, 
Edmundo Crespo Pisano,
</v>
      </c>
      <c r="L58" s="129" t="str">
        <f>VLOOKUP(A58,BASE.!$A$1:$T$878,12,FALSE)</f>
        <v xml:space="preserve">Paseo Pdte. Errázuriz Echaurren N° 2631, 5° piso, comuna de Providencia, Santiago, Región Metropolitana.
</v>
      </c>
      <c r="M58" s="129" t="str">
        <f>VLOOKUP(A58,BASE.!$A$1:$T$878,13,FALSE)</f>
        <v>XIII</v>
      </c>
      <c r="N58" s="129" t="str">
        <f>VLOOKUP(A58,BASE.!$A$1:$T$878,14,FALSE)</f>
        <v>Providencia</v>
      </c>
      <c r="O58" s="129" t="str">
        <f>VLOOKUP(A58,BASE.!$A$1:$T$878,15,FALSE)</f>
        <v>228737900 - 228737980</v>
      </c>
      <c r="P58" s="129" t="str">
        <f>VLOOKUP(A58,BASE.!$A$1:$T$878,16,FALSE)</f>
        <v>http://www.ciudaddelnino.cl</v>
      </c>
      <c r="Q58" s="129">
        <f>VLOOKUP(A58,BASE.!$A$1:$T$878,17,FALSE)</f>
        <v>0</v>
      </c>
      <c r="R58" s="129" t="str">
        <f>VLOOKUP(A58,BASE.!$A$1:$T$878,18,FALSE)</f>
        <v>93401: Instituciones de Asistencia Social</v>
      </c>
      <c r="S58" s="129" t="str">
        <f>VLOOKUP(A58,BASE.!$A$1:$T$878,19,FALSE)</f>
        <v xml:space="preserve">Se acompaña certificado de antecedentes financieros, correspondientes al año 2019,  aprobados por el Subdepartamento de Supervisión Financiera Nacional.  </v>
      </c>
      <c r="T58" s="131">
        <f>VLOOKUP(A58,BASE.!$A$1:$T$878,20,FALSE)</f>
        <v>37970</v>
      </c>
      <c r="U58" s="130">
        <v>1800</v>
      </c>
      <c r="V58" s="136">
        <v>39347351</v>
      </c>
      <c r="W58" s="136">
        <v>39347351</v>
      </c>
      <c r="X58" s="134">
        <v>44227</v>
      </c>
      <c r="Y58" s="135" t="s">
        <v>8664</v>
      </c>
      <c r="Z58" s="135" t="s">
        <v>7880</v>
      </c>
      <c r="AA58" s="135" t="s">
        <v>7921</v>
      </c>
    </row>
    <row r="59" spans="1:27" x14ac:dyDescent="0.25">
      <c r="A59" s="129">
        <v>1800</v>
      </c>
      <c r="B59" s="129" t="s">
        <v>8274</v>
      </c>
      <c r="C59" s="129">
        <v>700376001</v>
      </c>
      <c r="D59" s="129" t="str">
        <f>VLOOKUP(A59,BASE.!$A$1:$T$878,4,FALSE)</f>
        <v>Fundación de Derecho Privado</v>
      </c>
      <c r="E59" s="129" t="str">
        <f>VLOOKUP(A59,BASE.!$A$1:$T$878,5,FALSE)</f>
        <v>Otorgada por Decreto Supremo N° 629, de fecha 14 de febrero de 1938, del Ministerio de Justicia.</v>
      </c>
      <c r="F59" s="129" t="str">
        <f>VLOOKUP(A59,BASE.!$A$1:$T$878,6,FALSE)</f>
        <v xml:space="preserve">Certificado de Vigencia de persona jurídica sin fines de lucro Folio N° 500345686181, emitido con fecha 14 de septiembre de 2020, del Servicio de Registro Civil e Identificación. </v>
      </c>
      <c r="G59" s="129" t="str">
        <f>VLOOKUP(A59,BASE.!$A$1:$T$878,7,FALSE)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59" s="129" t="str">
        <f>VLOOKUP(A59,BASE.!$A$1:$T$878,8,FALSE)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59" s="129" t="str">
        <f>VLOOKUP(A59,BASE.!$A$1:$T$878,9,FALSE)</f>
        <v>: 3 años.</v>
      </c>
      <c r="J59" s="129" t="str">
        <f>VLOOKUP(A59,BASE.!$A$1:$T$878,10,FALSE)</f>
        <v>07-01-2021 hasta el 07-01-2024.</v>
      </c>
      <c r="K59" s="129" t="str">
        <f>VLOOKUP(A59,BASE.!$A$1:$T$878,11,FALSE)</f>
        <v xml:space="preserve">José Pedro Silva Prado, 
Edmundo Crespo Pisano,
</v>
      </c>
      <c r="L59" s="129" t="str">
        <f>VLOOKUP(A59,BASE.!$A$1:$T$878,12,FALSE)</f>
        <v xml:space="preserve">Paseo Pdte. Errázuriz Echaurren N° 2631, 5° piso, comuna de Providencia, Santiago, Región Metropolitana.
</v>
      </c>
      <c r="M59" s="129" t="str">
        <f>VLOOKUP(A59,BASE.!$A$1:$T$878,13,FALSE)</f>
        <v>XIII</v>
      </c>
      <c r="N59" s="129" t="str">
        <f>VLOOKUP(A59,BASE.!$A$1:$T$878,14,FALSE)</f>
        <v>Providencia</v>
      </c>
      <c r="O59" s="129" t="str">
        <f>VLOOKUP(A59,BASE.!$A$1:$T$878,15,FALSE)</f>
        <v>228737900 - 228737980</v>
      </c>
      <c r="P59" s="129" t="str">
        <f>VLOOKUP(A59,BASE.!$A$1:$T$878,16,FALSE)</f>
        <v>http://www.ciudaddelnino.cl</v>
      </c>
      <c r="Q59" s="129">
        <f>VLOOKUP(A59,BASE.!$A$1:$T$878,17,FALSE)</f>
        <v>0</v>
      </c>
      <c r="R59" s="129" t="str">
        <f>VLOOKUP(A59,BASE.!$A$1:$T$878,18,FALSE)</f>
        <v>93401: Instituciones de Asistencia Social</v>
      </c>
      <c r="S59" s="129" t="str">
        <f>VLOOKUP(A59,BASE.!$A$1:$T$878,19,FALSE)</f>
        <v xml:space="preserve">Se acompaña certificado de antecedentes financieros, correspondientes al año 2019,  aprobados por el Subdepartamento de Supervisión Financiera Nacional.  </v>
      </c>
      <c r="T59" s="131">
        <f>VLOOKUP(A59,BASE.!$A$1:$T$878,20,FALSE)</f>
        <v>37970</v>
      </c>
      <c r="U59" s="130">
        <v>1800</v>
      </c>
      <c r="V59" s="136">
        <v>5430600</v>
      </c>
      <c r="W59" s="136">
        <v>5430600</v>
      </c>
      <c r="X59" s="134">
        <v>44227</v>
      </c>
      <c r="Y59" s="135" t="s">
        <v>8664</v>
      </c>
      <c r="Z59" s="135" t="s">
        <v>7880</v>
      </c>
      <c r="AA59" s="135" t="s">
        <v>7922</v>
      </c>
    </row>
    <row r="60" spans="1:27" x14ac:dyDescent="0.25">
      <c r="A60" s="129">
        <v>1800</v>
      </c>
      <c r="B60" s="129" t="s">
        <v>8274</v>
      </c>
      <c r="C60" s="129">
        <v>700376001</v>
      </c>
      <c r="D60" s="129" t="str">
        <f>VLOOKUP(A60,BASE.!$A$1:$T$878,4,FALSE)</f>
        <v>Fundación de Derecho Privado</v>
      </c>
      <c r="E60" s="129" t="str">
        <f>VLOOKUP(A60,BASE.!$A$1:$T$878,5,FALSE)</f>
        <v>Otorgada por Decreto Supremo N° 629, de fecha 14 de febrero de 1938, del Ministerio de Justicia.</v>
      </c>
      <c r="F60" s="129" t="str">
        <f>VLOOKUP(A60,BASE.!$A$1:$T$878,6,FALSE)</f>
        <v xml:space="preserve">Certificado de Vigencia de persona jurídica sin fines de lucro Folio N° 500345686181, emitido con fecha 14 de septiembre de 2020, del Servicio de Registro Civil e Identificación. </v>
      </c>
      <c r="G60" s="129" t="str">
        <f>VLOOKUP(A60,BASE.!$A$1:$T$878,7,FALSE)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0" s="129" t="str">
        <f>VLOOKUP(A60,BASE.!$A$1:$T$878,8,FALSE)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60" s="129" t="str">
        <f>VLOOKUP(A60,BASE.!$A$1:$T$878,9,FALSE)</f>
        <v>: 3 años.</v>
      </c>
      <c r="J60" s="129" t="str">
        <f>VLOOKUP(A60,BASE.!$A$1:$T$878,10,FALSE)</f>
        <v>07-01-2021 hasta el 07-01-2024.</v>
      </c>
      <c r="K60" s="129" t="str">
        <f>VLOOKUP(A60,BASE.!$A$1:$T$878,11,FALSE)</f>
        <v xml:space="preserve">José Pedro Silva Prado, 
Edmundo Crespo Pisano,
</v>
      </c>
      <c r="L60" s="129" t="str">
        <f>VLOOKUP(A60,BASE.!$A$1:$T$878,12,FALSE)</f>
        <v xml:space="preserve">Paseo Pdte. Errázuriz Echaurren N° 2631, 5° piso, comuna de Providencia, Santiago, Región Metropolitana.
</v>
      </c>
      <c r="M60" s="129" t="str">
        <f>VLOOKUP(A60,BASE.!$A$1:$T$878,13,FALSE)</f>
        <v>XIII</v>
      </c>
      <c r="N60" s="129" t="str">
        <f>VLOOKUP(A60,BASE.!$A$1:$T$878,14,FALSE)</f>
        <v>Providencia</v>
      </c>
      <c r="O60" s="129" t="str">
        <f>VLOOKUP(A60,BASE.!$A$1:$T$878,15,FALSE)</f>
        <v>228737900 - 228737980</v>
      </c>
      <c r="P60" s="129" t="str">
        <f>VLOOKUP(A60,BASE.!$A$1:$T$878,16,FALSE)</f>
        <v>http://www.ciudaddelnino.cl</v>
      </c>
      <c r="Q60" s="129">
        <f>VLOOKUP(A60,BASE.!$A$1:$T$878,17,FALSE)</f>
        <v>0</v>
      </c>
      <c r="R60" s="129" t="str">
        <f>VLOOKUP(A60,BASE.!$A$1:$T$878,18,FALSE)</f>
        <v>93401: Instituciones de Asistencia Social</v>
      </c>
      <c r="S60" s="129" t="str">
        <f>VLOOKUP(A60,BASE.!$A$1:$T$878,19,FALSE)</f>
        <v xml:space="preserve">Se acompaña certificado de antecedentes financieros, correspondientes al año 2019,  aprobados por el Subdepartamento de Supervisión Financiera Nacional.  </v>
      </c>
      <c r="T60" s="131">
        <f>VLOOKUP(A60,BASE.!$A$1:$T$878,20,FALSE)</f>
        <v>37970</v>
      </c>
      <c r="U60" s="130">
        <v>1800</v>
      </c>
      <c r="V60" s="136">
        <v>27815741</v>
      </c>
      <c r="W60" s="136">
        <v>27815741</v>
      </c>
      <c r="X60" s="134">
        <v>44227</v>
      </c>
      <c r="Y60" s="135" t="s">
        <v>8664</v>
      </c>
      <c r="Z60" s="135" t="s">
        <v>7880</v>
      </c>
      <c r="AA60" s="135" t="s">
        <v>7881</v>
      </c>
    </row>
    <row r="61" spans="1:27" x14ac:dyDescent="0.25">
      <c r="A61" s="129">
        <v>1800</v>
      </c>
      <c r="B61" s="129" t="s">
        <v>8274</v>
      </c>
      <c r="C61" s="129">
        <v>700376001</v>
      </c>
      <c r="D61" s="129" t="str">
        <f>VLOOKUP(A61,BASE.!$A$1:$T$878,4,FALSE)</f>
        <v>Fundación de Derecho Privado</v>
      </c>
      <c r="E61" s="129" t="str">
        <f>VLOOKUP(A61,BASE.!$A$1:$T$878,5,FALSE)</f>
        <v>Otorgada por Decreto Supremo N° 629, de fecha 14 de febrero de 1938, del Ministerio de Justicia.</v>
      </c>
      <c r="F61" s="129" t="str">
        <f>VLOOKUP(A61,BASE.!$A$1:$T$878,6,FALSE)</f>
        <v xml:space="preserve">Certificado de Vigencia de persona jurídica sin fines de lucro Folio N° 500345686181, emitido con fecha 14 de septiembre de 2020, del Servicio de Registro Civil e Identificación. </v>
      </c>
      <c r="G61" s="129" t="str">
        <f>VLOOKUP(A61,BASE.!$A$1:$T$878,7,FALSE)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1" s="129" t="str">
        <f>VLOOKUP(A61,BASE.!$A$1:$T$878,8,FALSE)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61" s="129" t="str">
        <f>VLOOKUP(A61,BASE.!$A$1:$T$878,9,FALSE)</f>
        <v>: 3 años.</v>
      </c>
      <c r="J61" s="129" t="str">
        <f>VLOOKUP(A61,BASE.!$A$1:$T$878,10,FALSE)</f>
        <v>07-01-2021 hasta el 07-01-2024.</v>
      </c>
      <c r="K61" s="129" t="str">
        <f>VLOOKUP(A61,BASE.!$A$1:$T$878,11,FALSE)</f>
        <v xml:space="preserve">José Pedro Silva Prado, 
Edmundo Crespo Pisano,
</v>
      </c>
      <c r="L61" s="129" t="str">
        <f>VLOOKUP(A61,BASE.!$A$1:$T$878,12,FALSE)</f>
        <v xml:space="preserve">Paseo Pdte. Errázuriz Echaurren N° 2631, 5° piso, comuna de Providencia, Santiago, Región Metropolitana.
</v>
      </c>
      <c r="M61" s="129" t="str">
        <f>VLOOKUP(A61,BASE.!$A$1:$T$878,13,FALSE)</f>
        <v>XIII</v>
      </c>
      <c r="N61" s="129" t="str">
        <f>VLOOKUP(A61,BASE.!$A$1:$T$878,14,FALSE)</f>
        <v>Providencia</v>
      </c>
      <c r="O61" s="129" t="str">
        <f>VLOOKUP(A61,BASE.!$A$1:$T$878,15,FALSE)</f>
        <v>228737900 - 228737980</v>
      </c>
      <c r="P61" s="129" t="str">
        <f>VLOOKUP(A61,BASE.!$A$1:$T$878,16,FALSE)</f>
        <v>http://www.ciudaddelnino.cl</v>
      </c>
      <c r="Q61" s="129">
        <f>VLOOKUP(A61,BASE.!$A$1:$T$878,17,FALSE)</f>
        <v>0</v>
      </c>
      <c r="R61" s="129" t="str">
        <f>VLOOKUP(A61,BASE.!$A$1:$T$878,18,FALSE)</f>
        <v>93401: Instituciones de Asistencia Social</v>
      </c>
      <c r="S61" s="129" t="str">
        <f>VLOOKUP(A61,BASE.!$A$1:$T$878,19,FALSE)</f>
        <v xml:space="preserve">Se acompaña certificado de antecedentes financieros, correspondientes al año 2019,  aprobados por el Subdepartamento de Supervisión Financiera Nacional.  </v>
      </c>
      <c r="T61" s="131">
        <f>VLOOKUP(A61,BASE.!$A$1:$T$878,20,FALSE)</f>
        <v>37970</v>
      </c>
      <c r="U61" s="130">
        <v>1800</v>
      </c>
      <c r="V61" s="136">
        <v>13708386</v>
      </c>
      <c r="W61" s="136">
        <v>13708386</v>
      </c>
      <c r="X61" s="134">
        <v>44227</v>
      </c>
      <c r="Y61" s="135" t="s">
        <v>8664</v>
      </c>
      <c r="Z61" s="135" t="s">
        <v>7880</v>
      </c>
      <c r="AA61" s="135" t="s">
        <v>7923</v>
      </c>
    </row>
    <row r="62" spans="1:27" x14ac:dyDescent="0.25">
      <c r="A62" s="129">
        <v>1800</v>
      </c>
      <c r="B62" s="129" t="s">
        <v>8274</v>
      </c>
      <c r="C62" s="129">
        <v>700376001</v>
      </c>
      <c r="D62" s="129" t="str">
        <f>VLOOKUP(A62,BASE.!$A$1:$T$878,4,FALSE)</f>
        <v>Fundación de Derecho Privado</v>
      </c>
      <c r="E62" s="129" t="str">
        <f>VLOOKUP(A62,BASE.!$A$1:$T$878,5,FALSE)</f>
        <v>Otorgada por Decreto Supremo N° 629, de fecha 14 de febrero de 1938, del Ministerio de Justicia.</v>
      </c>
      <c r="F62" s="129" t="str">
        <f>VLOOKUP(A62,BASE.!$A$1:$T$878,6,FALSE)</f>
        <v xml:space="preserve">Certificado de Vigencia de persona jurídica sin fines de lucro Folio N° 500345686181, emitido con fecha 14 de septiembre de 2020, del Servicio de Registro Civil e Identificación. </v>
      </c>
      <c r="G62" s="129" t="str">
        <f>VLOOKUP(A62,BASE.!$A$1:$T$878,7,FALSE)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2" s="129" t="str">
        <f>VLOOKUP(A62,BASE.!$A$1:$T$878,8,FALSE)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62" s="129" t="str">
        <f>VLOOKUP(A62,BASE.!$A$1:$T$878,9,FALSE)</f>
        <v>: 3 años.</v>
      </c>
      <c r="J62" s="129" t="str">
        <f>VLOOKUP(A62,BASE.!$A$1:$T$878,10,FALSE)</f>
        <v>07-01-2021 hasta el 07-01-2024.</v>
      </c>
      <c r="K62" s="129" t="str">
        <f>VLOOKUP(A62,BASE.!$A$1:$T$878,11,FALSE)</f>
        <v xml:space="preserve">José Pedro Silva Prado, 
Edmundo Crespo Pisano,
</v>
      </c>
      <c r="L62" s="129" t="str">
        <f>VLOOKUP(A62,BASE.!$A$1:$T$878,12,FALSE)</f>
        <v xml:space="preserve">Paseo Pdte. Errázuriz Echaurren N° 2631, 5° piso, comuna de Providencia, Santiago, Región Metropolitana.
</v>
      </c>
      <c r="M62" s="129" t="str">
        <f>VLOOKUP(A62,BASE.!$A$1:$T$878,13,FALSE)</f>
        <v>XIII</v>
      </c>
      <c r="N62" s="129" t="str">
        <f>VLOOKUP(A62,BASE.!$A$1:$T$878,14,FALSE)</f>
        <v>Providencia</v>
      </c>
      <c r="O62" s="129" t="str">
        <f>VLOOKUP(A62,BASE.!$A$1:$T$878,15,FALSE)</f>
        <v>228737900 - 228737980</v>
      </c>
      <c r="P62" s="129" t="str">
        <f>VLOOKUP(A62,BASE.!$A$1:$T$878,16,FALSE)</f>
        <v>http://www.ciudaddelnino.cl</v>
      </c>
      <c r="Q62" s="129">
        <f>VLOOKUP(A62,BASE.!$A$1:$T$878,17,FALSE)</f>
        <v>0</v>
      </c>
      <c r="R62" s="129" t="str">
        <f>VLOOKUP(A62,BASE.!$A$1:$T$878,18,FALSE)</f>
        <v>93401: Instituciones de Asistencia Social</v>
      </c>
      <c r="S62" s="129" t="str">
        <f>VLOOKUP(A62,BASE.!$A$1:$T$878,19,FALSE)</f>
        <v xml:space="preserve">Se acompaña certificado de antecedentes financieros, correspondientes al año 2019,  aprobados por el Subdepartamento de Supervisión Financiera Nacional.  </v>
      </c>
      <c r="T62" s="131">
        <f>VLOOKUP(A62,BASE.!$A$1:$T$878,20,FALSE)</f>
        <v>37970</v>
      </c>
      <c r="U62" s="130">
        <v>1800</v>
      </c>
      <c r="V62" s="136">
        <v>13708386</v>
      </c>
      <c r="W62" s="136">
        <v>13708386</v>
      </c>
      <c r="X62" s="134">
        <v>44227</v>
      </c>
      <c r="Y62" s="135" t="s">
        <v>8664</v>
      </c>
      <c r="Z62" s="135" t="s">
        <v>7880</v>
      </c>
      <c r="AA62" s="135" t="s">
        <v>7924</v>
      </c>
    </row>
    <row r="63" spans="1:27" x14ac:dyDescent="0.25">
      <c r="A63" s="129">
        <v>1800</v>
      </c>
      <c r="B63" s="129" t="s">
        <v>8274</v>
      </c>
      <c r="C63" s="129">
        <v>700376001</v>
      </c>
      <c r="D63" s="129" t="str">
        <f>VLOOKUP(A63,BASE.!$A$1:$T$878,4,FALSE)</f>
        <v>Fundación de Derecho Privado</v>
      </c>
      <c r="E63" s="129" t="str">
        <f>VLOOKUP(A63,BASE.!$A$1:$T$878,5,FALSE)</f>
        <v>Otorgada por Decreto Supremo N° 629, de fecha 14 de febrero de 1938, del Ministerio de Justicia.</v>
      </c>
      <c r="F63" s="129" t="str">
        <f>VLOOKUP(A63,BASE.!$A$1:$T$878,6,FALSE)</f>
        <v xml:space="preserve">Certificado de Vigencia de persona jurídica sin fines de lucro Folio N° 500345686181, emitido con fecha 14 de septiembre de 2020, del Servicio de Registro Civil e Identificación. </v>
      </c>
      <c r="G63" s="129" t="str">
        <f>VLOOKUP(A63,BASE.!$A$1:$T$878,7,FALSE)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3" s="129" t="str">
        <f>VLOOKUP(A63,BASE.!$A$1:$T$878,8,FALSE)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63" s="129" t="str">
        <f>VLOOKUP(A63,BASE.!$A$1:$T$878,9,FALSE)</f>
        <v>: 3 años.</v>
      </c>
      <c r="J63" s="129" t="str">
        <f>VLOOKUP(A63,BASE.!$A$1:$T$878,10,FALSE)</f>
        <v>07-01-2021 hasta el 07-01-2024.</v>
      </c>
      <c r="K63" s="129" t="str">
        <f>VLOOKUP(A63,BASE.!$A$1:$T$878,11,FALSE)</f>
        <v xml:space="preserve">José Pedro Silva Prado, 
Edmundo Crespo Pisano,
</v>
      </c>
      <c r="L63" s="129" t="str">
        <f>VLOOKUP(A63,BASE.!$A$1:$T$878,12,FALSE)</f>
        <v xml:space="preserve">Paseo Pdte. Errázuriz Echaurren N° 2631, 5° piso, comuna de Providencia, Santiago, Región Metropolitana.
</v>
      </c>
      <c r="M63" s="129" t="str">
        <f>VLOOKUP(A63,BASE.!$A$1:$T$878,13,FALSE)</f>
        <v>XIII</v>
      </c>
      <c r="N63" s="129" t="str">
        <f>VLOOKUP(A63,BASE.!$A$1:$T$878,14,FALSE)</f>
        <v>Providencia</v>
      </c>
      <c r="O63" s="129" t="str">
        <f>VLOOKUP(A63,BASE.!$A$1:$T$878,15,FALSE)</f>
        <v>228737900 - 228737980</v>
      </c>
      <c r="P63" s="129" t="str">
        <f>VLOOKUP(A63,BASE.!$A$1:$T$878,16,FALSE)</f>
        <v>http://www.ciudaddelnino.cl</v>
      </c>
      <c r="Q63" s="129">
        <f>VLOOKUP(A63,BASE.!$A$1:$T$878,17,FALSE)</f>
        <v>0</v>
      </c>
      <c r="R63" s="129" t="str">
        <f>VLOOKUP(A63,BASE.!$A$1:$T$878,18,FALSE)</f>
        <v>93401: Instituciones de Asistencia Social</v>
      </c>
      <c r="S63" s="129" t="str">
        <f>VLOOKUP(A63,BASE.!$A$1:$T$878,19,FALSE)</f>
        <v xml:space="preserve">Se acompaña certificado de antecedentes financieros, correspondientes al año 2019,  aprobados por el Subdepartamento de Supervisión Financiera Nacional.  </v>
      </c>
      <c r="T63" s="131">
        <f>VLOOKUP(A63,BASE.!$A$1:$T$878,20,FALSE)</f>
        <v>37970</v>
      </c>
      <c r="U63" s="130">
        <v>1800</v>
      </c>
      <c r="V63" s="136">
        <v>21463800</v>
      </c>
      <c r="W63" s="136">
        <v>21463800</v>
      </c>
      <c r="X63" s="134">
        <v>44227</v>
      </c>
      <c r="Y63" s="135" t="s">
        <v>8664</v>
      </c>
      <c r="Z63" s="135" t="s">
        <v>7880</v>
      </c>
      <c r="AA63" s="135" t="s">
        <v>7925</v>
      </c>
    </row>
    <row r="64" spans="1:27" x14ac:dyDescent="0.25">
      <c r="A64" s="129">
        <v>1800</v>
      </c>
      <c r="B64" s="129" t="s">
        <v>8274</v>
      </c>
      <c r="C64" s="129">
        <v>700376001</v>
      </c>
      <c r="D64" s="129" t="str">
        <f>VLOOKUP(A64,BASE.!$A$1:$T$878,4,FALSE)</f>
        <v>Fundación de Derecho Privado</v>
      </c>
      <c r="E64" s="129" t="str">
        <f>VLOOKUP(A64,BASE.!$A$1:$T$878,5,FALSE)</f>
        <v>Otorgada por Decreto Supremo N° 629, de fecha 14 de febrero de 1938, del Ministerio de Justicia.</v>
      </c>
      <c r="F64" s="129" t="str">
        <f>VLOOKUP(A64,BASE.!$A$1:$T$878,6,FALSE)</f>
        <v xml:space="preserve">Certificado de Vigencia de persona jurídica sin fines de lucro Folio N° 500345686181, emitido con fecha 14 de septiembre de 2020, del Servicio de Registro Civil e Identificación. </v>
      </c>
      <c r="G64" s="129" t="str">
        <f>VLOOKUP(A64,BASE.!$A$1:$T$878,7,FALSE)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4" s="129" t="str">
        <f>VLOOKUP(A64,BASE.!$A$1:$T$878,8,FALSE)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64" s="129" t="str">
        <f>VLOOKUP(A64,BASE.!$A$1:$T$878,9,FALSE)</f>
        <v>: 3 años.</v>
      </c>
      <c r="J64" s="129" t="str">
        <f>VLOOKUP(A64,BASE.!$A$1:$T$878,10,FALSE)</f>
        <v>07-01-2021 hasta el 07-01-2024.</v>
      </c>
      <c r="K64" s="129" t="str">
        <f>VLOOKUP(A64,BASE.!$A$1:$T$878,11,FALSE)</f>
        <v xml:space="preserve">José Pedro Silva Prado, 
Edmundo Crespo Pisano,
</v>
      </c>
      <c r="L64" s="129" t="str">
        <f>VLOOKUP(A64,BASE.!$A$1:$T$878,12,FALSE)</f>
        <v xml:space="preserve">Paseo Pdte. Errázuriz Echaurren N° 2631, 5° piso, comuna de Providencia, Santiago, Región Metropolitana.
</v>
      </c>
      <c r="M64" s="129" t="str">
        <f>VLOOKUP(A64,BASE.!$A$1:$T$878,13,FALSE)</f>
        <v>XIII</v>
      </c>
      <c r="N64" s="129" t="str">
        <f>VLOOKUP(A64,BASE.!$A$1:$T$878,14,FALSE)</f>
        <v>Providencia</v>
      </c>
      <c r="O64" s="129" t="str">
        <f>VLOOKUP(A64,BASE.!$A$1:$T$878,15,FALSE)</f>
        <v>228737900 - 228737980</v>
      </c>
      <c r="P64" s="129" t="str">
        <f>VLOOKUP(A64,BASE.!$A$1:$T$878,16,FALSE)</f>
        <v>http://www.ciudaddelnino.cl</v>
      </c>
      <c r="Q64" s="129">
        <f>VLOOKUP(A64,BASE.!$A$1:$T$878,17,FALSE)</f>
        <v>0</v>
      </c>
      <c r="R64" s="129" t="str">
        <f>VLOOKUP(A64,BASE.!$A$1:$T$878,18,FALSE)</f>
        <v>93401: Instituciones de Asistencia Social</v>
      </c>
      <c r="S64" s="129" t="str">
        <f>VLOOKUP(A64,BASE.!$A$1:$T$878,19,FALSE)</f>
        <v xml:space="preserve">Se acompaña certificado de antecedentes financieros, correspondientes al año 2019,  aprobados por el Subdepartamento de Supervisión Financiera Nacional.  </v>
      </c>
      <c r="T64" s="131">
        <f>VLOOKUP(A64,BASE.!$A$1:$T$878,20,FALSE)</f>
        <v>37970</v>
      </c>
      <c r="U64" s="130">
        <v>1800</v>
      </c>
      <c r="V64" s="136">
        <v>5430600</v>
      </c>
      <c r="W64" s="136">
        <v>5430600</v>
      </c>
      <c r="X64" s="134">
        <v>44227</v>
      </c>
      <c r="Y64" s="135" t="s">
        <v>8664</v>
      </c>
      <c r="Z64" s="135" t="s">
        <v>7880</v>
      </c>
      <c r="AA64" s="135" t="s">
        <v>7926</v>
      </c>
    </row>
    <row r="65" spans="1:27" x14ac:dyDescent="0.25">
      <c r="A65" s="129">
        <v>1800</v>
      </c>
      <c r="B65" s="129" t="s">
        <v>8274</v>
      </c>
      <c r="C65" s="129">
        <v>700376001</v>
      </c>
      <c r="D65" s="129" t="str">
        <f>VLOOKUP(A65,BASE.!$A$1:$T$878,4,FALSE)</f>
        <v>Fundación de Derecho Privado</v>
      </c>
      <c r="E65" s="129" t="str">
        <f>VLOOKUP(A65,BASE.!$A$1:$T$878,5,FALSE)</f>
        <v>Otorgada por Decreto Supremo N° 629, de fecha 14 de febrero de 1938, del Ministerio de Justicia.</v>
      </c>
      <c r="F65" s="129" t="str">
        <f>VLOOKUP(A65,BASE.!$A$1:$T$878,6,FALSE)</f>
        <v xml:space="preserve">Certificado de Vigencia de persona jurídica sin fines de lucro Folio N° 500345686181, emitido con fecha 14 de septiembre de 2020, del Servicio de Registro Civil e Identificación. </v>
      </c>
      <c r="G65" s="129" t="str">
        <f>VLOOKUP(A65,BASE.!$A$1:$T$878,7,FALSE)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5" s="129" t="str">
        <f>VLOOKUP(A65,BASE.!$A$1:$T$878,8,FALSE)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65" s="129" t="str">
        <f>VLOOKUP(A65,BASE.!$A$1:$T$878,9,FALSE)</f>
        <v>: 3 años.</v>
      </c>
      <c r="J65" s="129" t="str">
        <f>VLOOKUP(A65,BASE.!$A$1:$T$878,10,FALSE)</f>
        <v>07-01-2021 hasta el 07-01-2024.</v>
      </c>
      <c r="K65" s="129" t="str">
        <f>VLOOKUP(A65,BASE.!$A$1:$T$878,11,FALSE)</f>
        <v xml:space="preserve">José Pedro Silva Prado, 
Edmundo Crespo Pisano,
</v>
      </c>
      <c r="L65" s="129" t="str">
        <f>VLOOKUP(A65,BASE.!$A$1:$T$878,12,FALSE)</f>
        <v xml:space="preserve">Paseo Pdte. Errázuriz Echaurren N° 2631, 5° piso, comuna de Providencia, Santiago, Región Metropolitana.
</v>
      </c>
      <c r="M65" s="129" t="str">
        <f>VLOOKUP(A65,BASE.!$A$1:$T$878,13,FALSE)</f>
        <v>XIII</v>
      </c>
      <c r="N65" s="129" t="str">
        <f>VLOOKUP(A65,BASE.!$A$1:$T$878,14,FALSE)</f>
        <v>Providencia</v>
      </c>
      <c r="O65" s="129" t="str">
        <f>VLOOKUP(A65,BASE.!$A$1:$T$878,15,FALSE)</f>
        <v>228737900 - 228737980</v>
      </c>
      <c r="P65" s="129" t="str">
        <f>VLOOKUP(A65,BASE.!$A$1:$T$878,16,FALSE)</f>
        <v>http://www.ciudaddelnino.cl</v>
      </c>
      <c r="Q65" s="129">
        <f>VLOOKUP(A65,BASE.!$A$1:$T$878,17,FALSE)</f>
        <v>0</v>
      </c>
      <c r="R65" s="129" t="str">
        <f>VLOOKUP(A65,BASE.!$A$1:$T$878,18,FALSE)</f>
        <v>93401: Instituciones de Asistencia Social</v>
      </c>
      <c r="S65" s="129" t="str">
        <f>VLOOKUP(A65,BASE.!$A$1:$T$878,19,FALSE)</f>
        <v xml:space="preserve">Se acompaña certificado de antecedentes financieros, correspondientes al año 2019,  aprobados por el Subdepartamento de Supervisión Financiera Nacional.  </v>
      </c>
      <c r="T65" s="131">
        <f>VLOOKUP(A65,BASE.!$A$1:$T$878,20,FALSE)</f>
        <v>37970</v>
      </c>
      <c r="U65" s="130">
        <v>1800</v>
      </c>
      <c r="V65" s="136">
        <v>44668840</v>
      </c>
      <c r="W65" s="136">
        <v>44668840</v>
      </c>
      <c r="X65" s="134">
        <v>44227</v>
      </c>
      <c r="Y65" s="135" t="s">
        <v>8664</v>
      </c>
      <c r="Z65" s="135" t="s">
        <v>7880</v>
      </c>
      <c r="AA65" s="135" t="s">
        <v>7927</v>
      </c>
    </row>
    <row r="66" spans="1:27" x14ac:dyDescent="0.25">
      <c r="A66" s="129">
        <v>1800</v>
      </c>
      <c r="B66" s="129" t="s">
        <v>8274</v>
      </c>
      <c r="C66" s="129">
        <v>700376001</v>
      </c>
      <c r="D66" s="129" t="str">
        <f>VLOOKUP(A66,BASE.!$A$1:$T$878,4,FALSE)</f>
        <v>Fundación de Derecho Privado</v>
      </c>
      <c r="E66" s="129" t="str">
        <f>VLOOKUP(A66,BASE.!$A$1:$T$878,5,FALSE)</f>
        <v>Otorgada por Decreto Supremo N° 629, de fecha 14 de febrero de 1938, del Ministerio de Justicia.</v>
      </c>
      <c r="F66" s="129" t="str">
        <f>VLOOKUP(A66,BASE.!$A$1:$T$878,6,FALSE)</f>
        <v xml:space="preserve">Certificado de Vigencia de persona jurídica sin fines de lucro Folio N° 500345686181, emitido con fecha 14 de septiembre de 2020, del Servicio de Registro Civil e Identificación. </v>
      </c>
      <c r="G66" s="129" t="str">
        <f>VLOOKUP(A66,BASE.!$A$1:$T$878,7,FALSE)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6" s="129" t="str">
        <f>VLOOKUP(A66,BASE.!$A$1:$T$878,8,FALSE)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66" s="129" t="str">
        <f>VLOOKUP(A66,BASE.!$A$1:$T$878,9,FALSE)</f>
        <v>: 3 años.</v>
      </c>
      <c r="J66" s="129" t="str">
        <f>VLOOKUP(A66,BASE.!$A$1:$T$878,10,FALSE)</f>
        <v>07-01-2021 hasta el 07-01-2024.</v>
      </c>
      <c r="K66" s="129" t="str">
        <f>VLOOKUP(A66,BASE.!$A$1:$T$878,11,FALSE)</f>
        <v xml:space="preserve">José Pedro Silva Prado, 
Edmundo Crespo Pisano,
</v>
      </c>
      <c r="L66" s="129" t="str">
        <f>VLOOKUP(A66,BASE.!$A$1:$T$878,12,FALSE)</f>
        <v xml:space="preserve">Paseo Pdte. Errázuriz Echaurren N° 2631, 5° piso, comuna de Providencia, Santiago, Región Metropolitana.
</v>
      </c>
      <c r="M66" s="129" t="str">
        <f>VLOOKUP(A66,BASE.!$A$1:$T$878,13,FALSE)</f>
        <v>XIII</v>
      </c>
      <c r="N66" s="129" t="str">
        <f>VLOOKUP(A66,BASE.!$A$1:$T$878,14,FALSE)</f>
        <v>Providencia</v>
      </c>
      <c r="O66" s="129" t="str">
        <f>VLOOKUP(A66,BASE.!$A$1:$T$878,15,FALSE)</f>
        <v>228737900 - 228737980</v>
      </c>
      <c r="P66" s="129" t="str">
        <f>VLOOKUP(A66,BASE.!$A$1:$T$878,16,FALSE)</f>
        <v>http://www.ciudaddelnino.cl</v>
      </c>
      <c r="Q66" s="129">
        <f>VLOOKUP(A66,BASE.!$A$1:$T$878,17,FALSE)</f>
        <v>0</v>
      </c>
      <c r="R66" s="129" t="str">
        <f>VLOOKUP(A66,BASE.!$A$1:$T$878,18,FALSE)</f>
        <v>93401: Instituciones de Asistencia Social</v>
      </c>
      <c r="S66" s="129" t="str">
        <f>VLOOKUP(A66,BASE.!$A$1:$T$878,19,FALSE)</f>
        <v xml:space="preserve">Se acompaña certificado de antecedentes financieros, correspondientes al año 2019,  aprobados por el Subdepartamento de Supervisión Financiera Nacional.  </v>
      </c>
      <c r="T66" s="131">
        <f>VLOOKUP(A66,BASE.!$A$1:$T$878,20,FALSE)</f>
        <v>37970</v>
      </c>
      <c r="U66" s="130">
        <v>1800</v>
      </c>
      <c r="V66" s="136">
        <v>128352319</v>
      </c>
      <c r="W66" s="136">
        <v>128352319</v>
      </c>
      <c r="X66" s="134">
        <v>44227</v>
      </c>
      <c r="Y66" s="135" t="s">
        <v>8664</v>
      </c>
      <c r="Z66" s="135" t="s">
        <v>7880</v>
      </c>
      <c r="AA66" s="135" t="s">
        <v>7928</v>
      </c>
    </row>
    <row r="67" spans="1:27" x14ac:dyDescent="0.25">
      <c r="A67" s="129">
        <v>1800</v>
      </c>
      <c r="B67" s="129" t="s">
        <v>8274</v>
      </c>
      <c r="C67" s="129">
        <v>700376001</v>
      </c>
      <c r="D67" s="129" t="str">
        <f>VLOOKUP(A67,BASE.!$A$1:$T$878,4,FALSE)</f>
        <v>Fundación de Derecho Privado</v>
      </c>
      <c r="E67" s="129" t="str">
        <f>VLOOKUP(A67,BASE.!$A$1:$T$878,5,FALSE)</f>
        <v>Otorgada por Decreto Supremo N° 629, de fecha 14 de febrero de 1938, del Ministerio de Justicia.</v>
      </c>
      <c r="F67" s="129" t="str">
        <f>VLOOKUP(A67,BASE.!$A$1:$T$878,6,FALSE)</f>
        <v xml:space="preserve">Certificado de Vigencia de persona jurídica sin fines de lucro Folio N° 500345686181, emitido con fecha 14 de septiembre de 2020, del Servicio de Registro Civil e Identificación. </v>
      </c>
      <c r="G67" s="129" t="str">
        <f>VLOOKUP(A67,BASE.!$A$1:$T$878,7,FALSE)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7" s="129" t="str">
        <f>VLOOKUP(A67,BASE.!$A$1:$T$878,8,FALSE)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67" s="129" t="str">
        <f>VLOOKUP(A67,BASE.!$A$1:$T$878,9,FALSE)</f>
        <v>: 3 años.</v>
      </c>
      <c r="J67" s="129" t="str">
        <f>VLOOKUP(A67,BASE.!$A$1:$T$878,10,FALSE)</f>
        <v>07-01-2021 hasta el 07-01-2024.</v>
      </c>
      <c r="K67" s="129" t="str">
        <f>VLOOKUP(A67,BASE.!$A$1:$T$878,11,FALSE)</f>
        <v xml:space="preserve">José Pedro Silva Prado, 
Edmundo Crespo Pisano,
</v>
      </c>
      <c r="L67" s="129" t="str">
        <f>VLOOKUP(A67,BASE.!$A$1:$T$878,12,FALSE)</f>
        <v xml:space="preserve">Paseo Pdte. Errázuriz Echaurren N° 2631, 5° piso, comuna de Providencia, Santiago, Región Metropolitana.
</v>
      </c>
      <c r="M67" s="129" t="str">
        <f>VLOOKUP(A67,BASE.!$A$1:$T$878,13,FALSE)</f>
        <v>XIII</v>
      </c>
      <c r="N67" s="129" t="str">
        <f>VLOOKUP(A67,BASE.!$A$1:$T$878,14,FALSE)</f>
        <v>Providencia</v>
      </c>
      <c r="O67" s="129" t="str">
        <f>VLOOKUP(A67,BASE.!$A$1:$T$878,15,FALSE)</f>
        <v>228737900 - 228737980</v>
      </c>
      <c r="P67" s="129" t="str">
        <f>VLOOKUP(A67,BASE.!$A$1:$T$878,16,FALSE)</f>
        <v>http://www.ciudaddelnino.cl</v>
      </c>
      <c r="Q67" s="129">
        <f>VLOOKUP(A67,BASE.!$A$1:$T$878,17,FALSE)</f>
        <v>0</v>
      </c>
      <c r="R67" s="129" t="str">
        <f>VLOOKUP(A67,BASE.!$A$1:$T$878,18,FALSE)</f>
        <v>93401: Instituciones de Asistencia Social</v>
      </c>
      <c r="S67" s="129" t="str">
        <f>VLOOKUP(A67,BASE.!$A$1:$T$878,19,FALSE)</f>
        <v xml:space="preserve">Se acompaña certificado de antecedentes financieros, correspondientes al año 2019,  aprobados por el Subdepartamento de Supervisión Financiera Nacional.  </v>
      </c>
      <c r="T67" s="131">
        <f>VLOOKUP(A67,BASE.!$A$1:$T$878,20,FALSE)</f>
        <v>37970</v>
      </c>
      <c r="U67" s="130">
        <v>1800</v>
      </c>
      <c r="V67" s="136">
        <v>26215833</v>
      </c>
      <c r="W67" s="136">
        <v>26215833</v>
      </c>
      <c r="X67" s="134">
        <v>44227</v>
      </c>
      <c r="Y67" s="135" t="s">
        <v>8664</v>
      </c>
      <c r="Z67" s="135" t="s">
        <v>7880</v>
      </c>
      <c r="AA67" s="135" t="s">
        <v>7929</v>
      </c>
    </row>
    <row r="68" spans="1:27" x14ac:dyDescent="0.25">
      <c r="A68" s="129">
        <v>1800</v>
      </c>
      <c r="B68" s="129" t="s">
        <v>8274</v>
      </c>
      <c r="C68" s="129">
        <v>700376001</v>
      </c>
      <c r="D68" s="129" t="str">
        <f>VLOOKUP(A68,BASE.!$A$1:$T$878,4,FALSE)</f>
        <v>Fundación de Derecho Privado</v>
      </c>
      <c r="E68" s="129" t="str">
        <f>VLOOKUP(A68,BASE.!$A$1:$T$878,5,FALSE)</f>
        <v>Otorgada por Decreto Supremo N° 629, de fecha 14 de febrero de 1938, del Ministerio de Justicia.</v>
      </c>
      <c r="F68" s="129" t="str">
        <f>VLOOKUP(A68,BASE.!$A$1:$T$878,6,FALSE)</f>
        <v xml:space="preserve">Certificado de Vigencia de persona jurídica sin fines de lucro Folio N° 500345686181, emitido con fecha 14 de septiembre de 2020, del Servicio de Registro Civil e Identificación. </v>
      </c>
      <c r="G68" s="129" t="str">
        <f>VLOOKUP(A68,BASE.!$A$1:$T$878,7,FALSE)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8" s="129" t="str">
        <f>VLOOKUP(A68,BASE.!$A$1:$T$878,8,FALSE)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68" s="129" t="str">
        <f>VLOOKUP(A68,BASE.!$A$1:$T$878,9,FALSE)</f>
        <v>: 3 años.</v>
      </c>
      <c r="J68" s="129" t="str">
        <f>VLOOKUP(A68,BASE.!$A$1:$T$878,10,FALSE)</f>
        <v>07-01-2021 hasta el 07-01-2024.</v>
      </c>
      <c r="K68" s="129" t="str">
        <f>VLOOKUP(A68,BASE.!$A$1:$T$878,11,FALSE)</f>
        <v xml:space="preserve">José Pedro Silva Prado, 
Edmundo Crespo Pisano,
</v>
      </c>
      <c r="L68" s="129" t="str">
        <f>VLOOKUP(A68,BASE.!$A$1:$T$878,12,FALSE)</f>
        <v xml:space="preserve">Paseo Pdte. Errázuriz Echaurren N° 2631, 5° piso, comuna de Providencia, Santiago, Región Metropolitana.
</v>
      </c>
      <c r="M68" s="129" t="str">
        <f>VLOOKUP(A68,BASE.!$A$1:$T$878,13,FALSE)</f>
        <v>XIII</v>
      </c>
      <c r="N68" s="129" t="str">
        <f>VLOOKUP(A68,BASE.!$A$1:$T$878,14,FALSE)</f>
        <v>Providencia</v>
      </c>
      <c r="O68" s="129" t="str">
        <f>VLOOKUP(A68,BASE.!$A$1:$T$878,15,FALSE)</f>
        <v>228737900 - 228737980</v>
      </c>
      <c r="P68" s="129" t="str">
        <f>VLOOKUP(A68,BASE.!$A$1:$T$878,16,FALSE)</f>
        <v>http://www.ciudaddelnino.cl</v>
      </c>
      <c r="Q68" s="129">
        <f>VLOOKUP(A68,BASE.!$A$1:$T$878,17,FALSE)</f>
        <v>0</v>
      </c>
      <c r="R68" s="129" t="str">
        <f>VLOOKUP(A68,BASE.!$A$1:$T$878,18,FALSE)</f>
        <v>93401: Instituciones de Asistencia Social</v>
      </c>
      <c r="S68" s="129" t="str">
        <f>VLOOKUP(A68,BASE.!$A$1:$T$878,19,FALSE)</f>
        <v xml:space="preserve">Se acompaña certificado de antecedentes financieros, correspondientes al año 2019,  aprobados por el Subdepartamento de Supervisión Financiera Nacional.  </v>
      </c>
      <c r="T68" s="131">
        <f>VLOOKUP(A68,BASE.!$A$1:$T$878,20,FALSE)</f>
        <v>37970</v>
      </c>
      <c r="U68" s="130">
        <v>1800</v>
      </c>
      <c r="V68" s="136">
        <v>23791200</v>
      </c>
      <c r="W68" s="136">
        <v>23791200</v>
      </c>
      <c r="X68" s="134">
        <v>44227</v>
      </c>
      <c r="Y68" s="135" t="s">
        <v>8664</v>
      </c>
      <c r="Z68" s="135" t="s">
        <v>7880</v>
      </c>
      <c r="AA68" s="135" t="s">
        <v>7930</v>
      </c>
    </row>
    <row r="69" spans="1:27" x14ac:dyDescent="0.25">
      <c r="A69" s="129">
        <v>1800</v>
      </c>
      <c r="B69" s="129" t="s">
        <v>8274</v>
      </c>
      <c r="C69" s="129">
        <v>700376001</v>
      </c>
      <c r="D69" s="129" t="str">
        <f>VLOOKUP(A69,BASE.!$A$1:$T$878,4,FALSE)</f>
        <v>Fundación de Derecho Privado</v>
      </c>
      <c r="E69" s="129" t="str">
        <f>VLOOKUP(A69,BASE.!$A$1:$T$878,5,FALSE)</f>
        <v>Otorgada por Decreto Supremo N° 629, de fecha 14 de febrero de 1938, del Ministerio de Justicia.</v>
      </c>
      <c r="F69" s="129" t="str">
        <f>VLOOKUP(A69,BASE.!$A$1:$T$878,6,FALSE)</f>
        <v xml:space="preserve">Certificado de Vigencia de persona jurídica sin fines de lucro Folio N° 500345686181, emitido con fecha 14 de septiembre de 2020, del Servicio de Registro Civil e Identificación. </v>
      </c>
      <c r="G69" s="129" t="str">
        <f>VLOOKUP(A69,BASE.!$A$1:$T$878,7,FALSE)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69" s="129" t="str">
        <f>VLOOKUP(A69,BASE.!$A$1:$T$878,8,FALSE)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69" s="129" t="str">
        <f>VLOOKUP(A69,BASE.!$A$1:$T$878,9,FALSE)</f>
        <v>: 3 años.</v>
      </c>
      <c r="J69" s="129" t="str">
        <f>VLOOKUP(A69,BASE.!$A$1:$T$878,10,FALSE)</f>
        <v>07-01-2021 hasta el 07-01-2024.</v>
      </c>
      <c r="K69" s="129" t="str">
        <f>VLOOKUP(A69,BASE.!$A$1:$T$878,11,FALSE)</f>
        <v xml:space="preserve">José Pedro Silva Prado, 
Edmundo Crespo Pisano,
</v>
      </c>
      <c r="L69" s="129" t="str">
        <f>VLOOKUP(A69,BASE.!$A$1:$T$878,12,FALSE)</f>
        <v xml:space="preserve">Paseo Pdte. Errázuriz Echaurren N° 2631, 5° piso, comuna de Providencia, Santiago, Región Metropolitana.
</v>
      </c>
      <c r="M69" s="129" t="str">
        <f>VLOOKUP(A69,BASE.!$A$1:$T$878,13,FALSE)</f>
        <v>XIII</v>
      </c>
      <c r="N69" s="129" t="str">
        <f>VLOOKUP(A69,BASE.!$A$1:$T$878,14,FALSE)</f>
        <v>Providencia</v>
      </c>
      <c r="O69" s="129" t="str">
        <f>VLOOKUP(A69,BASE.!$A$1:$T$878,15,FALSE)</f>
        <v>228737900 - 228737980</v>
      </c>
      <c r="P69" s="129" t="str">
        <f>VLOOKUP(A69,BASE.!$A$1:$T$878,16,FALSE)</f>
        <v>http://www.ciudaddelnino.cl</v>
      </c>
      <c r="Q69" s="129">
        <f>VLOOKUP(A69,BASE.!$A$1:$T$878,17,FALSE)</f>
        <v>0</v>
      </c>
      <c r="R69" s="129" t="str">
        <f>VLOOKUP(A69,BASE.!$A$1:$T$878,18,FALSE)</f>
        <v>93401: Instituciones de Asistencia Social</v>
      </c>
      <c r="S69" s="129" t="str">
        <f>VLOOKUP(A69,BASE.!$A$1:$T$878,19,FALSE)</f>
        <v xml:space="preserve">Se acompaña certificado de antecedentes financieros, correspondientes al año 2019,  aprobados por el Subdepartamento de Supervisión Financiera Nacional.  </v>
      </c>
      <c r="T69" s="131">
        <f>VLOOKUP(A69,BASE.!$A$1:$T$878,20,FALSE)</f>
        <v>37970</v>
      </c>
      <c r="U69" s="130">
        <v>1800</v>
      </c>
      <c r="V69" s="136">
        <v>16033200</v>
      </c>
      <c r="W69" s="136">
        <v>16033200</v>
      </c>
      <c r="X69" s="134">
        <v>44227</v>
      </c>
      <c r="Y69" s="135" t="s">
        <v>8664</v>
      </c>
      <c r="Z69" s="135" t="s">
        <v>7880</v>
      </c>
      <c r="AA69" s="135" t="s">
        <v>7931</v>
      </c>
    </row>
    <row r="70" spans="1:27" x14ac:dyDescent="0.25">
      <c r="A70" s="129">
        <v>1800</v>
      </c>
      <c r="B70" s="129" t="s">
        <v>8274</v>
      </c>
      <c r="C70" s="129">
        <v>700376001</v>
      </c>
      <c r="D70" s="129" t="str">
        <f>VLOOKUP(A70,BASE.!$A$1:$T$878,4,FALSE)</f>
        <v>Fundación de Derecho Privado</v>
      </c>
      <c r="E70" s="129" t="str">
        <f>VLOOKUP(A70,BASE.!$A$1:$T$878,5,FALSE)</f>
        <v>Otorgada por Decreto Supremo N° 629, de fecha 14 de febrero de 1938, del Ministerio de Justicia.</v>
      </c>
      <c r="F70" s="129" t="str">
        <f>VLOOKUP(A70,BASE.!$A$1:$T$878,6,FALSE)</f>
        <v xml:space="preserve">Certificado de Vigencia de persona jurídica sin fines de lucro Folio N° 500345686181, emitido con fecha 14 de septiembre de 2020, del Servicio de Registro Civil e Identificación. </v>
      </c>
      <c r="G70" s="129" t="str">
        <f>VLOOKUP(A70,BASE.!$A$1:$T$878,7,FALSE)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0" s="129" t="str">
        <f>VLOOKUP(A70,BASE.!$A$1:$T$878,8,FALSE)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70" s="129" t="str">
        <f>VLOOKUP(A70,BASE.!$A$1:$T$878,9,FALSE)</f>
        <v>: 3 años.</v>
      </c>
      <c r="J70" s="129" t="str">
        <f>VLOOKUP(A70,BASE.!$A$1:$T$878,10,FALSE)</f>
        <v>07-01-2021 hasta el 07-01-2024.</v>
      </c>
      <c r="K70" s="129" t="str">
        <f>VLOOKUP(A70,BASE.!$A$1:$T$878,11,FALSE)</f>
        <v xml:space="preserve">José Pedro Silva Prado, 
Edmundo Crespo Pisano,
</v>
      </c>
      <c r="L70" s="129" t="str">
        <f>VLOOKUP(A70,BASE.!$A$1:$T$878,12,FALSE)</f>
        <v xml:space="preserve">Paseo Pdte. Errázuriz Echaurren N° 2631, 5° piso, comuna de Providencia, Santiago, Región Metropolitana.
</v>
      </c>
      <c r="M70" s="129" t="str">
        <f>VLOOKUP(A70,BASE.!$A$1:$T$878,13,FALSE)</f>
        <v>XIII</v>
      </c>
      <c r="N70" s="129" t="str">
        <f>VLOOKUP(A70,BASE.!$A$1:$T$878,14,FALSE)</f>
        <v>Providencia</v>
      </c>
      <c r="O70" s="129" t="str">
        <f>VLOOKUP(A70,BASE.!$A$1:$T$878,15,FALSE)</f>
        <v>228737900 - 228737980</v>
      </c>
      <c r="P70" s="129" t="str">
        <f>VLOOKUP(A70,BASE.!$A$1:$T$878,16,FALSE)</f>
        <v>http://www.ciudaddelnino.cl</v>
      </c>
      <c r="Q70" s="129">
        <f>VLOOKUP(A70,BASE.!$A$1:$T$878,17,FALSE)</f>
        <v>0</v>
      </c>
      <c r="R70" s="129" t="str">
        <f>VLOOKUP(A70,BASE.!$A$1:$T$878,18,FALSE)</f>
        <v>93401: Instituciones de Asistencia Social</v>
      </c>
      <c r="S70" s="129" t="str">
        <f>VLOOKUP(A70,BASE.!$A$1:$T$878,19,FALSE)</f>
        <v xml:space="preserve">Se acompaña certificado de antecedentes financieros, correspondientes al año 2019,  aprobados por el Subdepartamento de Supervisión Financiera Nacional.  </v>
      </c>
      <c r="T70" s="131">
        <f>VLOOKUP(A70,BASE.!$A$1:$T$878,20,FALSE)</f>
        <v>37970</v>
      </c>
      <c r="U70" s="130">
        <v>1800</v>
      </c>
      <c r="V70" s="136">
        <v>6633090</v>
      </c>
      <c r="W70" s="136">
        <v>6633090</v>
      </c>
      <c r="X70" s="134">
        <v>44227</v>
      </c>
      <c r="Y70" s="135" t="s">
        <v>8664</v>
      </c>
      <c r="Z70" s="135" t="s">
        <v>7880</v>
      </c>
      <c r="AA70" s="135" t="s">
        <v>7932</v>
      </c>
    </row>
    <row r="71" spans="1:27" x14ac:dyDescent="0.25">
      <c r="A71" s="129">
        <v>1800</v>
      </c>
      <c r="B71" s="129" t="s">
        <v>8274</v>
      </c>
      <c r="C71" s="129">
        <v>700376001</v>
      </c>
      <c r="D71" s="129" t="str">
        <f>VLOOKUP(A71,BASE.!$A$1:$T$878,4,FALSE)</f>
        <v>Fundación de Derecho Privado</v>
      </c>
      <c r="E71" s="129" t="str">
        <f>VLOOKUP(A71,BASE.!$A$1:$T$878,5,FALSE)</f>
        <v>Otorgada por Decreto Supremo N° 629, de fecha 14 de febrero de 1938, del Ministerio de Justicia.</v>
      </c>
      <c r="F71" s="129" t="str">
        <f>VLOOKUP(A71,BASE.!$A$1:$T$878,6,FALSE)</f>
        <v xml:space="preserve">Certificado de Vigencia de persona jurídica sin fines de lucro Folio N° 500345686181, emitido con fecha 14 de septiembre de 2020, del Servicio de Registro Civil e Identificación. </v>
      </c>
      <c r="G71" s="129" t="str">
        <f>VLOOKUP(A71,BASE.!$A$1:$T$878,7,FALSE)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1" s="129" t="str">
        <f>VLOOKUP(A71,BASE.!$A$1:$T$878,8,FALSE)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71" s="129" t="str">
        <f>VLOOKUP(A71,BASE.!$A$1:$T$878,9,FALSE)</f>
        <v>: 3 años.</v>
      </c>
      <c r="J71" s="129" t="str">
        <f>VLOOKUP(A71,BASE.!$A$1:$T$878,10,FALSE)</f>
        <v>07-01-2021 hasta el 07-01-2024.</v>
      </c>
      <c r="K71" s="129" t="str">
        <f>VLOOKUP(A71,BASE.!$A$1:$T$878,11,FALSE)</f>
        <v xml:space="preserve">José Pedro Silva Prado, 
Edmundo Crespo Pisano,
</v>
      </c>
      <c r="L71" s="129" t="str">
        <f>VLOOKUP(A71,BASE.!$A$1:$T$878,12,FALSE)</f>
        <v xml:space="preserve">Paseo Pdte. Errázuriz Echaurren N° 2631, 5° piso, comuna de Providencia, Santiago, Región Metropolitana.
</v>
      </c>
      <c r="M71" s="129" t="str">
        <f>VLOOKUP(A71,BASE.!$A$1:$T$878,13,FALSE)</f>
        <v>XIII</v>
      </c>
      <c r="N71" s="129" t="str">
        <f>VLOOKUP(A71,BASE.!$A$1:$T$878,14,FALSE)</f>
        <v>Providencia</v>
      </c>
      <c r="O71" s="129" t="str">
        <f>VLOOKUP(A71,BASE.!$A$1:$T$878,15,FALSE)</f>
        <v>228737900 - 228737980</v>
      </c>
      <c r="P71" s="129" t="str">
        <f>VLOOKUP(A71,BASE.!$A$1:$T$878,16,FALSE)</f>
        <v>http://www.ciudaddelnino.cl</v>
      </c>
      <c r="Q71" s="129">
        <f>VLOOKUP(A71,BASE.!$A$1:$T$878,17,FALSE)</f>
        <v>0</v>
      </c>
      <c r="R71" s="129" t="str">
        <f>VLOOKUP(A71,BASE.!$A$1:$T$878,18,FALSE)</f>
        <v>93401: Instituciones de Asistencia Social</v>
      </c>
      <c r="S71" s="129" t="str">
        <f>VLOOKUP(A71,BASE.!$A$1:$T$878,19,FALSE)</f>
        <v xml:space="preserve">Se acompaña certificado de antecedentes financieros, correspondientes al año 2019,  aprobados por el Subdepartamento de Supervisión Financiera Nacional.  </v>
      </c>
      <c r="T71" s="131">
        <f>VLOOKUP(A71,BASE.!$A$1:$T$878,20,FALSE)</f>
        <v>37970</v>
      </c>
      <c r="U71" s="130">
        <v>1800</v>
      </c>
      <c r="V71" s="136">
        <v>24304650</v>
      </c>
      <c r="W71" s="136">
        <v>24304650</v>
      </c>
      <c r="X71" s="134">
        <v>44227</v>
      </c>
      <c r="Y71" s="135" t="s">
        <v>8664</v>
      </c>
      <c r="Z71" s="135" t="s">
        <v>7880</v>
      </c>
      <c r="AA71" s="135" t="s">
        <v>7933</v>
      </c>
    </row>
    <row r="72" spans="1:27" x14ac:dyDescent="0.25">
      <c r="A72" s="129">
        <v>1800</v>
      </c>
      <c r="B72" s="129" t="s">
        <v>8274</v>
      </c>
      <c r="C72" s="129">
        <v>700376001</v>
      </c>
      <c r="D72" s="129" t="str">
        <f>VLOOKUP(A72,BASE.!$A$1:$T$878,4,FALSE)</f>
        <v>Fundación de Derecho Privado</v>
      </c>
      <c r="E72" s="129" t="str">
        <f>VLOOKUP(A72,BASE.!$A$1:$T$878,5,FALSE)</f>
        <v>Otorgada por Decreto Supremo N° 629, de fecha 14 de febrero de 1938, del Ministerio de Justicia.</v>
      </c>
      <c r="F72" s="129" t="str">
        <f>VLOOKUP(A72,BASE.!$A$1:$T$878,6,FALSE)</f>
        <v xml:space="preserve">Certificado de Vigencia de persona jurídica sin fines de lucro Folio N° 500345686181, emitido con fecha 14 de septiembre de 2020, del Servicio de Registro Civil e Identificación. </v>
      </c>
      <c r="G72" s="129" t="str">
        <f>VLOOKUP(A72,BASE.!$A$1:$T$878,7,FALSE)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2" s="129" t="str">
        <f>VLOOKUP(A72,BASE.!$A$1:$T$878,8,FALSE)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72" s="129" t="str">
        <f>VLOOKUP(A72,BASE.!$A$1:$T$878,9,FALSE)</f>
        <v>: 3 años.</v>
      </c>
      <c r="J72" s="129" t="str">
        <f>VLOOKUP(A72,BASE.!$A$1:$T$878,10,FALSE)</f>
        <v>07-01-2021 hasta el 07-01-2024.</v>
      </c>
      <c r="K72" s="129" t="str">
        <f>VLOOKUP(A72,BASE.!$A$1:$T$878,11,FALSE)</f>
        <v xml:space="preserve">José Pedro Silva Prado, 
Edmundo Crespo Pisano,
</v>
      </c>
      <c r="L72" s="129" t="str">
        <f>VLOOKUP(A72,BASE.!$A$1:$T$878,12,FALSE)</f>
        <v xml:space="preserve">Paseo Pdte. Errázuriz Echaurren N° 2631, 5° piso, comuna de Providencia, Santiago, Región Metropolitana.
</v>
      </c>
      <c r="M72" s="129" t="str">
        <f>VLOOKUP(A72,BASE.!$A$1:$T$878,13,FALSE)</f>
        <v>XIII</v>
      </c>
      <c r="N72" s="129" t="str">
        <f>VLOOKUP(A72,BASE.!$A$1:$T$878,14,FALSE)</f>
        <v>Providencia</v>
      </c>
      <c r="O72" s="129" t="str">
        <f>VLOOKUP(A72,BASE.!$A$1:$T$878,15,FALSE)</f>
        <v>228737900 - 228737980</v>
      </c>
      <c r="P72" s="129" t="str">
        <f>VLOOKUP(A72,BASE.!$A$1:$T$878,16,FALSE)</f>
        <v>http://www.ciudaddelnino.cl</v>
      </c>
      <c r="Q72" s="129">
        <f>VLOOKUP(A72,BASE.!$A$1:$T$878,17,FALSE)</f>
        <v>0</v>
      </c>
      <c r="R72" s="129" t="str">
        <f>VLOOKUP(A72,BASE.!$A$1:$T$878,18,FALSE)</f>
        <v>93401: Instituciones de Asistencia Social</v>
      </c>
      <c r="S72" s="129" t="str">
        <f>VLOOKUP(A72,BASE.!$A$1:$T$878,19,FALSE)</f>
        <v xml:space="preserve">Se acompaña certificado de antecedentes financieros, correspondientes al año 2019,  aprobados por el Subdepartamento de Supervisión Financiera Nacional.  </v>
      </c>
      <c r="T72" s="131">
        <f>VLOOKUP(A72,BASE.!$A$1:$T$878,20,FALSE)</f>
        <v>37970</v>
      </c>
      <c r="U72" s="130">
        <v>1800</v>
      </c>
      <c r="V72" s="136">
        <v>6769481</v>
      </c>
      <c r="W72" s="136">
        <v>6769481</v>
      </c>
      <c r="X72" s="134">
        <v>44227</v>
      </c>
      <c r="Y72" s="135" t="s">
        <v>8664</v>
      </c>
      <c r="Z72" s="135" t="s">
        <v>7880</v>
      </c>
      <c r="AA72" s="135" t="s">
        <v>7934</v>
      </c>
    </row>
    <row r="73" spans="1:27" x14ac:dyDescent="0.25">
      <c r="A73" s="129">
        <v>1800</v>
      </c>
      <c r="B73" s="129" t="s">
        <v>8274</v>
      </c>
      <c r="C73" s="129">
        <v>700376001</v>
      </c>
      <c r="D73" s="129" t="str">
        <f>VLOOKUP(A73,BASE.!$A$1:$T$878,4,FALSE)</f>
        <v>Fundación de Derecho Privado</v>
      </c>
      <c r="E73" s="129" t="str">
        <f>VLOOKUP(A73,BASE.!$A$1:$T$878,5,FALSE)</f>
        <v>Otorgada por Decreto Supremo N° 629, de fecha 14 de febrero de 1938, del Ministerio de Justicia.</v>
      </c>
      <c r="F73" s="129" t="str">
        <f>VLOOKUP(A73,BASE.!$A$1:$T$878,6,FALSE)</f>
        <v xml:space="preserve">Certificado de Vigencia de persona jurídica sin fines de lucro Folio N° 500345686181, emitido con fecha 14 de septiembre de 2020, del Servicio de Registro Civil e Identificación. </v>
      </c>
      <c r="G73" s="129" t="str">
        <f>VLOOKUP(A73,BASE.!$A$1:$T$878,7,FALSE)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3" s="129" t="str">
        <f>VLOOKUP(A73,BASE.!$A$1:$T$878,8,FALSE)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73" s="129" t="str">
        <f>VLOOKUP(A73,BASE.!$A$1:$T$878,9,FALSE)</f>
        <v>: 3 años.</v>
      </c>
      <c r="J73" s="129" t="str">
        <f>VLOOKUP(A73,BASE.!$A$1:$T$878,10,FALSE)</f>
        <v>07-01-2021 hasta el 07-01-2024.</v>
      </c>
      <c r="K73" s="129" t="str">
        <f>VLOOKUP(A73,BASE.!$A$1:$T$878,11,FALSE)</f>
        <v xml:space="preserve">José Pedro Silva Prado, 
Edmundo Crespo Pisano,
</v>
      </c>
      <c r="L73" s="129" t="str">
        <f>VLOOKUP(A73,BASE.!$A$1:$T$878,12,FALSE)</f>
        <v xml:space="preserve">Paseo Pdte. Errázuriz Echaurren N° 2631, 5° piso, comuna de Providencia, Santiago, Región Metropolitana.
</v>
      </c>
      <c r="M73" s="129" t="str">
        <f>VLOOKUP(A73,BASE.!$A$1:$T$878,13,FALSE)</f>
        <v>XIII</v>
      </c>
      <c r="N73" s="129" t="str">
        <f>VLOOKUP(A73,BASE.!$A$1:$T$878,14,FALSE)</f>
        <v>Providencia</v>
      </c>
      <c r="O73" s="129" t="str">
        <f>VLOOKUP(A73,BASE.!$A$1:$T$878,15,FALSE)</f>
        <v>228737900 - 228737980</v>
      </c>
      <c r="P73" s="129" t="str">
        <f>VLOOKUP(A73,BASE.!$A$1:$T$878,16,FALSE)</f>
        <v>http://www.ciudaddelnino.cl</v>
      </c>
      <c r="Q73" s="129">
        <f>VLOOKUP(A73,BASE.!$A$1:$T$878,17,FALSE)</f>
        <v>0</v>
      </c>
      <c r="R73" s="129" t="str">
        <f>VLOOKUP(A73,BASE.!$A$1:$T$878,18,FALSE)</f>
        <v>93401: Instituciones de Asistencia Social</v>
      </c>
      <c r="S73" s="129" t="str">
        <f>VLOOKUP(A73,BASE.!$A$1:$T$878,19,FALSE)</f>
        <v xml:space="preserve">Se acompaña certificado de antecedentes financieros, correspondientes al año 2019,  aprobados por el Subdepartamento de Supervisión Financiera Nacional.  </v>
      </c>
      <c r="T73" s="131">
        <f>VLOOKUP(A73,BASE.!$A$1:$T$878,20,FALSE)</f>
        <v>37970</v>
      </c>
      <c r="U73" s="130">
        <v>1800</v>
      </c>
      <c r="V73" s="136">
        <v>16450063</v>
      </c>
      <c r="W73" s="136">
        <v>16450063</v>
      </c>
      <c r="X73" s="134">
        <v>44227</v>
      </c>
      <c r="Y73" s="135" t="s">
        <v>8664</v>
      </c>
      <c r="Z73" s="135" t="s">
        <v>7880</v>
      </c>
      <c r="AA73" s="135" t="s">
        <v>7935</v>
      </c>
    </row>
    <row r="74" spans="1:27" x14ac:dyDescent="0.25">
      <c r="A74" s="129">
        <v>1800</v>
      </c>
      <c r="B74" s="129" t="s">
        <v>8274</v>
      </c>
      <c r="C74" s="129">
        <v>700376001</v>
      </c>
      <c r="D74" s="129" t="str">
        <f>VLOOKUP(A74,BASE.!$A$1:$T$878,4,FALSE)</f>
        <v>Fundación de Derecho Privado</v>
      </c>
      <c r="E74" s="129" t="str">
        <f>VLOOKUP(A74,BASE.!$A$1:$T$878,5,FALSE)</f>
        <v>Otorgada por Decreto Supremo N° 629, de fecha 14 de febrero de 1938, del Ministerio de Justicia.</v>
      </c>
      <c r="F74" s="129" t="str">
        <f>VLOOKUP(A74,BASE.!$A$1:$T$878,6,FALSE)</f>
        <v xml:space="preserve">Certificado de Vigencia de persona jurídica sin fines de lucro Folio N° 500345686181, emitido con fecha 14 de septiembre de 2020, del Servicio de Registro Civil e Identificación. </v>
      </c>
      <c r="G74" s="129" t="str">
        <f>VLOOKUP(A74,BASE.!$A$1:$T$878,7,FALSE)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4" s="129" t="str">
        <f>VLOOKUP(A74,BASE.!$A$1:$T$878,8,FALSE)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74" s="129" t="str">
        <f>VLOOKUP(A74,BASE.!$A$1:$T$878,9,FALSE)</f>
        <v>: 3 años.</v>
      </c>
      <c r="J74" s="129" t="str">
        <f>VLOOKUP(A74,BASE.!$A$1:$T$878,10,FALSE)</f>
        <v>07-01-2021 hasta el 07-01-2024.</v>
      </c>
      <c r="K74" s="129" t="str">
        <f>VLOOKUP(A74,BASE.!$A$1:$T$878,11,FALSE)</f>
        <v xml:space="preserve">José Pedro Silva Prado, 
Edmundo Crespo Pisano,
</v>
      </c>
      <c r="L74" s="129" t="str">
        <f>VLOOKUP(A74,BASE.!$A$1:$T$878,12,FALSE)</f>
        <v xml:space="preserve">Paseo Pdte. Errázuriz Echaurren N° 2631, 5° piso, comuna de Providencia, Santiago, Región Metropolitana.
</v>
      </c>
      <c r="M74" s="129" t="str">
        <f>VLOOKUP(A74,BASE.!$A$1:$T$878,13,FALSE)</f>
        <v>XIII</v>
      </c>
      <c r="N74" s="129" t="str">
        <f>VLOOKUP(A74,BASE.!$A$1:$T$878,14,FALSE)</f>
        <v>Providencia</v>
      </c>
      <c r="O74" s="129" t="str">
        <f>VLOOKUP(A74,BASE.!$A$1:$T$878,15,FALSE)</f>
        <v>228737900 - 228737980</v>
      </c>
      <c r="P74" s="129" t="str">
        <f>VLOOKUP(A74,BASE.!$A$1:$T$878,16,FALSE)</f>
        <v>http://www.ciudaddelnino.cl</v>
      </c>
      <c r="Q74" s="129">
        <f>VLOOKUP(A74,BASE.!$A$1:$T$878,17,FALSE)</f>
        <v>0</v>
      </c>
      <c r="R74" s="129" t="str">
        <f>VLOOKUP(A74,BASE.!$A$1:$T$878,18,FALSE)</f>
        <v>93401: Instituciones de Asistencia Social</v>
      </c>
      <c r="S74" s="129" t="str">
        <f>VLOOKUP(A74,BASE.!$A$1:$T$878,19,FALSE)</f>
        <v xml:space="preserve">Se acompaña certificado de antecedentes financieros, correspondientes al año 2019,  aprobados por el Subdepartamento de Supervisión Financiera Nacional.  </v>
      </c>
      <c r="T74" s="131">
        <f>VLOOKUP(A74,BASE.!$A$1:$T$878,20,FALSE)</f>
        <v>37970</v>
      </c>
      <c r="U74" s="130">
        <v>1800</v>
      </c>
      <c r="V74" s="136">
        <v>35570268</v>
      </c>
      <c r="W74" s="136">
        <v>35570268</v>
      </c>
      <c r="X74" s="134">
        <v>44227</v>
      </c>
      <c r="Y74" s="135" t="s">
        <v>8664</v>
      </c>
      <c r="Z74" s="135" t="s">
        <v>7880</v>
      </c>
      <c r="AA74" s="135" t="s">
        <v>7936</v>
      </c>
    </row>
    <row r="75" spans="1:27" x14ac:dyDescent="0.25">
      <c r="A75" s="129">
        <v>1800</v>
      </c>
      <c r="B75" s="129" t="s">
        <v>8274</v>
      </c>
      <c r="C75" s="129">
        <v>700376001</v>
      </c>
      <c r="D75" s="129" t="str">
        <f>VLOOKUP(A75,BASE.!$A$1:$T$878,4,FALSE)</f>
        <v>Fundación de Derecho Privado</v>
      </c>
      <c r="E75" s="129" t="str">
        <f>VLOOKUP(A75,BASE.!$A$1:$T$878,5,FALSE)</f>
        <v>Otorgada por Decreto Supremo N° 629, de fecha 14 de febrero de 1938, del Ministerio de Justicia.</v>
      </c>
      <c r="F75" s="129" t="str">
        <f>VLOOKUP(A75,BASE.!$A$1:$T$878,6,FALSE)</f>
        <v xml:space="preserve">Certificado de Vigencia de persona jurídica sin fines de lucro Folio N° 500345686181, emitido con fecha 14 de septiembre de 2020, del Servicio de Registro Civil e Identificación. </v>
      </c>
      <c r="G75" s="129" t="str">
        <f>VLOOKUP(A75,BASE.!$A$1:$T$878,7,FALSE)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5" s="129" t="str">
        <f>VLOOKUP(A75,BASE.!$A$1:$T$878,8,FALSE)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75" s="129" t="str">
        <f>VLOOKUP(A75,BASE.!$A$1:$T$878,9,FALSE)</f>
        <v>: 3 años.</v>
      </c>
      <c r="J75" s="129" t="str">
        <f>VLOOKUP(A75,BASE.!$A$1:$T$878,10,FALSE)</f>
        <v>07-01-2021 hasta el 07-01-2024.</v>
      </c>
      <c r="K75" s="129" t="str">
        <f>VLOOKUP(A75,BASE.!$A$1:$T$878,11,FALSE)</f>
        <v xml:space="preserve">José Pedro Silva Prado, 
Edmundo Crespo Pisano,
</v>
      </c>
      <c r="L75" s="129" t="str">
        <f>VLOOKUP(A75,BASE.!$A$1:$T$878,12,FALSE)</f>
        <v xml:space="preserve">Paseo Pdte. Errázuriz Echaurren N° 2631, 5° piso, comuna de Providencia, Santiago, Región Metropolitana.
</v>
      </c>
      <c r="M75" s="129" t="str">
        <f>VLOOKUP(A75,BASE.!$A$1:$T$878,13,FALSE)</f>
        <v>XIII</v>
      </c>
      <c r="N75" s="129" t="str">
        <f>VLOOKUP(A75,BASE.!$A$1:$T$878,14,FALSE)</f>
        <v>Providencia</v>
      </c>
      <c r="O75" s="129" t="str">
        <f>VLOOKUP(A75,BASE.!$A$1:$T$878,15,FALSE)</f>
        <v>228737900 - 228737980</v>
      </c>
      <c r="P75" s="129" t="str">
        <f>VLOOKUP(A75,BASE.!$A$1:$T$878,16,FALSE)</f>
        <v>http://www.ciudaddelnino.cl</v>
      </c>
      <c r="Q75" s="129">
        <f>VLOOKUP(A75,BASE.!$A$1:$T$878,17,FALSE)</f>
        <v>0</v>
      </c>
      <c r="R75" s="129" t="str">
        <f>VLOOKUP(A75,BASE.!$A$1:$T$878,18,FALSE)</f>
        <v>93401: Instituciones de Asistencia Social</v>
      </c>
      <c r="S75" s="129" t="str">
        <f>VLOOKUP(A75,BASE.!$A$1:$T$878,19,FALSE)</f>
        <v xml:space="preserve">Se acompaña certificado de antecedentes financieros, correspondientes al año 2019,  aprobados por el Subdepartamento de Supervisión Financiera Nacional.  </v>
      </c>
      <c r="T75" s="131">
        <f>VLOOKUP(A75,BASE.!$A$1:$T$878,20,FALSE)</f>
        <v>37970</v>
      </c>
      <c r="U75" s="130">
        <v>1800</v>
      </c>
      <c r="V75" s="136">
        <v>41686320</v>
      </c>
      <c r="W75" s="136">
        <v>41686320</v>
      </c>
      <c r="X75" s="134">
        <v>44227</v>
      </c>
      <c r="Y75" s="135" t="s">
        <v>8664</v>
      </c>
      <c r="Z75" s="135" t="s">
        <v>7880</v>
      </c>
      <c r="AA75" s="135" t="s">
        <v>7937</v>
      </c>
    </row>
    <row r="76" spans="1:27" x14ac:dyDescent="0.25">
      <c r="A76" s="129">
        <v>1800</v>
      </c>
      <c r="B76" s="129" t="s">
        <v>8274</v>
      </c>
      <c r="C76" s="129">
        <v>700376001</v>
      </c>
      <c r="D76" s="129" t="str">
        <f>VLOOKUP(A76,BASE.!$A$1:$T$878,4,FALSE)</f>
        <v>Fundación de Derecho Privado</v>
      </c>
      <c r="E76" s="129" t="str">
        <f>VLOOKUP(A76,BASE.!$A$1:$T$878,5,FALSE)</f>
        <v>Otorgada por Decreto Supremo N° 629, de fecha 14 de febrero de 1938, del Ministerio de Justicia.</v>
      </c>
      <c r="F76" s="129" t="str">
        <f>VLOOKUP(A76,BASE.!$A$1:$T$878,6,FALSE)</f>
        <v xml:space="preserve">Certificado de Vigencia de persona jurídica sin fines de lucro Folio N° 500345686181, emitido con fecha 14 de septiembre de 2020, del Servicio de Registro Civil e Identificación. </v>
      </c>
      <c r="G76" s="129" t="str">
        <f>VLOOKUP(A76,BASE.!$A$1:$T$878,7,FALSE)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6" s="129" t="str">
        <f>VLOOKUP(A76,BASE.!$A$1:$T$878,8,FALSE)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76" s="129" t="str">
        <f>VLOOKUP(A76,BASE.!$A$1:$T$878,9,FALSE)</f>
        <v>: 3 años.</v>
      </c>
      <c r="J76" s="129" t="str">
        <f>VLOOKUP(A76,BASE.!$A$1:$T$878,10,FALSE)</f>
        <v>07-01-2021 hasta el 07-01-2024.</v>
      </c>
      <c r="K76" s="129" t="str">
        <f>VLOOKUP(A76,BASE.!$A$1:$T$878,11,FALSE)</f>
        <v xml:space="preserve">José Pedro Silva Prado, 
Edmundo Crespo Pisano,
</v>
      </c>
      <c r="L76" s="129" t="str">
        <f>VLOOKUP(A76,BASE.!$A$1:$T$878,12,FALSE)</f>
        <v xml:space="preserve">Paseo Pdte. Errázuriz Echaurren N° 2631, 5° piso, comuna de Providencia, Santiago, Región Metropolitana.
</v>
      </c>
      <c r="M76" s="129" t="str">
        <f>VLOOKUP(A76,BASE.!$A$1:$T$878,13,FALSE)</f>
        <v>XIII</v>
      </c>
      <c r="N76" s="129" t="str">
        <f>VLOOKUP(A76,BASE.!$A$1:$T$878,14,FALSE)</f>
        <v>Providencia</v>
      </c>
      <c r="O76" s="129" t="str">
        <f>VLOOKUP(A76,BASE.!$A$1:$T$878,15,FALSE)</f>
        <v>228737900 - 228737980</v>
      </c>
      <c r="P76" s="129" t="str">
        <f>VLOOKUP(A76,BASE.!$A$1:$T$878,16,FALSE)</f>
        <v>http://www.ciudaddelnino.cl</v>
      </c>
      <c r="Q76" s="129">
        <f>VLOOKUP(A76,BASE.!$A$1:$T$878,17,FALSE)</f>
        <v>0</v>
      </c>
      <c r="R76" s="129" t="str">
        <f>VLOOKUP(A76,BASE.!$A$1:$T$878,18,FALSE)</f>
        <v>93401: Instituciones de Asistencia Social</v>
      </c>
      <c r="S76" s="129" t="str">
        <f>VLOOKUP(A76,BASE.!$A$1:$T$878,19,FALSE)</f>
        <v xml:space="preserve">Se acompaña certificado de antecedentes financieros, correspondientes al año 2019,  aprobados por el Subdepartamento de Supervisión Financiera Nacional.  </v>
      </c>
      <c r="T76" s="131">
        <f>VLOOKUP(A76,BASE.!$A$1:$T$878,20,FALSE)</f>
        <v>37970</v>
      </c>
      <c r="U76" s="130">
        <v>1800</v>
      </c>
      <c r="V76" s="136">
        <v>31859069</v>
      </c>
      <c r="W76" s="136">
        <v>31859069</v>
      </c>
      <c r="X76" s="134">
        <v>44227</v>
      </c>
      <c r="Y76" s="135" t="s">
        <v>8664</v>
      </c>
      <c r="Z76" s="135" t="s">
        <v>7880</v>
      </c>
      <c r="AA76" s="135" t="s">
        <v>198</v>
      </c>
    </row>
    <row r="77" spans="1:27" x14ac:dyDescent="0.25">
      <c r="A77" s="129">
        <v>1800</v>
      </c>
      <c r="B77" s="129" t="s">
        <v>8274</v>
      </c>
      <c r="C77" s="129">
        <v>700376001</v>
      </c>
      <c r="D77" s="129" t="str">
        <f>VLOOKUP(A77,BASE.!$A$1:$T$878,4,FALSE)</f>
        <v>Fundación de Derecho Privado</v>
      </c>
      <c r="E77" s="129" t="str">
        <f>VLOOKUP(A77,BASE.!$A$1:$T$878,5,FALSE)</f>
        <v>Otorgada por Decreto Supremo N° 629, de fecha 14 de febrero de 1938, del Ministerio de Justicia.</v>
      </c>
      <c r="F77" s="129" t="str">
        <f>VLOOKUP(A77,BASE.!$A$1:$T$878,6,FALSE)</f>
        <v xml:space="preserve">Certificado de Vigencia de persona jurídica sin fines de lucro Folio N° 500345686181, emitido con fecha 14 de septiembre de 2020, del Servicio de Registro Civil e Identificación. </v>
      </c>
      <c r="G77" s="129" t="str">
        <f>VLOOKUP(A77,BASE.!$A$1:$T$878,7,FALSE)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7" s="129" t="str">
        <f>VLOOKUP(A77,BASE.!$A$1:$T$878,8,FALSE)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77" s="129" t="str">
        <f>VLOOKUP(A77,BASE.!$A$1:$T$878,9,FALSE)</f>
        <v>: 3 años.</v>
      </c>
      <c r="J77" s="129" t="str">
        <f>VLOOKUP(A77,BASE.!$A$1:$T$878,10,FALSE)</f>
        <v>07-01-2021 hasta el 07-01-2024.</v>
      </c>
      <c r="K77" s="129" t="str">
        <f>VLOOKUP(A77,BASE.!$A$1:$T$878,11,FALSE)</f>
        <v xml:space="preserve">José Pedro Silva Prado, 
Edmundo Crespo Pisano,
</v>
      </c>
      <c r="L77" s="129" t="str">
        <f>VLOOKUP(A77,BASE.!$A$1:$T$878,12,FALSE)</f>
        <v xml:space="preserve">Paseo Pdte. Errázuriz Echaurren N° 2631, 5° piso, comuna de Providencia, Santiago, Región Metropolitana.
</v>
      </c>
      <c r="M77" s="129" t="str">
        <f>VLOOKUP(A77,BASE.!$A$1:$T$878,13,FALSE)</f>
        <v>XIII</v>
      </c>
      <c r="N77" s="129" t="str">
        <f>VLOOKUP(A77,BASE.!$A$1:$T$878,14,FALSE)</f>
        <v>Providencia</v>
      </c>
      <c r="O77" s="129" t="str">
        <f>VLOOKUP(A77,BASE.!$A$1:$T$878,15,FALSE)</f>
        <v>228737900 - 228737980</v>
      </c>
      <c r="P77" s="129" t="str">
        <f>VLOOKUP(A77,BASE.!$A$1:$T$878,16,FALSE)</f>
        <v>http://www.ciudaddelnino.cl</v>
      </c>
      <c r="Q77" s="129">
        <f>VLOOKUP(A77,BASE.!$A$1:$T$878,17,FALSE)</f>
        <v>0</v>
      </c>
      <c r="R77" s="129" t="str">
        <f>VLOOKUP(A77,BASE.!$A$1:$T$878,18,FALSE)</f>
        <v>93401: Instituciones de Asistencia Social</v>
      </c>
      <c r="S77" s="129" t="str">
        <f>VLOOKUP(A77,BASE.!$A$1:$T$878,19,FALSE)</f>
        <v xml:space="preserve">Se acompaña certificado de antecedentes financieros, correspondientes al año 2019,  aprobados por el Subdepartamento de Supervisión Financiera Nacional.  </v>
      </c>
      <c r="T77" s="131">
        <f>VLOOKUP(A77,BASE.!$A$1:$T$878,20,FALSE)</f>
        <v>37970</v>
      </c>
      <c r="U77" s="130">
        <v>1800</v>
      </c>
      <c r="V77" s="136">
        <v>41703366</v>
      </c>
      <c r="W77" s="136">
        <v>41703366</v>
      </c>
      <c r="X77" s="134">
        <v>44227</v>
      </c>
      <c r="Y77" s="135" t="s">
        <v>8664</v>
      </c>
      <c r="Z77" s="135" t="s">
        <v>7880</v>
      </c>
      <c r="AA77" s="135" t="s">
        <v>7938</v>
      </c>
    </row>
    <row r="78" spans="1:27" x14ac:dyDescent="0.25">
      <c r="A78" s="129">
        <v>1800</v>
      </c>
      <c r="B78" s="129" t="s">
        <v>8274</v>
      </c>
      <c r="C78" s="129">
        <v>700376001</v>
      </c>
      <c r="D78" s="129" t="str">
        <f>VLOOKUP(A78,BASE.!$A$1:$T$878,4,FALSE)</f>
        <v>Fundación de Derecho Privado</v>
      </c>
      <c r="E78" s="129" t="str">
        <f>VLOOKUP(A78,BASE.!$A$1:$T$878,5,FALSE)</f>
        <v>Otorgada por Decreto Supremo N° 629, de fecha 14 de febrero de 1938, del Ministerio de Justicia.</v>
      </c>
      <c r="F78" s="129" t="str">
        <f>VLOOKUP(A78,BASE.!$A$1:$T$878,6,FALSE)</f>
        <v xml:space="preserve">Certificado de Vigencia de persona jurídica sin fines de lucro Folio N° 500345686181, emitido con fecha 14 de septiembre de 2020, del Servicio de Registro Civil e Identificación. </v>
      </c>
      <c r="G78" s="129" t="str">
        <f>VLOOKUP(A78,BASE.!$A$1:$T$878,7,FALSE)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8" s="129" t="str">
        <f>VLOOKUP(A78,BASE.!$A$1:$T$878,8,FALSE)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78" s="129" t="str">
        <f>VLOOKUP(A78,BASE.!$A$1:$T$878,9,FALSE)</f>
        <v>: 3 años.</v>
      </c>
      <c r="J78" s="129" t="str">
        <f>VLOOKUP(A78,BASE.!$A$1:$T$878,10,FALSE)</f>
        <v>07-01-2021 hasta el 07-01-2024.</v>
      </c>
      <c r="K78" s="129" t="str">
        <f>VLOOKUP(A78,BASE.!$A$1:$T$878,11,FALSE)</f>
        <v xml:space="preserve">José Pedro Silva Prado, 
Edmundo Crespo Pisano,
</v>
      </c>
      <c r="L78" s="129" t="str">
        <f>VLOOKUP(A78,BASE.!$A$1:$T$878,12,FALSE)</f>
        <v xml:space="preserve">Paseo Pdte. Errázuriz Echaurren N° 2631, 5° piso, comuna de Providencia, Santiago, Región Metropolitana.
</v>
      </c>
      <c r="M78" s="129" t="str">
        <f>VLOOKUP(A78,BASE.!$A$1:$T$878,13,FALSE)</f>
        <v>XIII</v>
      </c>
      <c r="N78" s="129" t="str">
        <f>VLOOKUP(A78,BASE.!$A$1:$T$878,14,FALSE)</f>
        <v>Providencia</v>
      </c>
      <c r="O78" s="129" t="str">
        <f>VLOOKUP(A78,BASE.!$A$1:$T$878,15,FALSE)</f>
        <v>228737900 - 228737980</v>
      </c>
      <c r="P78" s="129" t="str">
        <f>VLOOKUP(A78,BASE.!$A$1:$T$878,16,FALSE)</f>
        <v>http://www.ciudaddelnino.cl</v>
      </c>
      <c r="Q78" s="129">
        <f>VLOOKUP(A78,BASE.!$A$1:$T$878,17,FALSE)</f>
        <v>0</v>
      </c>
      <c r="R78" s="129" t="str">
        <f>VLOOKUP(A78,BASE.!$A$1:$T$878,18,FALSE)</f>
        <v>93401: Instituciones de Asistencia Social</v>
      </c>
      <c r="S78" s="129" t="str">
        <f>VLOOKUP(A78,BASE.!$A$1:$T$878,19,FALSE)</f>
        <v xml:space="preserve">Se acompaña certificado de antecedentes financieros, correspondientes al año 2019,  aprobados por el Subdepartamento de Supervisión Financiera Nacional.  </v>
      </c>
      <c r="T78" s="131">
        <f>VLOOKUP(A78,BASE.!$A$1:$T$878,20,FALSE)</f>
        <v>37970</v>
      </c>
      <c r="U78" s="130">
        <v>1800</v>
      </c>
      <c r="V78" s="136">
        <v>16033200</v>
      </c>
      <c r="W78" s="136">
        <v>16033200</v>
      </c>
      <c r="X78" s="134">
        <v>44227</v>
      </c>
      <c r="Y78" s="135" t="s">
        <v>8664</v>
      </c>
      <c r="Z78" s="135" t="s">
        <v>7880</v>
      </c>
      <c r="AA78" s="135" t="s">
        <v>7888</v>
      </c>
    </row>
    <row r="79" spans="1:27" x14ac:dyDescent="0.25">
      <c r="A79" s="129">
        <v>1800</v>
      </c>
      <c r="B79" s="129" t="s">
        <v>8274</v>
      </c>
      <c r="C79" s="129">
        <v>700376001</v>
      </c>
      <c r="D79" s="129" t="str">
        <f>VLOOKUP(A79,BASE.!$A$1:$T$878,4,FALSE)</f>
        <v>Fundación de Derecho Privado</v>
      </c>
      <c r="E79" s="129" t="str">
        <f>VLOOKUP(A79,BASE.!$A$1:$T$878,5,FALSE)</f>
        <v>Otorgada por Decreto Supremo N° 629, de fecha 14 de febrero de 1938, del Ministerio de Justicia.</v>
      </c>
      <c r="F79" s="129" t="str">
        <f>VLOOKUP(A79,BASE.!$A$1:$T$878,6,FALSE)</f>
        <v xml:space="preserve">Certificado de Vigencia de persona jurídica sin fines de lucro Folio N° 500345686181, emitido con fecha 14 de septiembre de 2020, del Servicio de Registro Civil e Identificación. </v>
      </c>
      <c r="G79" s="129" t="str">
        <f>VLOOKUP(A79,BASE.!$A$1:$T$878,7,FALSE)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79" s="129" t="str">
        <f>VLOOKUP(A79,BASE.!$A$1:$T$878,8,FALSE)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79" s="129" t="str">
        <f>VLOOKUP(A79,BASE.!$A$1:$T$878,9,FALSE)</f>
        <v>: 3 años.</v>
      </c>
      <c r="J79" s="129" t="str">
        <f>VLOOKUP(A79,BASE.!$A$1:$T$878,10,FALSE)</f>
        <v>07-01-2021 hasta el 07-01-2024.</v>
      </c>
      <c r="K79" s="129" t="str">
        <f>VLOOKUP(A79,BASE.!$A$1:$T$878,11,FALSE)</f>
        <v xml:space="preserve">José Pedro Silva Prado, 
Edmundo Crespo Pisano,
</v>
      </c>
      <c r="L79" s="129" t="str">
        <f>VLOOKUP(A79,BASE.!$A$1:$T$878,12,FALSE)</f>
        <v xml:space="preserve">Paseo Pdte. Errázuriz Echaurren N° 2631, 5° piso, comuna de Providencia, Santiago, Región Metropolitana.
</v>
      </c>
      <c r="M79" s="129" t="str">
        <f>VLOOKUP(A79,BASE.!$A$1:$T$878,13,FALSE)</f>
        <v>XIII</v>
      </c>
      <c r="N79" s="129" t="str">
        <f>VLOOKUP(A79,BASE.!$A$1:$T$878,14,FALSE)</f>
        <v>Providencia</v>
      </c>
      <c r="O79" s="129" t="str">
        <f>VLOOKUP(A79,BASE.!$A$1:$T$878,15,FALSE)</f>
        <v>228737900 - 228737980</v>
      </c>
      <c r="P79" s="129" t="str">
        <f>VLOOKUP(A79,BASE.!$A$1:$T$878,16,FALSE)</f>
        <v>http://www.ciudaddelnino.cl</v>
      </c>
      <c r="Q79" s="129">
        <f>VLOOKUP(A79,BASE.!$A$1:$T$878,17,FALSE)</f>
        <v>0</v>
      </c>
      <c r="R79" s="129" t="str">
        <f>VLOOKUP(A79,BASE.!$A$1:$T$878,18,FALSE)</f>
        <v>93401: Instituciones de Asistencia Social</v>
      </c>
      <c r="S79" s="129" t="str">
        <f>VLOOKUP(A79,BASE.!$A$1:$T$878,19,FALSE)</f>
        <v xml:space="preserve">Se acompaña certificado de antecedentes financieros, correspondientes al año 2019,  aprobados por el Subdepartamento de Supervisión Financiera Nacional.  </v>
      </c>
      <c r="T79" s="131">
        <f>VLOOKUP(A79,BASE.!$A$1:$T$878,20,FALSE)</f>
        <v>37970</v>
      </c>
      <c r="U79" s="130">
        <v>1800</v>
      </c>
      <c r="V79" s="136">
        <v>32080349</v>
      </c>
      <c r="W79" s="136">
        <v>32080349</v>
      </c>
      <c r="X79" s="134">
        <v>44227</v>
      </c>
      <c r="Y79" s="135" t="s">
        <v>8664</v>
      </c>
      <c r="Z79" s="135" t="s">
        <v>7880</v>
      </c>
      <c r="AA79" s="135" t="s">
        <v>7939</v>
      </c>
    </row>
    <row r="80" spans="1:27" x14ac:dyDescent="0.25">
      <c r="A80" s="129">
        <v>1800</v>
      </c>
      <c r="B80" s="129" t="s">
        <v>8274</v>
      </c>
      <c r="C80" s="129">
        <v>700376001</v>
      </c>
      <c r="D80" s="129" t="str">
        <f>VLOOKUP(A80,BASE.!$A$1:$T$878,4,FALSE)</f>
        <v>Fundación de Derecho Privado</v>
      </c>
      <c r="E80" s="129" t="str">
        <f>VLOOKUP(A80,BASE.!$A$1:$T$878,5,FALSE)</f>
        <v>Otorgada por Decreto Supremo N° 629, de fecha 14 de febrero de 1938, del Ministerio de Justicia.</v>
      </c>
      <c r="F80" s="129" t="str">
        <f>VLOOKUP(A80,BASE.!$A$1:$T$878,6,FALSE)</f>
        <v xml:space="preserve">Certificado de Vigencia de persona jurídica sin fines de lucro Folio N° 500345686181, emitido con fecha 14 de septiembre de 2020, del Servicio de Registro Civil e Identificación. </v>
      </c>
      <c r="G80" s="129" t="str">
        <f>VLOOKUP(A80,BASE.!$A$1:$T$878,7,FALSE)</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H80" s="129" t="str">
        <f>VLOOKUP(A80,BASE.!$A$1:$T$878,8,FALSE)</f>
        <v>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Falta certificado de vigencia de Directorio de persona jurídica sin fines de lucro, actualizado con el nuevo directorio.</v>
      </c>
      <c r="I80" s="129" t="str">
        <f>VLOOKUP(A80,BASE.!$A$1:$T$878,9,FALSE)</f>
        <v>: 3 años.</v>
      </c>
      <c r="J80" s="129" t="str">
        <f>VLOOKUP(A80,BASE.!$A$1:$T$878,10,FALSE)</f>
        <v>07-01-2021 hasta el 07-01-2024.</v>
      </c>
      <c r="K80" s="129" t="str">
        <f>VLOOKUP(A80,BASE.!$A$1:$T$878,11,FALSE)</f>
        <v xml:space="preserve">José Pedro Silva Prado, 
Edmundo Crespo Pisano,
</v>
      </c>
      <c r="L80" s="129" t="str">
        <f>VLOOKUP(A80,BASE.!$A$1:$T$878,12,FALSE)</f>
        <v xml:space="preserve">Paseo Pdte. Errázuriz Echaurren N° 2631, 5° piso, comuna de Providencia, Santiago, Región Metropolitana.
</v>
      </c>
      <c r="M80" s="129" t="str">
        <f>VLOOKUP(A80,BASE.!$A$1:$T$878,13,FALSE)</f>
        <v>XIII</v>
      </c>
      <c r="N80" s="129" t="str">
        <f>VLOOKUP(A80,BASE.!$A$1:$T$878,14,FALSE)</f>
        <v>Providencia</v>
      </c>
      <c r="O80" s="129" t="str">
        <f>VLOOKUP(A80,BASE.!$A$1:$T$878,15,FALSE)</f>
        <v>228737900 - 228737980</v>
      </c>
      <c r="P80" s="129" t="str">
        <f>VLOOKUP(A80,BASE.!$A$1:$T$878,16,FALSE)</f>
        <v>http://www.ciudaddelnino.cl</v>
      </c>
      <c r="Q80" s="129">
        <f>VLOOKUP(A80,BASE.!$A$1:$T$878,17,FALSE)</f>
        <v>0</v>
      </c>
      <c r="R80" s="129" t="str">
        <f>VLOOKUP(A80,BASE.!$A$1:$T$878,18,FALSE)</f>
        <v>93401: Instituciones de Asistencia Social</v>
      </c>
      <c r="S80" s="129" t="str">
        <f>VLOOKUP(A80,BASE.!$A$1:$T$878,19,FALSE)</f>
        <v xml:space="preserve">Se acompaña certificado de antecedentes financieros, correspondientes al año 2019,  aprobados por el Subdepartamento de Supervisión Financiera Nacional.  </v>
      </c>
      <c r="T80" s="131">
        <f>VLOOKUP(A80,BASE.!$A$1:$T$878,20,FALSE)</f>
        <v>37970</v>
      </c>
      <c r="U80" s="130">
        <v>1800</v>
      </c>
      <c r="V80" s="136">
        <v>18277848</v>
      </c>
      <c r="W80" s="136">
        <v>18277848</v>
      </c>
      <c r="X80" s="134">
        <v>44227</v>
      </c>
      <c r="Y80" s="135" t="s">
        <v>8664</v>
      </c>
      <c r="Z80" s="135" t="s">
        <v>7880</v>
      </c>
      <c r="AA80" s="135" t="s">
        <v>7940</v>
      </c>
    </row>
    <row r="81" spans="1:27" x14ac:dyDescent="0.25">
      <c r="A81" s="129">
        <v>1950</v>
      </c>
      <c r="B81" s="129" t="s">
        <v>8275</v>
      </c>
      <c r="C81" s="129">
        <v>700175006</v>
      </c>
      <c r="D81" s="129" t="str">
        <f>VLOOKUP(A81,BASE.!$A$1:$T$878,4,FALSE)</f>
        <v>Corporación de Derecho Privado</v>
      </c>
      <c r="E81" s="129" t="str">
        <f>VLOOKUP(A81,BASE.!$A$1:$T$878,5,FALSE)</f>
        <v>Otorgado por Decreto Supremo Nº 2234, del 11 de noviembre de 1920, por el Ministerio de Justicia.</v>
      </c>
      <c r="F81" s="129" t="str">
        <f>VLOOKUP(A81,BASE.!$A$1:$T$878,6,FALSE)</f>
        <v xml:space="preserve">Certificado de Vigencia, folio Nº 500341168221, de 18 de agosto de 2020, del Servicio de Registro Civil e Identificación.
</v>
      </c>
      <c r="G81" s="129" t="str">
        <f>VLOOKUP(A81,BASE.!$A$1:$T$878,7,FALSE)</f>
        <v>Crear y sostener Iglesias, bibliotecas y centro de reunión, escuelas, hogares de ancianos, infantiles y juveniles y, en general, centros que permitan la difusión del Evangelio, a la vez que hacer obra social en beneficio de la Comunidad.</v>
      </c>
      <c r="H81" s="129" t="str">
        <f>VLOOKUP(A81,BASE.!$A$1:$T$878,8,FALSE)</f>
        <v xml:space="preserve">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v>
      </c>
      <c r="I81" s="129" t="str">
        <f>VLOOKUP(A81,BASE.!$A$1:$T$878,9,FALSE)</f>
        <v>3 años</v>
      </c>
      <c r="J81" s="129" t="str">
        <f>VLOOKUP(A81,BASE.!$A$1:$T$878,10,FALSE)</f>
        <v>14 de marzo de 2020 al 14 de marzo de 2023.</v>
      </c>
      <c r="K81" s="129" t="str">
        <f>VLOOKUP(A81,BASE.!$A$1:$T$878,11,FALSE)</f>
        <v xml:space="preserve">Presidente: Pastor Carlos Iván Flores Hernández </v>
      </c>
      <c r="L81" s="129" t="str">
        <f>VLOOKUP(A81,BASE.!$A$1:$T$878,12,FALSE)</f>
        <v xml:space="preserve">Dinamarca Nº 711, Temuco, Novena Región. 
Bustamante N° 56, Providencia, RM
</v>
      </c>
      <c r="M81" s="129" t="str">
        <f>VLOOKUP(A81,BASE.!$A$1:$T$878,13,FALSE)</f>
        <v>XIII</v>
      </c>
      <c r="N81" s="129" t="str">
        <f>VLOOKUP(A81,BASE.!$A$1:$T$878,14,FALSE)</f>
        <v>Temuco</v>
      </c>
      <c r="O81" s="129" t="str">
        <f>VLOOKUP(A81,BASE.!$A$1:$T$878,15,FALSE)</f>
        <v xml:space="preserve">(45) 465726
+56977590129
</v>
      </c>
      <c r="P81" s="129" t="str">
        <f>VLOOKUP(A81,BASE.!$A$1:$T$878,16,FALSE)</f>
        <v>secretaria@acym.cl</v>
      </c>
      <c r="Q81" s="129">
        <f>VLOOKUP(A81,BASE.!$A$1:$T$878,17,FALSE)</f>
        <v>0</v>
      </c>
      <c r="R81" s="129" t="str">
        <f>VLOOKUP(A81,BASE.!$A$1:$T$878,18,FALSE)</f>
        <v>93401: Instituciones de Asistencia Social.</v>
      </c>
      <c r="S81" s="129" t="str">
        <f>VLOOKUP(A81,BASE.!$A$1:$T$878,19,FALSE)</f>
        <v>Se acompañan antecedentes Financieros correspondientes al año 2019, aprobados por el Subdepartamento de  Supervisión Financiera Nacional.</v>
      </c>
      <c r="T81" s="131">
        <f>VLOOKUP(A81,BASE.!$A$1:$T$878,20,FALSE)</f>
        <v>37970</v>
      </c>
      <c r="U81" s="130">
        <v>1950</v>
      </c>
      <c r="V81" s="136">
        <v>31424025</v>
      </c>
      <c r="W81" s="136">
        <v>31424025</v>
      </c>
      <c r="X81" s="134">
        <v>44227</v>
      </c>
      <c r="Y81" s="135" t="s">
        <v>8664</v>
      </c>
      <c r="Z81" s="135" t="s">
        <v>7880</v>
      </c>
      <c r="AA81" s="135" t="s">
        <v>7941</v>
      </c>
    </row>
    <row r="82" spans="1:27" x14ac:dyDescent="0.25">
      <c r="A82" s="129">
        <v>2150</v>
      </c>
      <c r="B82" s="129" t="s">
        <v>8276</v>
      </c>
      <c r="C82" s="129">
        <v>702670004</v>
      </c>
      <c r="D82" s="129" t="str">
        <f>VLOOKUP(A82,BASE.!$A$1:$T$878,4,FALSE)</f>
        <v>Fundación de Derecho Privado.</v>
      </c>
      <c r="E82" s="129" t="str">
        <f>VLOOKUP(A82,BASE.!$A$1:$T$878,5,FALSE)</f>
        <v xml:space="preserve">Decreto Supremo Nº 213, de 17 de febrero de 1975, del Ministerio de Justicia. </v>
      </c>
      <c r="F82" s="129" t="str">
        <f>VLOOKUP(A82,BASE.!$A$1:$T$878,6,FALSE)</f>
        <v>Certificado de Vigencia de persona jurídica sin fines de lucro Folio Nº 500349405687, de 7 de octubre de 2020, emitido por el Servicio de Registro Civil e Identificación.</v>
      </c>
      <c r="G82" s="129" t="str">
        <f>VLOOKUP(A82,BASE.!$A$1:$T$878,7,FALSE)</f>
        <v xml:space="preserve">Propender al desarrollo integral de los niños intelectualmente limitados hasta su incorporación a la vida del trabajo.
</v>
      </c>
      <c r="H82" s="129" t="str">
        <f>VLOOKUP(A82,BASE.!$A$1:$T$878,8,FALSE)</f>
        <v>Presidente: 
Felipe Arteaga Manieu,
Vicepresidente: 
Edgar Witt Gebert
Secretario: 
Luis Lizama Portal
Tesorero: 
Rodrigo Pablo Roa
Directores:
Álvaro Agustín Morales Adaro
Carolina Beatriz Muñoz Guzmán
Sergio Espejo Yaksic</v>
      </c>
      <c r="I82" s="129" t="str">
        <f>VLOOKUP(A82,BASE.!$A$1:$T$878,9,FALSE)</f>
        <v>Duran dos años en sus funciones. Renovación parcial anual de tres directores</v>
      </c>
      <c r="J82" s="129" t="str">
        <f>VLOOKUP(A82,BASE.!$A$1:$T$878,10,FALSE)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2" s="129" t="str">
        <f>VLOOKUP(A82,BASE.!$A$1:$T$878,11,FALSE)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82" s="129" t="str">
        <f>VLOOKUP(A82,BASE.!$A$1:$T$878,12,FALSE)</f>
        <v xml:space="preserve">Julio Prado N° 1761, comuna de Ñuñoa, Región Metropolitana
</v>
      </c>
      <c r="M82" s="129" t="str">
        <f>VLOOKUP(A82,BASE.!$A$1:$T$878,13,FALSE)</f>
        <v>XIII</v>
      </c>
      <c r="N82" s="129" t="str">
        <f>VLOOKUP(A82,BASE.!$A$1:$T$878,14,FALSE)</f>
        <v>Ñuñoa</v>
      </c>
      <c r="O82" s="129" t="str">
        <f>VLOOKUP(A82,BASE.!$A$1:$T$878,15,FALSE)</f>
        <v xml:space="preserve">4768500
</v>
      </c>
      <c r="P82" s="129" t="str">
        <f>VLOOKUP(A82,BASE.!$A$1:$T$878,16,FALSE)</f>
        <v xml:space="preserve">gerenciageneral@coanil.cl
</v>
      </c>
      <c r="Q82" s="129">
        <f>VLOOKUP(A82,BASE.!$A$1:$T$878,17,FALSE)</f>
        <v>0</v>
      </c>
      <c r="R82" s="129">
        <f>VLOOKUP(A82,BASE.!$A$1:$T$878,18,FALSE)</f>
        <v>93401</v>
      </c>
      <c r="S82" s="129" t="str">
        <f>VLOOKUP(A82,BASE.!$A$1:$T$878,19,FALSE)</f>
        <v>Se acompaña Certificado de Antecedentes Financieros de la Institución correspondiente al año 2019, aprobados USUFI</v>
      </c>
      <c r="T82" s="131">
        <f>VLOOKUP(A82,BASE.!$A$1:$T$878,20,FALSE)</f>
        <v>37970</v>
      </c>
      <c r="U82" s="130">
        <v>2150</v>
      </c>
      <c r="V82" s="136">
        <v>33499663</v>
      </c>
      <c r="W82" s="136">
        <v>33499663</v>
      </c>
      <c r="X82" s="134">
        <v>44227</v>
      </c>
      <c r="Y82" s="135" t="s">
        <v>8664</v>
      </c>
      <c r="Z82" s="135" t="s">
        <v>7880</v>
      </c>
      <c r="AA82" s="135" t="s">
        <v>230</v>
      </c>
    </row>
    <row r="83" spans="1:27" x14ac:dyDescent="0.25">
      <c r="A83" s="129">
        <v>2150</v>
      </c>
      <c r="B83" s="129" t="s">
        <v>8276</v>
      </c>
      <c r="C83" s="129">
        <v>702670004</v>
      </c>
      <c r="D83" s="129" t="str">
        <f>VLOOKUP(A83,BASE.!$A$1:$T$878,4,FALSE)</f>
        <v>Fundación de Derecho Privado.</v>
      </c>
      <c r="E83" s="129" t="str">
        <f>VLOOKUP(A83,BASE.!$A$1:$T$878,5,FALSE)</f>
        <v xml:space="preserve">Decreto Supremo Nº 213, de 17 de febrero de 1975, del Ministerio de Justicia. </v>
      </c>
      <c r="F83" s="129" t="str">
        <f>VLOOKUP(A83,BASE.!$A$1:$T$878,6,FALSE)</f>
        <v>Certificado de Vigencia de persona jurídica sin fines de lucro Folio Nº 500349405687, de 7 de octubre de 2020, emitido por el Servicio de Registro Civil e Identificación.</v>
      </c>
      <c r="G83" s="129" t="str">
        <f>VLOOKUP(A83,BASE.!$A$1:$T$878,7,FALSE)</f>
        <v xml:space="preserve">Propender al desarrollo integral de los niños intelectualmente limitados hasta su incorporación a la vida del trabajo.
</v>
      </c>
      <c r="H83" s="129" t="str">
        <f>VLOOKUP(A83,BASE.!$A$1:$T$878,8,FALSE)</f>
        <v>Presidente: 
Felipe Arteaga Manieu,
Vicepresidente: 
Edgar Witt Gebert
Secretario: 
Luis Lizama Portal
Tesorero: 
Rodrigo Pablo Roa
Directores:
Álvaro Agustín Morales Adaro
Carolina Beatriz Muñoz Guzmán
Sergio Espejo Yaksic</v>
      </c>
      <c r="I83" s="129" t="str">
        <f>VLOOKUP(A83,BASE.!$A$1:$T$878,9,FALSE)</f>
        <v>Duran dos años en sus funciones. Renovación parcial anual de tres directores</v>
      </c>
      <c r="J83" s="129" t="str">
        <f>VLOOKUP(A83,BASE.!$A$1:$T$878,10,FALSE)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3" s="129" t="str">
        <f>VLOOKUP(A83,BASE.!$A$1:$T$878,11,FALSE)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83" s="129" t="str">
        <f>VLOOKUP(A83,BASE.!$A$1:$T$878,12,FALSE)</f>
        <v xml:space="preserve">Julio Prado N° 1761, comuna de Ñuñoa, Región Metropolitana
</v>
      </c>
      <c r="M83" s="129" t="str">
        <f>VLOOKUP(A83,BASE.!$A$1:$T$878,13,FALSE)</f>
        <v>XIII</v>
      </c>
      <c r="N83" s="129" t="str">
        <f>VLOOKUP(A83,BASE.!$A$1:$T$878,14,FALSE)</f>
        <v>Ñuñoa</v>
      </c>
      <c r="O83" s="129" t="str">
        <f>VLOOKUP(A83,BASE.!$A$1:$T$878,15,FALSE)</f>
        <v xml:space="preserve">4768500
</v>
      </c>
      <c r="P83" s="129" t="str">
        <f>VLOOKUP(A83,BASE.!$A$1:$T$878,16,FALSE)</f>
        <v xml:space="preserve">gerenciageneral@coanil.cl
</v>
      </c>
      <c r="Q83" s="129">
        <f>VLOOKUP(A83,BASE.!$A$1:$T$878,17,FALSE)</f>
        <v>0</v>
      </c>
      <c r="R83" s="129">
        <f>VLOOKUP(A83,BASE.!$A$1:$T$878,18,FALSE)</f>
        <v>93401</v>
      </c>
      <c r="S83" s="129" t="str">
        <f>VLOOKUP(A83,BASE.!$A$1:$T$878,19,FALSE)</f>
        <v>Se acompaña Certificado de Antecedentes Financieros de la Institución correspondiente al año 2019, aprobados USUFI</v>
      </c>
      <c r="T83" s="131">
        <f>VLOOKUP(A83,BASE.!$A$1:$T$878,20,FALSE)</f>
        <v>37970</v>
      </c>
      <c r="U83" s="130">
        <v>2150</v>
      </c>
      <c r="V83" s="136">
        <v>6840832</v>
      </c>
      <c r="W83" s="136">
        <v>6840832</v>
      </c>
      <c r="X83" s="134">
        <v>44227</v>
      </c>
      <c r="Y83" s="135" t="s">
        <v>8664</v>
      </c>
      <c r="Z83" s="135" t="s">
        <v>7880</v>
      </c>
      <c r="AA83" s="135" t="s">
        <v>7882</v>
      </c>
    </row>
    <row r="84" spans="1:27" x14ac:dyDescent="0.25">
      <c r="A84" s="129">
        <v>2150</v>
      </c>
      <c r="B84" s="129" t="s">
        <v>8276</v>
      </c>
      <c r="C84" s="129">
        <v>702670004</v>
      </c>
      <c r="D84" s="129" t="str">
        <f>VLOOKUP(A84,BASE.!$A$1:$T$878,4,FALSE)</f>
        <v>Fundación de Derecho Privado.</v>
      </c>
      <c r="E84" s="129" t="str">
        <f>VLOOKUP(A84,BASE.!$A$1:$T$878,5,FALSE)</f>
        <v xml:space="preserve">Decreto Supremo Nº 213, de 17 de febrero de 1975, del Ministerio de Justicia. </v>
      </c>
      <c r="F84" s="129" t="str">
        <f>VLOOKUP(A84,BASE.!$A$1:$T$878,6,FALSE)</f>
        <v>Certificado de Vigencia de persona jurídica sin fines de lucro Folio Nº 500349405687, de 7 de octubre de 2020, emitido por el Servicio de Registro Civil e Identificación.</v>
      </c>
      <c r="G84" s="129" t="str">
        <f>VLOOKUP(A84,BASE.!$A$1:$T$878,7,FALSE)</f>
        <v xml:space="preserve">Propender al desarrollo integral de los niños intelectualmente limitados hasta su incorporación a la vida del trabajo.
</v>
      </c>
      <c r="H84" s="129" t="str">
        <f>VLOOKUP(A84,BASE.!$A$1:$T$878,8,FALSE)</f>
        <v>Presidente: 
Felipe Arteaga Manieu,
Vicepresidente: 
Edgar Witt Gebert
Secretario: 
Luis Lizama Portal
Tesorero: 
Rodrigo Pablo Roa
Directores:
Álvaro Agustín Morales Adaro
Carolina Beatriz Muñoz Guzmán
Sergio Espejo Yaksic</v>
      </c>
      <c r="I84" s="129" t="str">
        <f>VLOOKUP(A84,BASE.!$A$1:$T$878,9,FALSE)</f>
        <v>Duran dos años en sus funciones. Renovación parcial anual de tres directores</v>
      </c>
      <c r="J84" s="129" t="str">
        <f>VLOOKUP(A84,BASE.!$A$1:$T$878,10,FALSE)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4" s="129" t="str">
        <f>VLOOKUP(A84,BASE.!$A$1:$T$878,11,FALSE)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84" s="129" t="str">
        <f>VLOOKUP(A84,BASE.!$A$1:$T$878,12,FALSE)</f>
        <v xml:space="preserve">Julio Prado N° 1761, comuna de Ñuñoa, Región Metropolitana
</v>
      </c>
      <c r="M84" s="129" t="str">
        <f>VLOOKUP(A84,BASE.!$A$1:$T$878,13,FALSE)</f>
        <v>XIII</v>
      </c>
      <c r="N84" s="129" t="str">
        <f>VLOOKUP(A84,BASE.!$A$1:$T$878,14,FALSE)</f>
        <v>Ñuñoa</v>
      </c>
      <c r="O84" s="129" t="str">
        <f>VLOOKUP(A84,BASE.!$A$1:$T$878,15,FALSE)</f>
        <v xml:space="preserve">4768500
</v>
      </c>
      <c r="P84" s="129" t="str">
        <f>VLOOKUP(A84,BASE.!$A$1:$T$878,16,FALSE)</f>
        <v xml:space="preserve">gerenciageneral@coanil.cl
</v>
      </c>
      <c r="Q84" s="129">
        <f>VLOOKUP(A84,BASE.!$A$1:$T$878,17,FALSE)</f>
        <v>0</v>
      </c>
      <c r="R84" s="129">
        <f>VLOOKUP(A84,BASE.!$A$1:$T$878,18,FALSE)</f>
        <v>93401</v>
      </c>
      <c r="S84" s="129" t="str">
        <f>VLOOKUP(A84,BASE.!$A$1:$T$878,19,FALSE)</f>
        <v>Se acompaña Certificado de Antecedentes Financieros de la Institución correspondiente al año 2019, aprobados USUFI</v>
      </c>
      <c r="T84" s="131">
        <f>VLOOKUP(A84,BASE.!$A$1:$T$878,20,FALSE)</f>
        <v>37970</v>
      </c>
      <c r="U84" s="130">
        <v>2150</v>
      </c>
      <c r="V84" s="136">
        <v>26554082</v>
      </c>
      <c r="W84" s="136">
        <v>26554082</v>
      </c>
      <c r="X84" s="134">
        <v>44227</v>
      </c>
      <c r="Y84" s="135" t="s">
        <v>8664</v>
      </c>
      <c r="Z84" s="135" t="s">
        <v>7880</v>
      </c>
      <c r="AA84" s="135" t="s">
        <v>7911</v>
      </c>
    </row>
    <row r="85" spans="1:27" x14ac:dyDescent="0.25">
      <c r="A85" s="129">
        <v>2150</v>
      </c>
      <c r="B85" s="129" t="s">
        <v>8276</v>
      </c>
      <c r="C85" s="129">
        <v>702670004</v>
      </c>
      <c r="D85" s="129" t="str">
        <f>VLOOKUP(A85,BASE.!$A$1:$T$878,4,FALSE)</f>
        <v>Fundación de Derecho Privado.</v>
      </c>
      <c r="E85" s="129" t="str">
        <f>VLOOKUP(A85,BASE.!$A$1:$T$878,5,FALSE)</f>
        <v xml:space="preserve">Decreto Supremo Nº 213, de 17 de febrero de 1975, del Ministerio de Justicia. </v>
      </c>
      <c r="F85" s="129" t="str">
        <f>VLOOKUP(A85,BASE.!$A$1:$T$878,6,FALSE)</f>
        <v>Certificado de Vigencia de persona jurídica sin fines de lucro Folio Nº 500349405687, de 7 de octubre de 2020, emitido por el Servicio de Registro Civil e Identificación.</v>
      </c>
      <c r="G85" s="129" t="str">
        <f>VLOOKUP(A85,BASE.!$A$1:$T$878,7,FALSE)</f>
        <v xml:space="preserve">Propender al desarrollo integral de los niños intelectualmente limitados hasta su incorporación a la vida del trabajo.
</v>
      </c>
      <c r="H85" s="129" t="str">
        <f>VLOOKUP(A85,BASE.!$A$1:$T$878,8,FALSE)</f>
        <v>Presidente: 
Felipe Arteaga Manieu,
Vicepresidente: 
Edgar Witt Gebert
Secretario: 
Luis Lizama Portal
Tesorero: 
Rodrigo Pablo Roa
Directores:
Álvaro Agustín Morales Adaro
Carolina Beatriz Muñoz Guzmán
Sergio Espejo Yaksic</v>
      </c>
      <c r="I85" s="129" t="str">
        <f>VLOOKUP(A85,BASE.!$A$1:$T$878,9,FALSE)</f>
        <v>Duran dos años en sus funciones. Renovación parcial anual de tres directores</v>
      </c>
      <c r="J85" s="129" t="str">
        <f>VLOOKUP(A85,BASE.!$A$1:$T$878,10,FALSE)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5" s="129" t="str">
        <f>VLOOKUP(A85,BASE.!$A$1:$T$878,11,FALSE)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85" s="129" t="str">
        <f>VLOOKUP(A85,BASE.!$A$1:$T$878,12,FALSE)</f>
        <v xml:space="preserve">Julio Prado N° 1761, comuna de Ñuñoa, Región Metropolitana
</v>
      </c>
      <c r="M85" s="129" t="str">
        <f>VLOOKUP(A85,BASE.!$A$1:$T$878,13,FALSE)</f>
        <v>XIII</v>
      </c>
      <c r="N85" s="129" t="str">
        <f>VLOOKUP(A85,BASE.!$A$1:$T$878,14,FALSE)</f>
        <v>Ñuñoa</v>
      </c>
      <c r="O85" s="129" t="str">
        <f>VLOOKUP(A85,BASE.!$A$1:$T$878,15,FALSE)</f>
        <v xml:space="preserve">4768500
</v>
      </c>
      <c r="P85" s="129" t="str">
        <f>VLOOKUP(A85,BASE.!$A$1:$T$878,16,FALSE)</f>
        <v xml:space="preserve">gerenciageneral@coanil.cl
</v>
      </c>
      <c r="Q85" s="129">
        <f>VLOOKUP(A85,BASE.!$A$1:$T$878,17,FALSE)</f>
        <v>0</v>
      </c>
      <c r="R85" s="129">
        <f>VLOOKUP(A85,BASE.!$A$1:$T$878,18,FALSE)</f>
        <v>93401</v>
      </c>
      <c r="S85" s="129" t="str">
        <f>VLOOKUP(A85,BASE.!$A$1:$T$878,19,FALSE)</f>
        <v>Se acompaña Certificado de Antecedentes Financieros de la Institución correspondiente al año 2019, aprobados USUFI</v>
      </c>
      <c r="T85" s="131">
        <f>VLOOKUP(A85,BASE.!$A$1:$T$878,20,FALSE)</f>
        <v>37970</v>
      </c>
      <c r="U85" s="130">
        <v>2150</v>
      </c>
      <c r="V85" s="136">
        <v>8664130</v>
      </c>
      <c r="W85" s="136">
        <v>8664130</v>
      </c>
      <c r="X85" s="134">
        <v>44227</v>
      </c>
      <c r="Y85" s="135" t="s">
        <v>8664</v>
      </c>
      <c r="Z85" s="135" t="s">
        <v>7880</v>
      </c>
      <c r="AA85" s="135" t="s">
        <v>7942</v>
      </c>
    </row>
    <row r="86" spans="1:27" x14ac:dyDescent="0.25">
      <c r="A86" s="129">
        <v>2150</v>
      </c>
      <c r="B86" s="129" t="s">
        <v>8276</v>
      </c>
      <c r="C86" s="129">
        <v>702670004</v>
      </c>
      <c r="D86" s="129" t="str">
        <f>VLOOKUP(A86,BASE.!$A$1:$T$878,4,FALSE)</f>
        <v>Fundación de Derecho Privado.</v>
      </c>
      <c r="E86" s="129" t="str">
        <f>VLOOKUP(A86,BASE.!$A$1:$T$878,5,FALSE)</f>
        <v xml:space="preserve">Decreto Supremo Nº 213, de 17 de febrero de 1975, del Ministerio de Justicia. </v>
      </c>
      <c r="F86" s="129" t="str">
        <f>VLOOKUP(A86,BASE.!$A$1:$T$878,6,FALSE)</f>
        <v>Certificado de Vigencia de persona jurídica sin fines de lucro Folio Nº 500349405687, de 7 de octubre de 2020, emitido por el Servicio de Registro Civil e Identificación.</v>
      </c>
      <c r="G86" s="129" t="str">
        <f>VLOOKUP(A86,BASE.!$A$1:$T$878,7,FALSE)</f>
        <v xml:space="preserve">Propender al desarrollo integral de los niños intelectualmente limitados hasta su incorporación a la vida del trabajo.
</v>
      </c>
      <c r="H86" s="129" t="str">
        <f>VLOOKUP(A86,BASE.!$A$1:$T$878,8,FALSE)</f>
        <v>Presidente: 
Felipe Arteaga Manieu,
Vicepresidente: 
Edgar Witt Gebert
Secretario: 
Luis Lizama Portal
Tesorero: 
Rodrigo Pablo Roa
Directores:
Álvaro Agustín Morales Adaro
Carolina Beatriz Muñoz Guzmán
Sergio Espejo Yaksic</v>
      </c>
      <c r="I86" s="129" t="str">
        <f>VLOOKUP(A86,BASE.!$A$1:$T$878,9,FALSE)</f>
        <v>Duran dos años en sus funciones. Renovación parcial anual de tres directores</v>
      </c>
      <c r="J86" s="129" t="str">
        <f>VLOOKUP(A86,BASE.!$A$1:$T$878,10,FALSE)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6" s="129" t="str">
        <f>VLOOKUP(A86,BASE.!$A$1:$T$878,11,FALSE)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86" s="129" t="str">
        <f>VLOOKUP(A86,BASE.!$A$1:$T$878,12,FALSE)</f>
        <v xml:space="preserve">Julio Prado N° 1761, comuna de Ñuñoa, Región Metropolitana
</v>
      </c>
      <c r="M86" s="129" t="str">
        <f>VLOOKUP(A86,BASE.!$A$1:$T$878,13,FALSE)</f>
        <v>XIII</v>
      </c>
      <c r="N86" s="129" t="str">
        <f>VLOOKUP(A86,BASE.!$A$1:$T$878,14,FALSE)</f>
        <v>Ñuñoa</v>
      </c>
      <c r="O86" s="129" t="str">
        <f>VLOOKUP(A86,BASE.!$A$1:$T$878,15,FALSE)</f>
        <v xml:space="preserve">4768500
</v>
      </c>
      <c r="P86" s="129" t="str">
        <f>VLOOKUP(A86,BASE.!$A$1:$T$878,16,FALSE)</f>
        <v xml:space="preserve">gerenciageneral@coanil.cl
</v>
      </c>
      <c r="Q86" s="129">
        <f>VLOOKUP(A86,BASE.!$A$1:$T$878,17,FALSE)</f>
        <v>0</v>
      </c>
      <c r="R86" s="129">
        <f>VLOOKUP(A86,BASE.!$A$1:$T$878,18,FALSE)</f>
        <v>93401</v>
      </c>
      <c r="S86" s="129" t="str">
        <f>VLOOKUP(A86,BASE.!$A$1:$T$878,19,FALSE)</f>
        <v>Se acompaña Certificado de Antecedentes Financieros de la Institución correspondiente al año 2019, aprobados USUFI</v>
      </c>
      <c r="T86" s="131">
        <f>VLOOKUP(A86,BASE.!$A$1:$T$878,20,FALSE)</f>
        <v>37970</v>
      </c>
      <c r="U86" s="130">
        <v>2150</v>
      </c>
      <c r="V86" s="136">
        <v>17558950</v>
      </c>
      <c r="W86" s="136">
        <v>17558950</v>
      </c>
      <c r="X86" s="134">
        <v>44227</v>
      </c>
      <c r="Y86" s="135" t="s">
        <v>8664</v>
      </c>
      <c r="Z86" s="135" t="s">
        <v>7880</v>
      </c>
      <c r="AA86" s="135" t="s">
        <v>7943</v>
      </c>
    </row>
    <row r="87" spans="1:27" x14ac:dyDescent="0.25">
      <c r="A87" s="129">
        <v>2150</v>
      </c>
      <c r="B87" s="129" t="s">
        <v>8276</v>
      </c>
      <c r="C87" s="129">
        <v>702670004</v>
      </c>
      <c r="D87" s="129" t="str">
        <f>VLOOKUP(A87,BASE.!$A$1:$T$878,4,FALSE)</f>
        <v>Fundación de Derecho Privado.</v>
      </c>
      <c r="E87" s="129" t="str">
        <f>VLOOKUP(A87,BASE.!$A$1:$T$878,5,FALSE)</f>
        <v xml:space="preserve">Decreto Supremo Nº 213, de 17 de febrero de 1975, del Ministerio de Justicia. </v>
      </c>
      <c r="F87" s="129" t="str">
        <f>VLOOKUP(A87,BASE.!$A$1:$T$878,6,FALSE)</f>
        <v>Certificado de Vigencia de persona jurídica sin fines de lucro Folio Nº 500349405687, de 7 de octubre de 2020, emitido por el Servicio de Registro Civil e Identificación.</v>
      </c>
      <c r="G87" s="129" t="str">
        <f>VLOOKUP(A87,BASE.!$A$1:$T$878,7,FALSE)</f>
        <v xml:space="preserve">Propender al desarrollo integral de los niños intelectualmente limitados hasta su incorporación a la vida del trabajo.
</v>
      </c>
      <c r="H87" s="129" t="str">
        <f>VLOOKUP(A87,BASE.!$A$1:$T$878,8,FALSE)</f>
        <v>Presidente: 
Felipe Arteaga Manieu,
Vicepresidente: 
Edgar Witt Gebert
Secretario: 
Luis Lizama Portal
Tesorero: 
Rodrigo Pablo Roa
Directores:
Álvaro Agustín Morales Adaro
Carolina Beatriz Muñoz Guzmán
Sergio Espejo Yaksic</v>
      </c>
      <c r="I87" s="129" t="str">
        <f>VLOOKUP(A87,BASE.!$A$1:$T$878,9,FALSE)</f>
        <v>Duran dos años en sus funciones. Renovación parcial anual de tres directores</v>
      </c>
      <c r="J87" s="129" t="str">
        <f>VLOOKUP(A87,BASE.!$A$1:$T$878,10,FALSE)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7" s="129" t="str">
        <f>VLOOKUP(A87,BASE.!$A$1:$T$878,11,FALSE)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87" s="129" t="str">
        <f>VLOOKUP(A87,BASE.!$A$1:$T$878,12,FALSE)</f>
        <v xml:space="preserve">Julio Prado N° 1761, comuna de Ñuñoa, Región Metropolitana
</v>
      </c>
      <c r="M87" s="129" t="str">
        <f>VLOOKUP(A87,BASE.!$A$1:$T$878,13,FALSE)</f>
        <v>XIII</v>
      </c>
      <c r="N87" s="129" t="str">
        <f>VLOOKUP(A87,BASE.!$A$1:$T$878,14,FALSE)</f>
        <v>Ñuñoa</v>
      </c>
      <c r="O87" s="129" t="str">
        <f>VLOOKUP(A87,BASE.!$A$1:$T$878,15,FALSE)</f>
        <v xml:space="preserve">4768500
</v>
      </c>
      <c r="P87" s="129" t="str">
        <f>VLOOKUP(A87,BASE.!$A$1:$T$878,16,FALSE)</f>
        <v xml:space="preserve">gerenciageneral@coanil.cl
</v>
      </c>
      <c r="Q87" s="129">
        <f>VLOOKUP(A87,BASE.!$A$1:$T$878,17,FALSE)</f>
        <v>0</v>
      </c>
      <c r="R87" s="129">
        <f>VLOOKUP(A87,BASE.!$A$1:$T$878,18,FALSE)</f>
        <v>93401</v>
      </c>
      <c r="S87" s="129" t="str">
        <f>VLOOKUP(A87,BASE.!$A$1:$T$878,19,FALSE)</f>
        <v>Se acompaña Certificado de Antecedentes Financieros de la Institución correspondiente al año 2019, aprobados USUFI</v>
      </c>
      <c r="T87" s="131">
        <f>VLOOKUP(A87,BASE.!$A$1:$T$878,20,FALSE)</f>
        <v>37970</v>
      </c>
      <c r="U87" s="130">
        <v>2150</v>
      </c>
      <c r="V87" s="136">
        <v>2004993</v>
      </c>
      <c r="W87" s="136">
        <v>2004993</v>
      </c>
      <c r="X87" s="134">
        <v>44227</v>
      </c>
      <c r="Y87" s="135" t="s">
        <v>8664</v>
      </c>
      <c r="Z87" s="135" t="s">
        <v>7880</v>
      </c>
      <c r="AA87" s="135" t="s">
        <v>7944</v>
      </c>
    </row>
    <row r="88" spans="1:27" x14ac:dyDescent="0.25">
      <c r="A88" s="129">
        <v>2150</v>
      </c>
      <c r="B88" s="129" t="s">
        <v>8276</v>
      </c>
      <c r="C88" s="129">
        <v>702670004</v>
      </c>
      <c r="D88" s="129" t="str">
        <f>VLOOKUP(A88,BASE.!$A$1:$T$878,4,FALSE)</f>
        <v>Fundación de Derecho Privado.</v>
      </c>
      <c r="E88" s="129" t="str">
        <f>VLOOKUP(A88,BASE.!$A$1:$T$878,5,FALSE)</f>
        <v xml:space="preserve">Decreto Supremo Nº 213, de 17 de febrero de 1975, del Ministerio de Justicia. </v>
      </c>
      <c r="F88" s="129" t="str">
        <f>VLOOKUP(A88,BASE.!$A$1:$T$878,6,FALSE)</f>
        <v>Certificado de Vigencia de persona jurídica sin fines de lucro Folio Nº 500349405687, de 7 de octubre de 2020, emitido por el Servicio de Registro Civil e Identificación.</v>
      </c>
      <c r="G88" s="129" t="str">
        <f>VLOOKUP(A88,BASE.!$A$1:$T$878,7,FALSE)</f>
        <v xml:space="preserve">Propender al desarrollo integral de los niños intelectualmente limitados hasta su incorporación a la vida del trabajo.
</v>
      </c>
      <c r="H88" s="129" t="str">
        <f>VLOOKUP(A88,BASE.!$A$1:$T$878,8,FALSE)</f>
        <v>Presidente: 
Felipe Arteaga Manieu,
Vicepresidente: 
Edgar Witt Gebert
Secretario: 
Luis Lizama Portal
Tesorero: 
Rodrigo Pablo Roa
Directores:
Álvaro Agustín Morales Adaro
Carolina Beatriz Muñoz Guzmán
Sergio Espejo Yaksic</v>
      </c>
      <c r="I88" s="129" t="str">
        <f>VLOOKUP(A88,BASE.!$A$1:$T$878,9,FALSE)</f>
        <v>Duran dos años en sus funciones. Renovación parcial anual de tres directores</v>
      </c>
      <c r="J88" s="129" t="str">
        <f>VLOOKUP(A88,BASE.!$A$1:$T$878,10,FALSE)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8" s="129" t="str">
        <f>VLOOKUP(A88,BASE.!$A$1:$T$878,11,FALSE)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88" s="129" t="str">
        <f>VLOOKUP(A88,BASE.!$A$1:$T$878,12,FALSE)</f>
        <v xml:space="preserve">Julio Prado N° 1761, comuna de Ñuñoa, Región Metropolitana
</v>
      </c>
      <c r="M88" s="129" t="str">
        <f>VLOOKUP(A88,BASE.!$A$1:$T$878,13,FALSE)</f>
        <v>XIII</v>
      </c>
      <c r="N88" s="129" t="str">
        <f>VLOOKUP(A88,BASE.!$A$1:$T$878,14,FALSE)</f>
        <v>Ñuñoa</v>
      </c>
      <c r="O88" s="129" t="str">
        <f>VLOOKUP(A88,BASE.!$A$1:$T$878,15,FALSE)</f>
        <v xml:space="preserve">4768500
</v>
      </c>
      <c r="P88" s="129" t="str">
        <f>VLOOKUP(A88,BASE.!$A$1:$T$878,16,FALSE)</f>
        <v xml:space="preserve">gerenciageneral@coanil.cl
</v>
      </c>
      <c r="Q88" s="129">
        <f>VLOOKUP(A88,BASE.!$A$1:$T$878,17,FALSE)</f>
        <v>0</v>
      </c>
      <c r="R88" s="129">
        <f>VLOOKUP(A88,BASE.!$A$1:$T$878,18,FALSE)</f>
        <v>93401</v>
      </c>
      <c r="S88" s="129" t="str">
        <f>VLOOKUP(A88,BASE.!$A$1:$T$878,19,FALSE)</f>
        <v>Se acompaña Certificado de Antecedentes Financieros de la Institución correspondiente al año 2019, aprobados USUFI</v>
      </c>
      <c r="T88" s="131">
        <f>VLOOKUP(A88,BASE.!$A$1:$T$878,20,FALSE)</f>
        <v>37970</v>
      </c>
      <c r="U88" s="130">
        <v>2150</v>
      </c>
      <c r="V88" s="136">
        <v>3818311</v>
      </c>
      <c r="W88" s="136">
        <v>3818311</v>
      </c>
      <c r="X88" s="134">
        <v>44227</v>
      </c>
      <c r="Y88" s="135" t="s">
        <v>8664</v>
      </c>
      <c r="Z88" s="135" t="s">
        <v>7880</v>
      </c>
      <c r="AA88" s="135" t="s">
        <v>7945</v>
      </c>
    </row>
    <row r="89" spans="1:27" x14ac:dyDescent="0.25">
      <c r="A89" s="129">
        <v>2150</v>
      </c>
      <c r="B89" s="129" t="s">
        <v>8276</v>
      </c>
      <c r="C89" s="129">
        <v>702670004</v>
      </c>
      <c r="D89" s="129" t="str">
        <f>VLOOKUP(A89,BASE.!$A$1:$T$878,4,FALSE)</f>
        <v>Fundación de Derecho Privado.</v>
      </c>
      <c r="E89" s="129" t="str">
        <f>VLOOKUP(A89,BASE.!$A$1:$T$878,5,FALSE)</f>
        <v xml:space="preserve">Decreto Supremo Nº 213, de 17 de febrero de 1975, del Ministerio de Justicia. </v>
      </c>
      <c r="F89" s="129" t="str">
        <f>VLOOKUP(A89,BASE.!$A$1:$T$878,6,FALSE)</f>
        <v>Certificado de Vigencia de persona jurídica sin fines de lucro Folio Nº 500349405687, de 7 de octubre de 2020, emitido por el Servicio de Registro Civil e Identificación.</v>
      </c>
      <c r="G89" s="129" t="str">
        <f>VLOOKUP(A89,BASE.!$A$1:$T$878,7,FALSE)</f>
        <v xml:space="preserve">Propender al desarrollo integral de los niños intelectualmente limitados hasta su incorporación a la vida del trabajo.
</v>
      </c>
      <c r="H89" s="129" t="str">
        <f>VLOOKUP(A89,BASE.!$A$1:$T$878,8,FALSE)</f>
        <v>Presidente: 
Felipe Arteaga Manieu,
Vicepresidente: 
Edgar Witt Gebert
Secretario: 
Luis Lizama Portal
Tesorero: 
Rodrigo Pablo Roa
Directores:
Álvaro Agustín Morales Adaro
Carolina Beatriz Muñoz Guzmán
Sergio Espejo Yaksic</v>
      </c>
      <c r="I89" s="129" t="str">
        <f>VLOOKUP(A89,BASE.!$A$1:$T$878,9,FALSE)</f>
        <v>Duran dos años en sus funciones. Renovación parcial anual de tres directores</v>
      </c>
      <c r="J89" s="129" t="str">
        <f>VLOOKUP(A89,BASE.!$A$1:$T$878,10,FALSE)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89" s="129" t="str">
        <f>VLOOKUP(A89,BASE.!$A$1:$T$878,11,FALSE)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89" s="129" t="str">
        <f>VLOOKUP(A89,BASE.!$A$1:$T$878,12,FALSE)</f>
        <v xml:space="preserve">Julio Prado N° 1761, comuna de Ñuñoa, Región Metropolitana
</v>
      </c>
      <c r="M89" s="129" t="str">
        <f>VLOOKUP(A89,BASE.!$A$1:$T$878,13,FALSE)</f>
        <v>XIII</v>
      </c>
      <c r="N89" s="129" t="str">
        <f>VLOOKUP(A89,BASE.!$A$1:$T$878,14,FALSE)</f>
        <v>Ñuñoa</v>
      </c>
      <c r="O89" s="129" t="str">
        <f>VLOOKUP(A89,BASE.!$A$1:$T$878,15,FALSE)</f>
        <v xml:space="preserve">4768500
</v>
      </c>
      <c r="P89" s="129" t="str">
        <f>VLOOKUP(A89,BASE.!$A$1:$T$878,16,FALSE)</f>
        <v xml:space="preserve">gerenciageneral@coanil.cl
</v>
      </c>
      <c r="Q89" s="129">
        <f>VLOOKUP(A89,BASE.!$A$1:$T$878,17,FALSE)</f>
        <v>0</v>
      </c>
      <c r="R89" s="129">
        <f>VLOOKUP(A89,BASE.!$A$1:$T$878,18,FALSE)</f>
        <v>93401</v>
      </c>
      <c r="S89" s="129" t="str">
        <f>VLOOKUP(A89,BASE.!$A$1:$T$878,19,FALSE)</f>
        <v>Se acompaña Certificado de Antecedentes Financieros de la Institución correspondiente al año 2019, aprobados USUFI</v>
      </c>
      <c r="T89" s="131">
        <f>VLOOKUP(A89,BASE.!$A$1:$T$878,20,FALSE)</f>
        <v>37970</v>
      </c>
      <c r="U89" s="130">
        <v>2150</v>
      </c>
      <c r="V89" s="136">
        <v>5232808</v>
      </c>
      <c r="W89" s="136">
        <v>5232808</v>
      </c>
      <c r="X89" s="134">
        <v>44227</v>
      </c>
      <c r="Y89" s="135" t="s">
        <v>8664</v>
      </c>
      <c r="Z89" s="135" t="s">
        <v>7880</v>
      </c>
      <c r="AA89" s="135" t="s">
        <v>7917</v>
      </c>
    </row>
    <row r="90" spans="1:27" x14ac:dyDescent="0.25">
      <c r="A90" s="129">
        <v>2150</v>
      </c>
      <c r="B90" s="129" t="s">
        <v>8276</v>
      </c>
      <c r="C90" s="129">
        <v>702670004</v>
      </c>
      <c r="D90" s="129" t="str">
        <f>VLOOKUP(A90,BASE.!$A$1:$T$878,4,FALSE)</f>
        <v>Fundación de Derecho Privado.</v>
      </c>
      <c r="E90" s="129" t="str">
        <f>VLOOKUP(A90,BASE.!$A$1:$T$878,5,FALSE)</f>
        <v xml:space="preserve">Decreto Supremo Nº 213, de 17 de febrero de 1975, del Ministerio de Justicia. </v>
      </c>
      <c r="F90" s="129" t="str">
        <f>VLOOKUP(A90,BASE.!$A$1:$T$878,6,FALSE)</f>
        <v>Certificado de Vigencia de persona jurídica sin fines de lucro Folio Nº 500349405687, de 7 de octubre de 2020, emitido por el Servicio de Registro Civil e Identificación.</v>
      </c>
      <c r="G90" s="129" t="str">
        <f>VLOOKUP(A90,BASE.!$A$1:$T$878,7,FALSE)</f>
        <v xml:space="preserve">Propender al desarrollo integral de los niños intelectualmente limitados hasta su incorporación a la vida del trabajo.
</v>
      </c>
      <c r="H90" s="129" t="str">
        <f>VLOOKUP(A90,BASE.!$A$1:$T$878,8,FALSE)</f>
        <v>Presidente: 
Felipe Arteaga Manieu,
Vicepresidente: 
Edgar Witt Gebert
Secretario: 
Luis Lizama Portal
Tesorero: 
Rodrigo Pablo Roa
Directores:
Álvaro Agustín Morales Adaro
Carolina Beatriz Muñoz Guzmán
Sergio Espejo Yaksic</v>
      </c>
      <c r="I90" s="129" t="str">
        <f>VLOOKUP(A90,BASE.!$A$1:$T$878,9,FALSE)</f>
        <v>Duran dos años en sus funciones. Renovación parcial anual de tres directores</v>
      </c>
      <c r="J90" s="129" t="str">
        <f>VLOOKUP(A90,BASE.!$A$1:$T$878,10,FALSE)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0" s="129" t="str">
        <f>VLOOKUP(A90,BASE.!$A$1:$T$878,11,FALSE)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90" s="129" t="str">
        <f>VLOOKUP(A90,BASE.!$A$1:$T$878,12,FALSE)</f>
        <v xml:space="preserve">Julio Prado N° 1761, comuna de Ñuñoa, Región Metropolitana
</v>
      </c>
      <c r="M90" s="129" t="str">
        <f>VLOOKUP(A90,BASE.!$A$1:$T$878,13,FALSE)</f>
        <v>XIII</v>
      </c>
      <c r="N90" s="129" t="str">
        <f>VLOOKUP(A90,BASE.!$A$1:$T$878,14,FALSE)</f>
        <v>Ñuñoa</v>
      </c>
      <c r="O90" s="129" t="str">
        <f>VLOOKUP(A90,BASE.!$A$1:$T$878,15,FALSE)</f>
        <v xml:space="preserve">4768500
</v>
      </c>
      <c r="P90" s="129" t="str">
        <f>VLOOKUP(A90,BASE.!$A$1:$T$878,16,FALSE)</f>
        <v xml:space="preserve">gerenciageneral@coanil.cl
</v>
      </c>
      <c r="Q90" s="129">
        <f>VLOOKUP(A90,BASE.!$A$1:$T$878,17,FALSE)</f>
        <v>0</v>
      </c>
      <c r="R90" s="129">
        <f>VLOOKUP(A90,BASE.!$A$1:$T$878,18,FALSE)</f>
        <v>93401</v>
      </c>
      <c r="S90" s="129" t="str">
        <f>VLOOKUP(A90,BASE.!$A$1:$T$878,19,FALSE)</f>
        <v>Se acompaña Certificado de Antecedentes Financieros de la Institución correspondiente al año 2019, aprobados USUFI</v>
      </c>
      <c r="T90" s="131">
        <f>VLOOKUP(A90,BASE.!$A$1:$T$878,20,FALSE)</f>
        <v>37970</v>
      </c>
      <c r="U90" s="130">
        <v>2150</v>
      </c>
      <c r="V90" s="136">
        <v>0</v>
      </c>
      <c r="W90" s="136">
        <v>0</v>
      </c>
      <c r="X90" s="134">
        <v>44227</v>
      </c>
      <c r="Y90" s="135" t="s">
        <v>8664</v>
      </c>
      <c r="Z90" s="135" t="s">
        <v>7880</v>
      </c>
      <c r="AA90" s="135" t="s">
        <v>7946</v>
      </c>
    </row>
    <row r="91" spans="1:27" x14ac:dyDescent="0.25">
      <c r="A91" s="129">
        <v>2150</v>
      </c>
      <c r="B91" s="129" t="s">
        <v>8276</v>
      </c>
      <c r="C91" s="129">
        <v>702670004</v>
      </c>
      <c r="D91" s="129" t="str">
        <f>VLOOKUP(A91,BASE.!$A$1:$T$878,4,FALSE)</f>
        <v>Fundación de Derecho Privado.</v>
      </c>
      <c r="E91" s="129" t="str">
        <f>VLOOKUP(A91,BASE.!$A$1:$T$878,5,FALSE)</f>
        <v xml:space="preserve">Decreto Supremo Nº 213, de 17 de febrero de 1975, del Ministerio de Justicia. </v>
      </c>
      <c r="F91" s="129" t="str">
        <f>VLOOKUP(A91,BASE.!$A$1:$T$878,6,FALSE)</f>
        <v>Certificado de Vigencia de persona jurídica sin fines de lucro Folio Nº 500349405687, de 7 de octubre de 2020, emitido por el Servicio de Registro Civil e Identificación.</v>
      </c>
      <c r="G91" s="129" t="str">
        <f>VLOOKUP(A91,BASE.!$A$1:$T$878,7,FALSE)</f>
        <v xml:space="preserve">Propender al desarrollo integral de los niños intelectualmente limitados hasta su incorporación a la vida del trabajo.
</v>
      </c>
      <c r="H91" s="129" t="str">
        <f>VLOOKUP(A91,BASE.!$A$1:$T$878,8,FALSE)</f>
        <v>Presidente: 
Felipe Arteaga Manieu,
Vicepresidente: 
Edgar Witt Gebert
Secretario: 
Luis Lizama Portal
Tesorero: 
Rodrigo Pablo Roa
Directores:
Álvaro Agustín Morales Adaro
Carolina Beatriz Muñoz Guzmán
Sergio Espejo Yaksic</v>
      </c>
      <c r="I91" s="129" t="str">
        <f>VLOOKUP(A91,BASE.!$A$1:$T$878,9,FALSE)</f>
        <v>Duran dos años en sus funciones. Renovación parcial anual de tres directores</v>
      </c>
      <c r="J91" s="129" t="str">
        <f>VLOOKUP(A91,BASE.!$A$1:$T$878,10,FALSE)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1" s="129" t="str">
        <f>VLOOKUP(A91,BASE.!$A$1:$T$878,11,FALSE)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91" s="129" t="str">
        <f>VLOOKUP(A91,BASE.!$A$1:$T$878,12,FALSE)</f>
        <v xml:space="preserve">Julio Prado N° 1761, comuna de Ñuñoa, Región Metropolitana
</v>
      </c>
      <c r="M91" s="129" t="str">
        <f>VLOOKUP(A91,BASE.!$A$1:$T$878,13,FALSE)</f>
        <v>XIII</v>
      </c>
      <c r="N91" s="129" t="str">
        <f>VLOOKUP(A91,BASE.!$A$1:$T$878,14,FALSE)</f>
        <v>Ñuñoa</v>
      </c>
      <c r="O91" s="129" t="str">
        <f>VLOOKUP(A91,BASE.!$A$1:$T$878,15,FALSE)</f>
        <v xml:space="preserve">4768500
</v>
      </c>
      <c r="P91" s="129" t="str">
        <f>VLOOKUP(A91,BASE.!$A$1:$T$878,16,FALSE)</f>
        <v xml:space="preserve">gerenciageneral@coanil.cl
</v>
      </c>
      <c r="Q91" s="129">
        <f>VLOOKUP(A91,BASE.!$A$1:$T$878,17,FALSE)</f>
        <v>0</v>
      </c>
      <c r="R91" s="129">
        <f>VLOOKUP(A91,BASE.!$A$1:$T$878,18,FALSE)</f>
        <v>93401</v>
      </c>
      <c r="S91" s="129" t="str">
        <f>VLOOKUP(A91,BASE.!$A$1:$T$878,19,FALSE)</f>
        <v>Se acompaña Certificado de Antecedentes Financieros de la Institución correspondiente al año 2019, aprobados USUFI</v>
      </c>
      <c r="T91" s="131">
        <f>VLOOKUP(A91,BASE.!$A$1:$T$878,20,FALSE)</f>
        <v>37970</v>
      </c>
      <c r="U91" s="130">
        <v>2150</v>
      </c>
      <c r="V91" s="136">
        <v>38223972</v>
      </c>
      <c r="W91" s="136">
        <v>38223972</v>
      </c>
      <c r="X91" s="134">
        <v>44227</v>
      </c>
      <c r="Y91" s="135" t="s">
        <v>8664</v>
      </c>
      <c r="Z91" s="135" t="s">
        <v>7880</v>
      </c>
      <c r="AA91" s="135" t="s">
        <v>7881</v>
      </c>
    </row>
    <row r="92" spans="1:27" x14ac:dyDescent="0.25">
      <c r="A92" s="129">
        <v>2150</v>
      </c>
      <c r="B92" s="129" t="s">
        <v>8276</v>
      </c>
      <c r="C92" s="129">
        <v>702670004</v>
      </c>
      <c r="D92" s="129" t="str">
        <f>VLOOKUP(A92,BASE.!$A$1:$T$878,4,FALSE)</f>
        <v>Fundación de Derecho Privado.</v>
      </c>
      <c r="E92" s="129" t="str">
        <f>VLOOKUP(A92,BASE.!$A$1:$T$878,5,FALSE)</f>
        <v xml:space="preserve">Decreto Supremo Nº 213, de 17 de febrero de 1975, del Ministerio de Justicia. </v>
      </c>
      <c r="F92" s="129" t="str">
        <f>VLOOKUP(A92,BASE.!$A$1:$T$878,6,FALSE)</f>
        <v>Certificado de Vigencia de persona jurídica sin fines de lucro Folio Nº 500349405687, de 7 de octubre de 2020, emitido por el Servicio de Registro Civil e Identificación.</v>
      </c>
      <c r="G92" s="129" t="str">
        <f>VLOOKUP(A92,BASE.!$A$1:$T$878,7,FALSE)</f>
        <v xml:space="preserve">Propender al desarrollo integral de los niños intelectualmente limitados hasta su incorporación a la vida del trabajo.
</v>
      </c>
      <c r="H92" s="129" t="str">
        <f>VLOOKUP(A92,BASE.!$A$1:$T$878,8,FALSE)</f>
        <v>Presidente: 
Felipe Arteaga Manieu,
Vicepresidente: 
Edgar Witt Gebert
Secretario: 
Luis Lizama Portal
Tesorero: 
Rodrigo Pablo Roa
Directores:
Álvaro Agustín Morales Adaro
Carolina Beatriz Muñoz Guzmán
Sergio Espejo Yaksic</v>
      </c>
      <c r="I92" s="129" t="str">
        <f>VLOOKUP(A92,BASE.!$A$1:$T$878,9,FALSE)</f>
        <v>Duran dos años en sus funciones. Renovación parcial anual de tres directores</v>
      </c>
      <c r="J92" s="129" t="str">
        <f>VLOOKUP(A92,BASE.!$A$1:$T$878,10,FALSE)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2" s="129" t="str">
        <f>VLOOKUP(A92,BASE.!$A$1:$T$878,11,FALSE)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92" s="129" t="str">
        <f>VLOOKUP(A92,BASE.!$A$1:$T$878,12,FALSE)</f>
        <v xml:space="preserve">Julio Prado N° 1761, comuna de Ñuñoa, Región Metropolitana
</v>
      </c>
      <c r="M92" s="129" t="str">
        <f>VLOOKUP(A92,BASE.!$A$1:$T$878,13,FALSE)</f>
        <v>XIII</v>
      </c>
      <c r="N92" s="129" t="str">
        <f>VLOOKUP(A92,BASE.!$A$1:$T$878,14,FALSE)</f>
        <v>Ñuñoa</v>
      </c>
      <c r="O92" s="129" t="str">
        <f>VLOOKUP(A92,BASE.!$A$1:$T$878,15,FALSE)</f>
        <v xml:space="preserve">4768500
</v>
      </c>
      <c r="P92" s="129" t="str">
        <f>VLOOKUP(A92,BASE.!$A$1:$T$878,16,FALSE)</f>
        <v xml:space="preserve">gerenciageneral@coanil.cl
</v>
      </c>
      <c r="Q92" s="129">
        <f>VLOOKUP(A92,BASE.!$A$1:$T$878,17,FALSE)</f>
        <v>0</v>
      </c>
      <c r="R92" s="129">
        <f>VLOOKUP(A92,BASE.!$A$1:$T$878,18,FALSE)</f>
        <v>93401</v>
      </c>
      <c r="S92" s="129" t="str">
        <f>VLOOKUP(A92,BASE.!$A$1:$T$878,19,FALSE)</f>
        <v>Se acompaña Certificado de Antecedentes Financieros de la Institución correspondiente al año 2019, aprobados USUFI</v>
      </c>
      <c r="T92" s="131">
        <f>VLOOKUP(A92,BASE.!$A$1:$T$878,20,FALSE)</f>
        <v>37970</v>
      </c>
      <c r="U92" s="130">
        <v>2150</v>
      </c>
      <c r="V92" s="136">
        <v>2016627</v>
      </c>
      <c r="W92" s="136">
        <v>2016627</v>
      </c>
      <c r="X92" s="134">
        <v>44227</v>
      </c>
      <c r="Y92" s="135" t="s">
        <v>8664</v>
      </c>
      <c r="Z92" s="135" t="s">
        <v>7880</v>
      </c>
      <c r="AA92" s="135" t="s">
        <v>7947</v>
      </c>
    </row>
    <row r="93" spans="1:27" x14ac:dyDescent="0.25">
      <c r="A93" s="129">
        <v>2150</v>
      </c>
      <c r="B93" s="129" t="s">
        <v>8276</v>
      </c>
      <c r="C93" s="129">
        <v>702670004</v>
      </c>
      <c r="D93" s="129" t="str">
        <f>VLOOKUP(A93,BASE.!$A$1:$T$878,4,FALSE)</f>
        <v>Fundación de Derecho Privado.</v>
      </c>
      <c r="E93" s="129" t="str">
        <f>VLOOKUP(A93,BASE.!$A$1:$T$878,5,FALSE)</f>
        <v xml:space="preserve">Decreto Supremo Nº 213, de 17 de febrero de 1975, del Ministerio de Justicia. </v>
      </c>
      <c r="F93" s="129" t="str">
        <f>VLOOKUP(A93,BASE.!$A$1:$T$878,6,FALSE)</f>
        <v>Certificado de Vigencia de persona jurídica sin fines de lucro Folio Nº 500349405687, de 7 de octubre de 2020, emitido por el Servicio de Registro Civil e Identificación.</v>
      </c>
      <c r="G93" s="129" t="str">
        <f>VLOOKUP(A93,BASE.!$A$1:$T$878,7,FALSE)</f>
        <v xml:space="preserve">Propender al desarrollo integral de los niños intelectualmente limitados hasta su incorporación a la vida del trabajo.
</v>
      </c>
      <c r="H93" s="129" t="str">
        <f>VLOOKUP(A93,BASE.!$A$1:$T$878,8,FALSE)</f>
        <v>Presidente: 
Felipe Arteaga Manieu,
Vicepresidente: 
Edgar Witt Gebert
Secretario: 
Luis Lizama Portal
Tesorero: 
Rodrigo Pablo Roa
Directores:
Álvaro Agustín Morales Adaro
Carolina Beatriz Muñoz Guzmán
Sergio Espejo Yaksic</v>
      </c>
      <c r="I93" s="129" t="str">
        <f>VLOOKUP(A93,BASE.!$A$1:$T$878,9,FALSE)</f>
        <v>Duran dos años en sus funciones. Renovación parcial anual de tres directores</v>
      </c>
      <c r="J93" s="129" t="str">
        <f>VLOOKUP(A93,BASE.!$A$1:$T$878,10,FALSE)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3" s="129" t="str">
        <f>VLOOKUP(A93,BASE.!$A$1:$T$878,11,FALSE)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93" s="129" t="str">
        <f>VLOOKUP(A93,BASE.!$A$1:$T$878,12,FALSE)</f>
        <v xml:space="preserve">Julio Prado N° 1761, comuna de Ñuñoa, Región Metropolitana
</v>
      </c>
      <c r="M93" s="129" t="str">
        <f>VLOOKUP(A93,BASE.!$A$1:$T$878,13,FALSE)</f>
        <v>XIII</v>
      </c>
      <c r="N93" s="129" t="str">
        <f>VLOOKUP(A93,BASE.!$A$1:$T$878,14,FALSE)</f>
        <v>Ñuñoa</v>
      </c>
      <c r="O93" s="129" t="str">
        <f>VLOOKUP(A93,BASE.!$A$1:$T$878,15,FALSE)</f>
        <v xml:space="preserve">4768500
</v>
      </c>
      <c r="P93" s="129" t="str">
        <f>VLOOKUP(A93,BASE.!$A$1:$T$878,16,FALSE)</f>
        <v xml:space="preserve">gerenciageneral@coanil.cl
</v>
      </c>
      <c r="Q93" s="129">
        <f>VLOOKUP(A93,BASE.!$A$1:$T$878,17,FALSE)</f>
        <v>0</v>
      </c>
      <c r="R93" s="129">
        <f>VLOOKUP(A93,BASE.!$A$1:$T$878,18,FALSE)</f>
        <v>93401</v>
      </c>
      <c r="S93" s="129" t="str">
        <f>VLOOKUP(A93,BASE.!$A$1:$T$878,19,FALSE)</f>
        <v>Se acompaña Certificado de Antecedentes Financieros de la Institución correspondiente al año 2019, aprobados USUFI</v>
      </c>
      <c r="T93" s="131">
        <f>VLOOKUP(A93,BASE.!$A$1:$T$878,20,FALSE)</f>
        <v>37970</v>
      </c>
      <c r="U93" s="130">
        <v>2150</v>
      </c>
      <c r="V93" s="136">
        <v>1013712</v>
      </c>
      <c r="W93" s="136">
        <v>1013712</v>
      </c>
      <c r="X93" s="134">
        <v>44227</v>
      </c>
      <c r="Y93" s="135" t="s">
        <v>8664</v>
      </c>
      <c r="Z93" s="135" t="s">
        <v>7880</v>
      </c>
      <c r="AA93" s="135" t="s">
        <v>78</v>
      </c>
    </row>
    <row r="94" spans="1:27" x14ac:dyDescent="0.25">
      <c r="A94" s="129">
        <v>2150</v>
      </c>
      <c r="B94" s="129" t="s">
        <v>8276</v>
      </c>
      <c r="C94" s="129">
        <v>702670004</v>
      </c>
      <c r="D94" s="129" t="str">
        <f>VLOOKUP(A94,BASE.!$A$1:$T$878,4,FALSE)</f>
        <v>Fundación de Derecho Privado.</v>
      </c>
      <c r="E94" s="129" t="str">
        <f>VLOOKUP(A94,BASE.!$A$1:$T$878,5,FALSE)</f>
        <v xml:space="preserve">Decreto Supremo Nº 213, de 17 de febrero de 1975, del Ministerio de Justicia. </v>
      </c>
      <c r="F94" s="129" t="str">
        <f>VLOOKUP(A94,BASE.!$A$1:$T$878,6,FALSE)</f>
        <v>Certificado de Vigencia de persona jurídica sin fines de lucro Folio Nº 500349405687, de 7 de octubre de 2020, emitido por el Servicio de Registro Civil e Identificación.</v>
      </c>
      <c r="G94" s="129" t="str">
        <f>VLOOKUP(A94,BASE.!$A$1:$T$878,7,FALSE)</f>
        <v xml:space="preserve">Propender al desarrollo integral de los niños intelectualmente limitados hasta su incorporación a la vida del trabajo.
</v>
      </c>
      <c r="H94" s="129" t="str">
        <f>VLOOKUP(A94,BASE.!$A$1:$T$878,8,FALSE)</f>
        <v>Presidente: 
Felipe Arteaga Manieu,
Vicepresidente: 
Edgar Witt Gebert
Secretario: 
Luis Lizama Portal
Tesorero: 
Rodrigo Pablo Roa
Directores:
Álvaro Agustín Morales Adaro
Carolina Beatriz Muñoz Guzmán
Sergio Espejo Yaksic</v>
      </c>
      <c r="I94" s="129" t="str">
        <f>VLOOKUP(A94,BASE.!$A$1:$T$878,9,FALSE)</f>
        <v>Duran dos años en sus funciones. Renovación parcial anual de tres directores</v>
      </c>
      <c r="J94" s="129" t="str">
        <f>VLOOKUP(A94,BASE.!$A$1:$T$878,10,FALSE)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4" s="129" t="str">
        <f>VLOOKUP(A94,BASE.!$A$1:$T$878,11,FALSE)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94" s="129" t="str">
        <f>VLOOKUP(A94,BASE.!$A$1:$T$878,12,FALSE)</f>
        <v xml:space="preserve">Julio Prado N° 1761, comuna de Ñuñoa, Región Metropolitana
</v>
      </c>
      <c r="M94" s="129" t="str">
        <f>VLOOKUP(A94,BASE.!$A$1:$T$878,13,FALSE)</f>
        <v>XIII</v>
      </c>
      <c r="N94" s="129" t="str">
        <f>VLOOKUP(A94,BASE.!$A$1:$T$878,14,FALSE)</f>
        <v>Ñuñoa</v>
      </c>
      <c r="O94" s="129" t="str">
        <f>VLOOKUP(A94,BASE.!$A$1:$T$878,15,FALSE)</f>
        <v xml:space="preserve">4768500
</v>
      </c>
      <c r="P94" s="129" t="str">
        <f>VLOOKUP(A94,BASE.!$A$1:$T$878,16,FALSE)</f>
        <v xml:space="preserve">gerenciageneral@coanil.cl
</v>
      </c>
      <c r="Q94" s="129">
        <f>VLOOKUP(A94,BASE.!$A$1:$T$878,17,FALSE)</f>
        <v>0</v>
      </c>
      <c r="R94" s="129">
        <f>VLOOKUP(A94,BASE.!$A$1:$T$878,18,FALSE)</f>
        <v>93401</v>
      </c>
      <c r="S94" s="129" t="str">
        <f>VLOOKUP(A94,BASE.!$A$1:$T$878,19,FALSE)</f>
        <v>Se acompaña Certificado de Antecedentes Financieros de la Institución correspondiente al año 2019, aprobados USUFI</v>
      </c>
      <c r="T94" s="131">
        <f>VLOOKUP(A94,BASE.!$A$1:$T$878,20,FALSE)</f>
        <v>37970</v>
      </c>
      <c r="U94" s="130">
        <v>2150</v>
      </c>
      <c r="V94" s="136">
        <v>10515133</v>
      </c>
      <c r="W94" s="136">
        <v>10515133</v>
      </c>
      <c r="X94" s="134">
        <v>44227</v>
      </c>
      <c r="Y94" s="135" t="s">
        <v>8664</v>
      </c>
      <c r="Z94" s="135" t="s">
        <v>7880</v>
      </c>
      <c r="AA94" s="135" t="s">
        <v>7928</v>
      </c>
    </row>
    <row r="95" spans="1:27" x14ac:dyDescent="0.25">
      <c r="A95" s="129">
        <v>2150</v>
      </c>
      <c r="B95" s="129" t="s">
        <v>8276</v>
      </c>
      <c r="C95" s="129">
        <v>702670004</v>
      </c>
      <c r="D95" s="129" t="str">
        <f>VLOOKUP(A95,BASE.!$A$1:$T$878,4,FALSE)</f>
        <v>Fundación de Derecho Privado.</v>
      </c>
      <c r="E95" s="129" t="str">
        <f>VLOOKUP(A95,BASE.!$A$1:$T$878,5,FALSE)</f>
        <v xml:space="preserve">Decreto Supremo Nº 213, de 17 de febrero de 1975, del Ministerio de Justicia. </v>
      </c>
      <c r="F95" s="129" t="str">
        <f>VLOOKUP(A95,BASE.!$A$1:$T$878,6,FALSE)</f>
        <v>Certificado de Vigencia de persona jurídica sin fines de lucro Folio Nº 500349405687, de 7 de octubre de 2020, emitido por el Servicio de Registro Civil e Identificación.</v>
      </c>
      <c r="G95" s="129" t="str">
        <f>VLOOKUP(A95,BASE.!$A$1:$T$878,7,FALSE)</f>
        <v xml:space="preserve">Propender al desarrollo integral de los niños intelectualmente limitados hasta su incorporación a la vida del trabajo.
</v>
      </c>
      <c r="H95" s="129" t="str">
        <f>VLOOKUP(A95,BASE.!$A$1:$T$878,8,FALSE)</f>
        <v>Presidente: 
Felipe Arteaga Manieu,
Vicepresidente: 
Edgar Witt Gebert
Secretario: 
Luis Lizama Portal
Tesorero: 
Rodrigo Pablo Roa
Directores:
Álvaro Agustín Morales Adaro
Carolina Beatriz Muñoz Guzmán
Sergio Espejo Yaksic</v>
      </c>
      <c r="I95" s="129" t="str">
        <f>VLOOKUP(A95,BASE.!$A$1:$T$878,9,FALSE)</f>
        <v>Duran dos años en sus funciones. Renovación parcial anual de tres directores</v>
      </c>
      <c r="J95" s="129" t="str">
        <f>VLOOKUP(A95,BASE.!$A$1:$T$878,10,FALSE)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5" s="129" t="str">
        <f>VLOOKUP(A95,BASE.!$A$1:$T$878,11,FALSE)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95" s="129" t="str">
        <f>VLOOKUP(A95,BASE.!$A$1:$T$878,12,FALSE)</f>
        <v xml:space="preserve">Julio Prado N° 1761, comuna de Ñuñoa, Región Metropolitana
</v>
      </c>
      <c r="M95" s="129" t="str">
        <f>VLOOKUP(A95,BASE.!$A$1:$T$878,13,FALSE)</f>
        <v>XIII</v>
      </c>
      <c r="N95" s="129" t="str">
        <f>VLOOKUP(A95,BASE.!$A$1:$T$878,14,FALSE)</f>
        <v>Ñuñoa</v>
      </c>
      <c r="O95" s="129" t="str">
        <f>VLOOKUP(A95,BASE.!$A$1:$T$878,15,FALSE)</f>
        <v xml:space="preserve">4768500
</v>
      </c>
      <c r="P95" s="129" t="str">
        <f>VLOOKUP(A95,BASE.!$A$1:$T$878,16,FALSE)</f>
        <v xml:space="preserve">gerenciageneral@coanil.cl
</v>
      </c>
      <c r="Q95" s="129">
        <f>VLOOKUP(A95,BASE.!$A$1:$T$878,17,FALSE)</f>
        <v>0</v>
      </c>
      <c r="R95" s="129">
        <f>VLOOKUP(A95,BASE.!$A$1:$T$878,18,FALSE)</f>
        <v>93401</v>
      </c>
      <c r="S95" s="129" t="str">
        <f>VLOOKUP(A95,BASE.!$A$1:$T$878,19,FALSE)</f>
        <v>Se acompaña Certificado de Antecedentes Financieros de la Institución correspondiente al año 2019, aprobados USUFI</v>
      </c>
      <c r="T95" s="131">
        <f>VLOOKUP(A95,BASE.!$A$1:$T$878,20,FALSE)</f>
        <v>37970</v>
      </c>
      <c r="U95" s="130">
        <v>2150</v>
      </c>
      <c r="V95" s="136">
        <v>16832998</v>
      </c>
      <c r="W95" s="136">
        <v>16832998</v>
      </c>
      <c r="X95" s="134">
        <v>44227</v>
      </c>
      <c r="Y95" s="135" t="s">
        <v>8664</v>
      </c>
      <c r="Z95" s="135" t="s">
        <v>7880</v>
      </c>
      <c r="AA95" s="135" t="s">
        <v>7948</v>
      </c>
    </row>
    <row r="96" spans="1:27" x14ac:dyDescent="0.25">
      <c r="A96" s="129">
        <v>2150</v>
      </c>
      <c r="B96" s="129" t="s">
        <v>8276</v>
      </c>
      <c r="C96" s="129">
        <v>702670004</v>
      </c>
      <c r="D96" s="129" t="str">
        <f>VLOOKUP(A96,BASE.!$A$1:$T$878,4,FALSE)</f>
        <v>Fundación de Derecho Privado.</v>
      </c>
      <c r="E96" s="129" t="str">
        <f>VLOOKUP(A96,BASE.!$A$1:$T$878,5,FALSE)</f>
        <v xml:space="preserve">Decreto Supremo Nº 213, de 17 de febrero de 1975, del Ministerio de Justicia. </v>
      </c>
      <c r="F96" s="129" t="str">
        <f>VLOOKUP(A96,BASE.!$A$1:$T$878,6,FALSE)</f>
        <v>Certificado de Vigencia de persona jurídica sin fines de lucro Folio Nº 500349405687, de 7 de octubre de 2020, emitido por el Servicio de Registro Civil e Identificación.</v>
      </c>
      <c r="G96" s="129" t="str">
        <f>VLOOKUP(A96,BASE.!$A$1:$T$878,7,FALSE)</f>
        <v xml:space="preserve">Propender al desarrollo integral de los niños intelectualmente limitados hasta su incorporación a la vida del trabajo.
</v>
      </c>
      <c r="H96" s="129" t="str">
        <f>VLOOKUP(A96,BASE.!$A$1:$T$878,8,FALSE)</f>
        <v>Presidente: 
Felipe Arteaga Manieu,
Vicepresidente: 
Edgar Witt Gebert
Secretario: 
Luis Lizama Portal
Tesorero: 
Rodrigo Pablo Roa
Directores:
Álvaro Agustín Morales Adaro
Carolina Beatriz Muñoz Guzmán
Sergio Espejo Yaksic</v>
      </c>
      <c r="I96" s="129" t="str">
        <f>VLOOKUP(A96,BASE.!$A$1:$T$878,9,FALSE)</f>
        <v>Duran dos años en sus funciones. Renovación parcial anual de tres directores</v>
      </c>
      <c r="J96" s="129" t="str">
        <f>VLOOKUP(A96,BASE.!$A$1:$T$878,10,FALSE)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6" s="129" t="str">
        <f>VLOOKUP(A96,BASE.!$A$1:$T$878,11,FALSE)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96" s="129" t="str">
        <f>VLOOKUP(A96,BASE.!$A$1:$T$878,12,FALSE)</f>
        <v xml:space="preserve">Julio Prado N° 1761, comuna de Ñuñoa, Región Metropolitana
</v>
      </c>
      <c r="M96" s="129" t="str">
        <f>VLOOKUP(A96,BASE.!$A$1:$T$878,13,FALSE)</f>
        <v>XIII</v>
      </c>
      <c r="N96" s="129" t="str">
        <f>VLOOKUP(A96,BASE.!$A$1:$T$878,14,FALSE)</f>
        <v>Ñuñoa</v>
      </c>
      <c r="O96" s="129" t="str">
        <f>VLOOKUP(A96,BASE.!$A$1:$T$878,15,FALSE)</f>
        <v xml:space="preserve">4768500
</v>
      </c>
      <c r="P96" s="129" t="str">
        <f>VLOOKUP(A96,BASE.!$A$1:$T$878,16,FALSE)</f>
        <v xml:space="preserve">gerenciageneral@coanil.cl
</v>
      </c>
      <c r="Q96" s="129">
        <f>VLOOKUP(A96,BASE.!$A$1:$T$878,17,FALSE)</f>
        <v>0</v>
      </c>
      <c r="R96" s="129">
        <f>VLOOKUP(A96,BASE.!$A$1:$T$878,18,FALSE)</f>
        <v>93401</v>
      </c>
      <c r="S96" s="129" t="str">
        <f>VLOOKUP(A96,BASE.!$A$1:$T$878,19,FALSE)</f>
        <v>Se acompaña Certificado de Antecedentes Financieros de la Institución correspondiente al año 2019, aprobados USUFI</v>
      </c>
      <c r="T96" s="131">
        <f>VLOOKUP(A96,BASE.!$A$1:$T$878,20,FALSE)</f>
        <v>37970</v>
      </c>
      <c r="U96" s="130">
        <v>2150</v>
      </c>
      <c r="V96" s="136">
        <v>6854193</v>
      </c>
      <c r="W96" s="136">
        <v>6854193</v>
      </c>
      <c r="X96" s="134">
        <v>44227</v>
      </c>
      <c r="Y96" s="135" t="s">
        <v>8664</v>
      </c>
      <c r="Z96" s="135" t="s">
        <v>7880</v>
      </c>
      <c r="AA96" s="135" t="s">
        <v>7899</v>
      </c>
    </row>
    <row r="97" spans="1:27" x14ac:dyDescent="0.25">
      <c r="A97" s="129">
        <v>2150</v>
      </c>
      <c r="B97" s="129" t="s">
        <v>8276</v>
      </c>
      <c r="C97" s="129">
        <v>702670004</v>
      </c>
      <c r="D97" s="129" t="str">
        <f>VLOOKUP(A97,BASE.!$A$1:$T$878,4,FALSE)</f>
        <v>Fundación de Derecho Privado.</v>
      </c>
      <c r="E97" s="129" t="str">
        <f>VLOOKUP(A97,BASE.!$A$1:$T$878,5,FALSE)</f>
        <v xml:space="preserve">Decreto Supremo Nº 213, de 17 de febrero de 1975, del Ministerio de Justicia. </v>
      </c>
      <c r="F97" s="129" t="str">
        <f>VLOOKUP(A97,BASE.!$A$1:$T$878,6,FALSE)</f>
        <v>Certificado de Vigencia de persona jurídica sin fines de lucro Folio Nº 500349405687, de 7 de octubre de 2020, emitido por el Servicio de Registro Civil e Identificación.</v>
      </c>
      <c r="G97" s="129" t="str">
        <f>VLOOKUP(A97,BASE.!$A$1:$T$878,7,FALSE)</f>
        <v xml:space="preserve">Propender al desarrollo integral de los niños intelectualmente limitados hasta su incorporación a la vida del trabajo.
</v>
      </c>
      <c r="H97" s="129" t="str">
        <f>VLOOKUP(A97,BASE.!$A$1:$T$878,8,FALSE)</f>
        <v>Presidente: 
Felipe Arteaga Manieu,
Vicepresidente: 
Edgar Witt Gebert
Secretario: 
Luis Lizama Portal
Tesorero: 
Rodrigo Pablo Roa
Directores:
Álvaro Agustín Morales Adaro
Carolina Beatriz Muñoz Guzmán
Sergio Espejo Yaksic</v>
      </c>
      <c r="I97" s="129" t="str">
        <f>VLOOKUP(A97,BASE.!$A$1:$T$878,9,FALSE)</f>
        <v>Duran dos años en sus funciones. Renovación parcial anual de tres directores</v>
      </c>
      <c r="J97" s="129" t="str">
        <f>VLOOKUP(A97,BASE.!$A$1:$T$878,10,FALSE)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7" s="129" t="str">
        <f>VLOOKUP(A97,BASE.!$A$1:$T$878,11,FALSE)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97" s="129" t="str">
        <f>VLOOKUP(A97,BASE.!$A$1:$T$878,12,FALSE)</f>
        <v xml:space="preserve">Julio Prado N° 1761, comuna de Ñuñoa, Región Metropolitana
</v>
      </c>
      <c r="M97" s="129" t="str">
        <f>VLOOKUP(A97,BASE.!$A$1:$T$878,13,FALSE)</f>
        <v>XIII</v>
      </c>
      <c r="N97" s="129" t="str">
        <f>VLOOKUP(A97,BASE.!$A$1:$T$878,14,FALSE)</f>
        <v>Ñuñoa</v>
      </c>
      <c r="O97" s="129" t="str">
        <f>VLOOKUP(A97,BASE.!$A$1:$T$878,15,FALSE)</f>
        <v xml:space="preserve">4768500
</v>
      </c>
      <c r="P97" s="129" t="str">
        <f>VLOOKUP(A97,BASE.!$A$1:$T$878,16,FALSE)</f>
        <v xml:space="preserve">gerenciageneral@coanil.cl
</v>
      </c>
      <c r="Q97" s="129">
        <f>VLOOKUP(A97,BASE.!$A$1:$T$878,17,FALSE)</f>
        <v>0</v>
      </c>
      <c r="R97" s="129">
        <f>VLOOKUP(A97,BASE.!$A$1:$T$878,18,FALSE)</f>
        <v>93401</v>
      </c>
      <c r="S97" s="129" t="str">
        <f>VLOOKUP(A97,BASE.!$A$1:$T$878,19,FALSE)</f>
        <v>Se acompaña Certificado de Antecedentes Financieros de la Institución correspondiente al año 2019, aprobados USUFI</v>
      </c>
      <c r="T97" s="131">
        <f>VLOOKUP(A97,BASE.!$A$1:$T$878,20,FALSE)</f>
        <v>37970</v>
      </c>
      <c r="U97" s="130">
        <v>2150</v>
      </c>
      <c r="V97" s="136">
        <v>3083803</v>
      </c>
      <c r="W97" s="136">
        <v>3083803</v>
      </c>
      <c r="X97" s="134">
        <v>44227</v>
      </c>
      <c r="Y97" s="135" t="s">
        <v>8664</v>
      </c>
      <c r="Z97" s="135" t="s">
        <v>7880</v>
      </c>
      <c r="AA97" s="135" t="s">
        <v>198</v>
      </c>
    </row>
    <row r="98" spans="1:27" x14ac:dyDescent="0.25">
      <c r="A98" s="129">
        <v>2150</v>
      </c>
      <c r="B98" s="129" t="s">
        <v>8276</v>
      </c>
      <c r="C98" s="129">
        <v>702670004</v>
      </c>
      <c r="D98" s="129" t="str">
        <f>VLOOKUP(A98,BASE.!$A$1:$T$878,4,FALSE)</f>
        <v>Fundación de Derecho Privado.</v>
      </c>
      <c r="E98" s="129" t="str">
        <f>VLOOKUP(A98,BASE.!$A$1:$T$878,5,FALSE)</f>
        <v xml:space="preserve">Decreto Supremo Nº 213, de 17 de febrero de 1975, del Ministerio de Justicia. </v>
      </c>
      <c r="F98" s="129" t="str">
        <f>VLOOKUP(A98,BASE.!$A$1:$T$878,6,FALSE)</f>
        <v>Certificado de Vigencia de persona jurídica sin fines de lucro Folio Nº 500349405687, de 7 de octubre de 2020, emitido por el Servicio de Registro Civil e Identificación.</v>
      </c>
      <c r="G98" s="129" t="str">
        <f>VLOOKUP(A98,BASE.!$A$1:$T$878,7,FALSE)</f>
        <v xml:space="preserve">Propender al desarrollo integral de los niños intelectualmente limitados hasta su incorporación a la vida del trabajo.
</v>
      </c>
      <c r="H98" s="129" t="str">
        <f>VLOOKUP(A98,BASE.!$A$1:$T$878,8,FALSE)</f>
        <v>Presidente: 
Felipe Arteaga Manieu,
Vicepresidente: 
Edgar Witt Gebert
Secretario: 
Luis Lizama Portal
Tesorero: 
Rodrigo Pablo Roa
Directores:
Álvaro Agustín Morales Adaro
Carolina Beatriz Muñoz Guzmán
Sergio Espejo Yaksic</v>
      </c>
      <c r="I98" s="129" t="str">
        <f>VLOOKUP(A98,BASE.!$A$1:$T$878,9,FALSE)</f>
        <v>Duran dos años en sus funciones. Renovación parcial anual de tres directores</v>
      </c>
      <c r="J98" s="129" t="str">
        <f>VLOOKUP(A98,BASE.!$A$1:$T$878,10,FALSE)</f>
        <v>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v>
      </c>
      <c r="K98" s="129" t="str">
        <f>VLOOKUP(A98,BASE.!$A$1:$T$878,11,FALSE)</f>
        <v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José Melej Turina, 
-	Edgar Andrés Witt Gebert, 
-	Rodolfo Bobadilla Garrido, 
Para que representen a la Fundación, actuando en conjunto dos cualquiera de ellos, con las más amplias facultades. </v>
      </c>
      <c r="L98" s="129" t="str">
        <f>VLOOKUP(A98,BASE.!$A$1:$T$878,12,FALSE)</f>
        <v xml:space="preserve">Julio Prado N° 1761, comuna de Ñuñoa, Región Metropolitana
</v>
      </c>
      <c r="M98" s="129" t="str">
        <f>VLOOKUP(A98,BASE.!$A$1:$T$878,13,FALSE)</f>
        <v>XIII</v>
      </c>
      <c r="N98" s="129" t="str">
        <f>VLOOKUP(A98,BASE.!$A$1:$T$878,14,FALSE)</f>
        <v>Ñuñoa</v>
      </c>
      <c r="O98" s="129" t="str">
        <f>VLOOKUP(A98,BASE.!$A$1:$T$878,15,FALSE)</f>
        <v xml:space="preserve">4768500
</v>
      </c>
      <c r="P98" s="129" t="str">
        <f>VLOOKUP(A98,BASE.!$A$1:$T$878,16,FALSE)</f>
        <v xml:space="preserve">gerenciageneral@coanil.cl
</v>
      </c>
      <c r="Q98" s="129">
        <f>VLOOKUP(A98,BASE.!$A$1:$T$878,17,FALSE)</f>
        <v>0</v>
      </c>
      <c r="R98" s="129">
        <f>VLOOKUP(A98,BASE.!$A$1:$T$878,18,FALSE)</f>
        <v>93401</v>
      </c>
      <c r="S98" s="129" t="str">
        <f>VLOOKUP(A98,BASE.!$A$1:$T$878,19,FALSE)</f>
        <v>Se acompaña Certificado de Antecedentes Financieros de la Institución correspondiente al año 2019, aprobados USUFI</v>
      </c>
      <c r="T98" s="131">
        <f>VLOOKUP(A98,BASE.!$A$1:$T$878,20,FALSE)</f>
        <v>37970</v>
      </c>
      <c r="U98" s="130">
        <v>2150</v>
      </c>
      <c r="V98" s="136">
        <v>6549562</v>
      </c>
      <c r="W98" s="136">
        <v>6549562</v>
      </c>
      <c r="X98" s="134">
        <v>44227</v>
      </c>
      <c r="Y98" s="135" t="s">
        <v>8664</v>
      </c>
      <c r="Z98" s="135" t="s">
        <v>7880</v>
      </c>
      <c r="AA98" s="135" t="s">
        <v>7889</v>
      </c>
    </row>
    <row r="99" spans="1:27" x14ac:dyDescent="0.25">
      <c r="A99" s="129">
        <v>2260</v>
      </c>
      <c r="B99" s="129" t="s">
        <v>8277</v>
      </c>
      <c r="C99" s="129">
        <v>711620001</v>
      </c>
      <c r="D99" s="129" t="str">
        <f>VLOOKUP(A99,BASE.!$A$1:$T$878,4,FALSE)</f>
        <v>Corporación de Derecho Privado.</v>
      </c>
      <c r="E99" s="129" t="str">
        <f>VLOOKUP(A99,BASE.!$A$1:$T$878,5,FALSE)</f>
        <v>Otorgado por Decreto Supremo Nº 500, de 18 de mayo de 2003, del Ministerio de Justicia.</v>
      </c>
      <c r="F99" s="129" t="str">
        <f>VLOOKUP(A99,BASE.!$A$1:$T$878,6,FALSE)</f>
        <v xml:space="preserve">Certificado de vigencia de persona jurídica sin fines de lucro, folio Nº 500340076446, de fecha 11 de agosto de 2020, del Servicio de Registro Civil e Identificación.
</v>
      </c>
      <c r="G99" s="129" t="str">
        <f>VLOOKUP(A99,BASE.!$A$1:$T$878,7,FALSE)</f>
        <v>Su objeto será brindar una atención asistencial al menor sordo en situación irregular; y desarrollar iniciativas para impartir educación diferencial.</v>
      </c>
      <c r="H99" s="129" t="str">
        <f>VLOOKUP(A99,BASE.!$A$1:$T$878,8,FALSE)</f>
        <v xml:space="preserve">Presidenta: Alicia Cristina Véliz Ilabaca 
Secretaria: Ester Cruz Campos 
Tesorero: Alejandro Faúndez Fernandez, 
Certificado de directorio de persona jurídica sin fines de lucro, folio Nº 500340076591, de fecha 18 de agosto de 2020, del Servicio de Registro Civil e Identificación.
</v>
      </c>
      <c r="I99" s="129" t="str">
        <f>VLOOKUP(A99,BASE.!$A$1:$T$878,9,FALSE)</f>
        <v xml:space="preserve">3 años. </v>
      </c>
      <c r="J99" s="129" t="str">
        <f>VLOOKUP(A99,BASE.!$A$1:$T$878,10,FALSE)</f>
        <v>14 de enero de 2019 al 14 de enero de 2022.</v>
      </c>
      <c r="K99" s="129" t="str">
        <f>VLOOKUP(A99,BASE.!$A$1:$T$878,11,FALSE)</f>
        <v xml:space="preserve">Alicia Cristina Véliz Ilabaca 
</v>
      </c>
      <c r="L99" s="129" t="str">
        <f>VLOOKUP(A99,BASE.!$A$1:$T$878,12,FALSE)</f>
        <v xml:space="preserve">Willy Brandt N° 107, comuna La Florida, Región Metropolitana,
</v>
      </c>
      <c r="M99" s="129" t="str">
        <f>VLOOKUP(A99,BASE.!$A$1:$T$878,13,FALSE)</f>
        <v>XIII</v>
      </c>
      <c r="N99" s="129" t="str">
        <f>VLOOKUP(A99,BASE.!$A$1:$T$878,14,FALSE)</f>
        <v>La Florida</v>
      </c>
      <c r="O99" s="129">
        <f>VLOOKUP(A99,BASE.!$A$1:$T$878,15,FALSE)</f>
        <v>225589874</v>
      </c>
      <c r="P99" s="129" t="str">
        <f>VLOOKUP(A99,BASE.!$A$1:$T$878,16,FALSE)</f>
        <v xml:space="preserve">centralhellenkeller@gmail.com </v>
      </c>
      <c r="Q99" s="129">
        <f>VLOOKUP(A99,BASE.!$A$1:$T$878,17,FALSE)</f>
        <v>0</v>
      </c>
      <c r="R99" s="129">
        <f>VLOOKUP(A99,BASE.!$A$1:$T$878,18,FALSE)</f>
        <v>93401</v>
      </c>
      <c r="S99" s="129" t="str">
        <f>VLOOKUP(A99,BASE.!$A$1:$T$878,19,FALSE)</f>
        <v>Se acompaña balance general del año 2019 y certificado financiero año 2019, firmado ante notario público, aprobado por el Sub Departamento de Supervisión Financiera Nacional</v>
      </c>
      <c r="T99" s="131">
        <f>VLOOKUP(A99,BASE.!$A$1:$T$878,20,FALSE)</f>
        <v>37970</v>
      </c>
      <c r="U99" s="130">
        <v>2260</v>
      </c>
      <c r="V99" s="136">
        <v>7413200</v>
      </c>
      <c r="W99" s="136">
        <v>7413200</v>
      </c>
      <c r="X99" s="134">
        <v>44227</v>
      </c>
      <c r="Y99" s="135" t="s">
        <v>8664</v>
      </c>
      <c r="Z99" s="135" t="s">
        <v>7880</v>
      </c>
      <c r="AA99" s="135" t="s">
        <v>7942</v>
      </c>
    </row>
    <row r="100" spans="1:27" x14ac:dyDescent="0.25">
      <c r="A100" s="129">
        <v>2260</v>
      </c>
      <c r="B100" s="129" t="s">
        <v>8277</v>
      </c>
      <c r="C100" s="129">
        <v>711620001</v>
      </c>
      <c r="D100" s="129" t="str">
        <f>VLOOKUP(A100,BASE.!$A$1:$T$878,4,FALSE)</f>
        <v>Corporación de Derecho Privado.</v>
      </c>
      <c r="E100" s="129" t="str">
        <f>VLOOKUP(A100,BASE.!$A$1:$T$878,5,FALSE)</f>
        <v>Otorgado por Decreto Supremo Nº 500, de 18 de mayo de 2003, del Ministerio de Justicia.</v>
      </c>
      <c r="F100" s="129" t="str">
        <f>VLOOKUP(A100,BASE.!$A$1:$T$878,6,FALSE)</f>
        <v xml:space="preserve">Certificado de vigencia de persona jurídica sin fines de lucro, folio Nº 500340076446, de fecha 11 de agosto de 2020, del Servicio de Registro Civil e Identificación.
</v>
      </c>
      <c r="G100" s="129" t="str">
        <f>VLOOKUP(A100,BASE.!$A$1:$T$878,7,FALSE)</f>
        <v>Su objeto será brindar una atención asistencial al menor sordo en situación irregular; y desarrollar iniciativas para impartir educación diferencial.</v>
      </c>
      <c r="H100" s="129" t="str">
        <f>VLOOKUP(A100,BASE.!$A$1:$T$878,8,FALSE)</f>
        <v xml:space="preserve">Presidenta: Alicia Cristina Véliz Ilabaca 
Secretaria: Ester Cruz Campos 
Tesorero: Alejandro Faúndez Fernandez, 
Certificado de directorio de persona jurídica sin fines de lucro, folio Nº 500340076591, de fecha 18 de agosto de 2020, del Servicio de Registro Civil e Identificación.
</v>
      </c>
      <c r="I100" s="129" t="str">
        <f>VLOOKUP(A100,BASE.!$A$1:$T$878,9,FALSE)</f>
        <v xml:space="preserve">3 años. </v>
      </c>
      <c r="J100" s="129" t="str">
        <f>VLOOKUP(A100,BASE.!$A$1:$T$878,10,FALSE)</f>
        <v>14 de enero de 2019 al 14 de enero de 2022.</v>
      </c>
      <c r="K100" s="129" t="str">
        <f>VLOOKUP(A100,BASE.!$A$1:$T$878,11,FALSE)</f>
        <v xml:space="preserve">Alicia Cristina Véliz Ilabaca 
</v>
      </c>
      <c r="L100" s="129" t="str">
        <f>VLOOKUP(A100,BASE.!$A$1:$T$878,12,FALSE)</f>
        <v xml:space="preserve">Willy Brandt N° 107, comuna La Florida, Región Metropolitana,
</v>
      </c>
      <c r="M100" s="129" t="str">
        <f>VLOOKUP(A100,BASE.!$A$1:$T$878,13,FALSE)</f>
        <v>XIII</v>
      </c>
      <c r="N100" s="129" t="str">
        <f>VLOOKUP(A100,BASE.!$A$1:$T$878,14,FALSE)</f>
        <v>La Florida</v>
      </c>
      <c r="O100" s="129">
        <f>VLOOKUP(A100,BASE.!$A$1:$T$878,15,FALSE)</f>
        <v>225589874</v>
      </c>
      <c r="P100" s="129" t="str">
        <f>VLOOKUP(A100,BASE.!$A$1:$T$878,16,FALSE)</f>
        <v xml:space="preserve">centralhellenkeller@gmail.com </v>
      </c>
      <c r="Q100" s="129">
        <f>VLOOKUP(A100,BASE.!$A$1:$T$878,17,FALSE)</f>
        <v>0</v>
      </c>
      <c r="R100" s="129">
        <f>VLOOKUP(A100,BASE.!$A$1:$T$878,18,FALSE)</f>
        <v>93401</v>
      </c>
      <c r="S100" s="129" t="str">
        <f>VLOOKUP(A100,BASE.!$A$1:$T$878,19,FALSE)</f>
        <v>Se acompaña balance general del año 2019 y certificado financiero año 2019, firmado ante notario público, aprobado por el Sub Departamento de Supervisión Financiera Nacional</v>
      </c>
      <c r="T100" s="131">
        <f>VLOOKUP(A100,BASE.!$A$1:$T$878,20,FALSE)</f>
        <v>37970</v>
      </c>
      <c r="U100" s="130">
        <v>2260</v>
      </c>
      <c r="V100" s="136">
        <v>57797100</v>
      </c>
      <c r="W100" s="136">
        <v>57797100</v>
      </c>
      <c r="X100" s="134">
        <v>44227</v>
      </c>
      <c r="Y100" s="135" t="s">
        <v>8664</v>
      </c>
      <c r="Z100" s="135" t="s">
        <v>7880</v>
      </c>
      <c r="AA100" s="135" t="s">
        <v>7949</v>
      </c>
    </row>
    <row r="101" spans="1:27" x14ac:dyDescent="0.25">
      <c r="A101" s="129">
        <v>2260</v>
      </c>
      <c r="B101" s="129" t="s">
        <v>8277</v>
      </c>
      <c r="C101" s="129">
        <v>711620001</v>
      </c>
      <c r="D101" s="129" t="str">
        <f>VLOOKUP(A101,BASE.!$A$1:$T$878,4,FALSE)</f>
        <v>Corporación de Derecho Privado.</v>
      </c>
      <c r="E101" s="129" t="str">
        <f>VLOOKUP(A101,BASE.!$A$1:$T$878,5,FALSE)</f>
        <v>Otorgado por Decreto Supremo Nº 500, de 18 de mayo de 2003, del Ministerio de Justicia.</v>
      </c>
      <c r="F101" s="129" t="str">
        <f>VLOOKUP(A101,BASE.!$A$1:$T$878,6,FALSE)</f>
        <v xml:space="preserve">Certificado de vigencia de persona jurídica sin fines de lucro, folio Nº 500340076446, de fecha 11 de agosto de 2020, del Servicio de Registro Civil e Identificación.
</v>
      </c>
      <c r="G101" s="129" t="str">
        <f>VLOOKUP(A101,BASE.!$A$1:$T$878,7,FALSE)</f>
        <v>Su objeto será brindar una atención asistencial al menor sordo en situación irregular; y desarrollar iniciativas para impartir educación diferencial.</v>
      </c>
      <c r="H101" s="129" t="str">
        <f>VLOOKUP(A101,BASE.!$A$1:$T$878,8,FALSE)</f>
        <v xml:space="preserve">Presidenta: Alicia Cristina Véliz Ilabaca 
Secretaria: Ester Cruz Campos 
Tesorero: Alejandro Faúndez Fernandez, 
Certificado de directorio de persona jurídica sin fines de lucro, folio Nº 500340076591, de fecha 18 de agosto de 2020, del Servicio de Registro Civil e Identificación.
</v>
      </c>
      <c r="I101" s="129" t="str">
        <f>VLOOKUP(A101,BASE.!$A$1:$T$878,9,FALSE)</f>
        <v xml:space="preserve">3 años. </v>
      </c>
      <c r="J101" s="129" t="str">
        <f>VLOOKUP(A101,BASE.!$A$1:$T$878,10,FALSE)</f>
        <v>14 de enero de 2019 al 14 de enero de 2022.</v>
      </c>
      <c r="K101" s="129" t="str">
        <f>VLOOKUP(A101,BASE.!$A$1:$T$878,11,FALSE)</f>
        <v xml:space="preserve">Alicia Cristina Véliz Ilabaca 
</v>
      </c>
      <c r="L101" s="129" t="str">
        <f>VLOOKUP(A101,BASE.!$A$1:$T$878,12,FALSE)</f>
        <v xml:space="preserve">Willy Brandt N° 107, comuna La Florida, Región Metropolitana,
</v>
      </c>
      <c r="M101" s="129" t="str">
        <f>VLOOKUP(A101,BASE.!$A$1:$T$878,13,FALSE)</f>
        <v>XIII</v>
      </c>
      <c r="N101" s="129" t="str">
        <f>VLOOKUP(A101,BASE.!$A$1:$T$878,14,FALSE)</f>
        <v>La Florida</v>
      </c>
      <c r="O101" s="129">
        <f>VLOOKUP(A101,BASE.!$A$1:$T$878,15,FALSE)</f>
        <v>225589874</v>
      </c>
      <c r="P101" s="129" t="str">
        <f>VLOOKUP(A101,BASE.!$A$1:$T$878,16,FALSE)</f>
        <v xml:space="preserve">centralhellenkeller@gmail.com </v>
      </c>
      <c r="Q101" s="129">
        <f>VLOOKUP(A101,BASE.!$A$1:$T$878,17,FALSE)</f>
        <v>0</v>
      </c>
      <c r="R101" s="129">
        <f>VLOOKUP(A101,BASE.!$A$1:$T$878,18,FALSE)</f>
        <v>93401</v>
      </c>
      <c r="S101" s="129" t="str">
        <f>VLOOKUP(A101,BASE.!$A$1:$T$878,19,FALSE)</f>
        <v>Se acompaña balance general del año 2019 y certificado financiero año 2019, firmado ante notario público, aprobado por el Sub Departamento de Supervisión Financiera Nacional</v>
      </c>
      <c r="T101" s="131">
        <f>VLOOKUP(A101,BASE.!$A$1:$T$878,20,FALSE)</f>
        <v>37970</v>
      </c>
      <c r="U101" s="130">
        <v>2260</v>
      </c>
      <c r="V101" s="136">
        <v>9619920</v>
      </c>
      <c r="W101" s="136">
        <v>9619920</v>
      </c>
      <c r="X101" s="134">
        <v>44227</v>
      </c>
      <c r="Y101" s="135" t="s">
        <v>8664</v>
      </c>
      <c r="Z101" s="135" t="s">
        <v>7880</v>
      </c>
      <c r="AA101" s="135" t="s">
        <v>7950</v>
      </c>
    </row>
    <row r="102" spans="1:27" x14ac:dyDescent="0.25">
      <c r="A102" s="129">
        <v>2260</v>
      </c>
      <c r="B102" s="129" t="s">
        <v>8277</v>
      </c>
      <c r="C102" s="129">
        <v>711620001</v>
      </c>
      <c r="D102" s="129" t="str">
        <f>VLOOKUP(A102,BASE.!$A$1:$T$878,4,FALSE)</f>
        <v>Corporación de Derecho Privado.</v>
      </c>
      <c r="E102" s="129" t="str">
        <f>VLOOKUP(A102,BASE.!$A$1:$T$878,5,FALSE)</f>
        <v>Otorgado por Decreto Supremo Nº 500, de 18 de mayo de 2003, del Ministerio de Justicia.</v>
      </c>
      <c r="F102" s="129" t="str">
        <f>VLOOKUP(A102,BASE.!$A$1:$T$878,6,FALSE)</f>
        <v xml:space="preserve">Certificado de vigencia de persona jurídica sin fines de lucro, folio Nº 500340076446, de fecha 11 de agosto de 2020, del Servicio de Registro Civil e Identificación.
</v>
      </c>
      <c r="G102" s="129" t="str">
        <f>VLOOKUP(A102,BASE.!$A$1:$T$878,7,FALSE)</f>
        <v>Su objeto será brindar una atención asistencial al menor sordo en situación irregular; y desarrollar iniciativas para impartir educación diferencial.</v>
      </c>
      <c r="H102" s="129" t="str">
        <f>VLOOKUP(A102,BASE.!$A$1:$T$878,8,FALSE)</f>
        <v xml:space="preserve">Presidenta: Alicia Cristina Véliz Ilabaca 
Secretaria: Ester Cruz Campos 
Tesorero: Alejandro Faúndez Fernandez, 
Certificado de directorio de persona jurídica sin fines de lucro, folio Nº 500340076591, de fecha 18 de agosto de 2020, del Servicio de Registro Civil e Identificación.
</v>
      </c>
      <c r="I102" s="129" t="str">
        <f>VLOOKUP(A102,BASE.!$A$1:$T$878,9,FALSE)</f>
        <v xml:space="preserve">3 años. </v>
      </c>
      <c r="J102" s="129" t="str">
        <f>VLOOKUP(A102,BASE.!$A$1:$T$878,10,FALSE)</f>
        <v>14 de enero de 2019 al 14 de enero de 2022.</v>
      </c>
      <c r="K102" s="129" t="str">
        <f>VLOOKUP(A102,BASE.!$A$1:$T$878,11,FALSE)</f>
        <v xml:space="preserve">Alicia Cristina Véliz Ilabaca 
</v>
      </c>
      <c r="L102" s="129" t="str">
        <f>VLOOKUP(A102,BASE.!$A$1:$T$878,12,FALSE)</f>
        <v xml:space="preserve">Willy Brandt N° 107, comuna La Florida, Región Metropolitana,
</v>
      </c>
      <c r="M102" s="129" t="str">
        <f>VLOOKUP(A102,BASE.!$A$1:$T$878,13,FALSE)</f>
        <v>XIII</v>
      </c>
      <c r="N102" s="129" t="str">
        <f>VLOOKUP(A102,BASE.!$A$1:$T$878,14,FALSE)</f>
        <v>La Florida</v>
      </c>
      <c r="O102" s="129">
        <f>VLOOKUP(A102,BASE.!$A$1:$T$878,15,FALSE)</f>
        <v>225589874</v>
      </c>
      <c r="P102" s="129" t="str">
        <f>VLOOKUP(A102,BASE.!$A$1:$T$878,16,FALSE)</f>
        <v xml:space="preserve">centralhellenkeller@gmail.com </v>
      </c>
      <c r="Q102" s="129">
        <f>VLOOKUP(A102,BASE.!$A$1:$T$878,17,FALSE)</f>
        <v>0</v>
      </c>
      <c r="R102" s="129">
        <f>VLOOKUP(A102,BASE.!$A$1:$T$878,18,FALSE)</f>
        <v>93401</v>
      </c>
      <c r="S102" s="129" t="str">
        <f>VLOOKUP(A102,BASE.!$A$1:$T$878,19,FALSE)</f>
        <v>Se acompaña balance general del año 2019 y certificado financiero año 2019, firmado ante notario público, aprobado por el Sub Departamento de Supervisión Financiera Nacional</v>
      </c>
      <c r="T102" s="131">
        <f>VLOOKUP(A102,BASE.!$A$1:$T$878,20,FALSE)</f>
        <v>37970</v>
      </c>
      <c r="U102" s="130">
        <v>2260</v>
      </c>
      <c r="V102" s="136">
        <v>8016600</v>
      </c>
      <c r="W102" s="136">
        <v>8016600</v>
      </c>
      <c r="X102" s="134">
        <v>44227</v>
      </c>
      <c r="Y102" s="135" t="s">
        <v>8664</v>
      </c>
      <c r="Z102" s="135" t="s">
        <v>7880</v>
      </c>
      <c r="AA102" s="135" t="s">
        <v>7951</v>
      </c>
    </row>
    <row r="103" spans="1:27" x14ac:dyDescent="0.25">
      <c r="A103" s="129">
        <v>2260</v>
      </c>
      <c r="B103" s="129" t="s">
        <v>8277</v>
      </c>
      <c r="C103" s="129">
        <v>711620001</v>
      </c>
      <c r="D103" s="129" t="str">
        <f>VLOOKUP(A103,BASE.!$A$1:$T$878,4,FALSE)</f>
        <v>Corporación de Derecho Privado.</v>
      </c>
      <c r="E103" s="129" t="str">
        <f>VLOOKUP(A103,BASE.!$A$1:$T$878,5,FALSE)</f>
        <v>Otorgado por Decreto Supremo Nº 500, de 18 de mayo de 2003, del Ministerio de Justicia.</v>
      </c>
      <c r="F103" s="129" t="str">
        <f>VLOOKUP(A103,BASE.!$A$1:$T$878,6,FALSE)</f>
        <v xml:space="preserve">Certificado de vigencia de persona jurídica sin fines de lucro, folio Nº 500340076446, de fecha 11 de agosto de 2020, del Servicio de Registro Civil e Identificación.
</v>
      </c>
      <c r="G103" s="129" t="str">
        <f>VLOOKUP(A103,BASE.!$A$1:$T$878,7,FALSE)</f>
        <v>Su objeto será brindar una atención asistencial al menor sordo en situación irregular; y desarrollar iniciativas para impartir educación diferencial.</v>
      </c>
      <c r="H103" s="129" t="str">
        <f>VLOOKUP(A103,BASE.!$A$1:$T$878,8,FALSE)</f>
        <v xml:space="preserve">Presidenta: Alicia Cristina Véliz Ilabaca 
Secretaria: Ester Cruz Campos 
Tesorero: Alejandro Faúndez Fernandez, 
Certificado de directorio de persona jurídica sin fines de lucro, folio Nº 500340076591, de fecha 18 de agosto de 2020, del Servicio de Registro Civil e Identificación.
</v>
      </c>
      <c r="I103" s="129" t="str">
        <f>VLOOKUP(A103,BASE.!$A$1:$T$878,9,FALSE)</f>
        <v xml:space="preserve">3 años. </v>
      </c>
      <c r="J103" s="129" t="str">
        <f>VLOOKUP(A103,BASE.!$A$1:$T$878,10,FALSE)</f>
        <v>14 de enero de 2019 al 14 de enero de 2022.</v>
      </c>
      <c r="K103" s="129" t="str">
        <f>VLOOKUP(A103,BASE.!$A$1:$T$878,11,FALSE)</f>
        <v xml:space="preserve">Alicia Cristina Véliz Ilabaca 
</v>
      </c>
      <c r="L103" s="129" t="str">
        <f>VLOOKUP(A103,BASE.!$A$1:$T$878,12,FALSE)</f>
        <v xml:space="preserve">Willy Brandt N° 107, comuna La Florida, Región Metropolitana,
</v>
      </c>
      <c r="M103" s="129" t="str">
        <f>VLOOKUP(A103,BASE.!$A$1:$T$878,13,FALSE)</f>
        <v>XIII</v>
      </c>
      <c r="N103" s="129" t="str">
        <f>VLOOKUP(A103,BASE.!$A$1:$T$878,14,FALSE)</f>
        <v>La Florida</v>
      </c>
      <c r="O103" s="129">
        <f>VLOOKUP(A103,BASE.!$A$1:$T$878,15,FALSE)</f>
        <v>225589874</v>
      </c>
      <c r="P103" s="129" t="str">
        <f>VLOOKUP(A103,BASE.!$A$1:$T$878,16,FALSE)</f>
        <v xml:space="preserve">centralhellenkeller@gmail.com </v>
      </c>
      <c r="Q103" s="129">
        <f>VLOOKUP(A103,BASE.!$A$1:$T$878,17,FALSE)</f>
        <v>0</v>
      </c>
      <c r="R103" s="129">
        <f>VLOOKUP(A103,BASE.!$A$1:$T$878,18,FALSE)</f>
        <v>93401</v>
      </c>
      <c r="S103" s="129" t="str">
        <f>VLOOKUP(A103,BASE.!$A$1:$T$878,19,FALSE)</f>
        <v>Se acompaña balance general del año 2019 y certificado financiero año 2019, firmado ante notario público, aprobado por el Sub Departamento de Supervisión Financiera Nacional</v>
      </c>
      <c r="T103" s="131">
        <f>VLOOKUP(A103,BASE.!$A$1:$T$878,20,FALSE)</f>
        <v>37970</v>
      </c>
      <c r="U103" s="130">
        <v>2260</v>
      </c>
      <c r="V103" s="136">
        <v>18384736</v>
      </c>
      <c r="W103" s="136">
        <v>18384736</v>
      </c>
      <c r="X103" s="134">
        <v>44227</v>
      </c>
      <c r="Y103" s="135" t="s">
        <v>8664</v>
      </c>
      <c r="Z103" s="135" t="s">
        <v>7880</v>
      </c>
      <c r="AA103" s="135" t="s">
        <v>7937</v>
      </c>
    </row>
    <row r="104" spans="1:27" x14ac:dyDescent="0.25">
      <c r="A104" s="129">
        <v>2330</v>
      </c>
      <c r="B104" s="129" t="s">
        <v>8278</v>
      </c>
      <c r="C104" s="129">
        <v>713523003</v>
      </c>
      <c r="D104" s="129" t="str">
        <f>VLOOKUP(A104,BASE.!$A$1:$T$878,4,FALSE)</f>
        <v>Corporación de Derecho Privado.</v>
      </c>
      <c r="E104" s="129" t="str">
        <f>VLOOKUP(A104,BASE.!$A$1:$T$878,5,FALSE)</f>
        <v xml:space="preserve">Otorgada por Decreto Supremo Nº 1027, de fecha 07 de noviembre de 1986, del Ministerio de Justicia, publicado en el Diario Oficial el día 22 de noviembre de 1986. </v>
      </c>
      <c r="F104" s="129" t="str">
        <f>VLOOKUP(A104,BASE.!$A$1:$T$878,6,FALSE)</f>
        <v xml:space="preserve">Certificado de Vigencia Folio Nº 500334237413, de 28 de julio de 2020, otorgado por el Servicio de Registro Civil e Identificación.
</v>
      </c>
      <c r="G104" s="129" t="str">
        <f>VLOOKUP(A104,BASE.!$A$1:$T$878,7,FALSE)</f>
        <v>El desarrollo de actividades de prevención y tratamiento, que sirvan para mejorar la atención a los menores en situación irregular en la Cuarta Región.</v>
      </c>
      <c r="H104" s="129" t="str">
        <f>VLOOKUP(A104,BASE.!$A$1:$T$878,8,FALSE)</f>
        <v>Presidente: Francisco León Henríquez Adaros
Vicepresidente: Marcelo Hidalgo Molina
Secretario: Carlos Manuel Calvo Muñoz
Tesorero : Jorge Brusher Mac- Farlane 
Directores:
María Lucrecia Rivera Muñoz
René Corbeaux Cruz</v>
      </c>
      <c r="I104" s="129" t="str">
        <f>VLOOKUP(A104,BASE.!$A$1:$T$878,9,FALSE)</f>
        <v>Durarán 03 años en sus cargos.</v>
      </c>
      <c r="J104" s="129" t="str">
        <f>VLOOKUP(A104,BASE.!$A$1:$T$878,10,FALSE)</f>
        <v>De 20 de Mayo de 2020 al 20  de Mayo de 2023.</v>
      </c>
      <c r="K104" s="129" t="str">
        <f>VLOOKUP(A104,BASE.!$A$1:$T$878,11,FALSE)</f>
        <v xml:space="preserve">Presidente: Francisco León Henríquez Adaros, 
Directora Ejecutiva: María Cristina Meléndez Jiménez,
</v>
      </c>
      <c r="L104" s="129" t="str">
        <f>VLOOKUP(A104,BASE.!$A$1:$T$878,12,FALSE)</f>
        <v xml:space="preserve">La Pampilla S/N, Casilla 98, Coquimbo.
</v>
      </c>
      <c r="M104" s="129" t="str">
        <f>VLOOKUP(A104,BASE.!$A$1:$T$878,13,FALSE)</f>
        <v>IV</v>
      </c>
      <c r="N104" s="129" t="str">
        <f>VLOOKUP(A104,BASE.!$A$1:$T$878,14,FALSE)</f>
        <v>Coquimbo</v>
      </c>
      <c r="O104" s="129" t="str">
        <f>VLOOKUP(A104,BASE.!$A$1:$T$878,15,FALSE)</f>
        <v>(51) 2321039</v>
      </c>
      <c r="P104" s="129" t="str">
        <f>VLOOKUP(A104,BASE.!$A$1:$T$878,16,FALSE)</f>
        <v xml:space="preserve">cgmistral07@yahoo.es              ugesco@gmail.com
</v>
      </c>
      <c r="Q104" s="129" t="str">
        <f>VLOOKUP(A104,BASE.!$A$1:$T$878,17,FALSE)</f>
        <v>Casilla 98</v>
      </c>
      <c r="R104" s="129" t="str">
        <f>VLOOKUP(A104,BASE.!$A$1:$T$878,18,FALSE)</f>
        <v>93401: Institución de Asistencia Social</v>
      </c>
      <c r="S104" s="129" t="str">
        <f>VLOOKUP(A104,BASE.!$A$1:$T$878,19,FALSE)</f>
        <v xml:space="preserve">Se acompaña certificado financiero correspondiente al año 2019 aprobado por el  Sub Departamento de Supervisión Financiera Nacional. </v>
      </c>
      <c r="T104" s="131">
        <f>VLOOKUP(A104,BASE.!$A$1:$T$878,20,FALSE)</f>
        <v>37970</v>
      </c>
      <c r="U104" s="130">
        <v>2330</v>
      </c>
      <c r="V104" s="136">
        <v>5948646</v>
      </c>
      <c r="W104" s="136">
        <v>5948646</v>
      </c>
      <c r="X104" s="134">
        <v>44227</v>
      </c>
      <c r="Y104" s="135" t="s">
        <v>8664</v>
      </c>
      <c r="Z104" s="135" t="s">
        <v>7880</v>
      </c>
      <c r="AA104" s="135" t="s">
        <v>7952</v>
      </c>
    </row>
    <row r="105" spans="1:27" x14ac:dyDescent="0.25">
      <c r="A105" s="129">
        <v>2330</v>
      </c>
      <c r="B105" s="129" t="s">
        <v>8278</v>
      </c>
      <c r="C105" s="129">
        <v>713523003</v>
      </c>
      <c r="D105" s="129" t="str">
        <f>VLOOKUP(A105,BASE.!$A$1:$T$878,4,FALSE)</f>
        <v>Corporación de Derecho Privado.</v>
      </c>
      <c r="E105" s="129" t="str">
        <f>VLOOKUP(A105,BASE.!$A$1:$T$878,5,FALSE)</f>
        <v xml:space="preserve">Otorgada por Decreto Supremo Nº 1027, de fecha 07 de noviembre de 1986, del Ministerio de Justicia, publicado en el Diario Oficial el día 22 de noviembre de 1986. </v>
      </c>
      <c r="F105" s="129" t="str">
        <f>VLOOKUP(A105,BASE.!$A$1:$T$878,6,FALSE)</f>
        <v xml:space="preserve">Certificado de Vigencia Folio Nº 500334237413, de 28 de julio de 2020, otorgado por el Servicio de Registro Civil e Identificación.
</v>
      </c>
      <c r="G105" s="129" t="str">
        <f>VLOOKUP(A105,BASE.!$A$1:$T$878,7,FALSE)</f>
        <v>El desarrollo de actividades de prevención y tratamiento, que sirvan para mejorar la atención a los menores en situación irregular en la Cuarta Región.</v>
      </c>
      <c r="H105" s="129" t="str">
        <f>VLOOKUP(A105,BASE.!$A$1:$T$878,8,FALSE)</f>
        <v>Presidente: Francisco León Henríquez Adaros
Vicepresidente: Marcelo Hidalgo Molina
Secretario: Carlos Manuel Calvo Muñoz
Tesorero : Jorge Brusher Mac- Farlane 
Directores:
María Lucrecia Rivera Muñoz
René Corbeaux Cruz</v>
      </c>
      <c r="I105" s="129" t="str">
        <f>VLOOKUP(A105,BASE.!$A$1:$T$878,9,FALSE)</f>
        <v>Durarán 03 años en sus cargos.</v>
      </c>
      <c r="J105" s="129" t="str">
        <f>VLOOKUP(A105,BASE.!$A$1:$T$878,10,FALSE)</f>
        <v>De 20 de Mayo de 2020 al 20  de Mayo de 2023.</v>
      </c>
      <c r="K105" s="129" t="str">
        <f>VLOOKUP(A105,BASE.!$A$1:$T$878,11,FALSE)</f>
        <v xml:space="preserve">Presidente: Francisco León Henríquez Adaros, 
Directora Ejecutiva: María Cristina Meléndez Jiménez,
</v>
      </c>
      <c r="L105" s="129" t="str">
        <f>VLOOKUP(A105,BASE.!$A$1:$T$878,12,FALSE)</f>
        <v xml:space="preserve">La Pampilla S/N, Casilla 98, Coquimbo.
</v>
      </c>
      <c r="M105" s="129" t="str">
        <f>VLOOKUP(A105,BASE.!$A$1:$T$878,13,FALSE)</f>
        <v>IV</v>
      </c>
      <c r="N105" s="129" t="str">
        <f>VLOOKUP(A105,BASE.!$A$1:$T$878,14,FALSE)</f>
        <v>Coquimbo</v>
      </c>
      <c r="O105" s="129" t="str">
        <f>VLOOKUP(A105,BASE.!$A$1:$T$878,15,FALSE)</f>
        <v>(51) 2321039</v>
      </c>
      <c r="P105" s="129" t="str">
        <f>VLOOKUP(A105,BASE.!$A$1:$T$878,16,FALSE)</f>
        <v xml:space="preserve">cgmistral07@yahoo.es              ugesco@gmail.com
</v>
      </c>
      <c r="Q105" s="129" t="str">
        <f>VLOOKUP(A105,BASE.!$A$1:$T$878,17,FALSE)</f>
        <v>Casilla 98</v>
      </c>
      <c r="R105" s="129" t="str">
        <f>VLOOKUP(A105,BASE.!$A$1:$T$878,18,FALSE)</f>
        <v>93401: Institución de Asistencia Social</v>
      </c>
      <c r="S105" s="129" t="str">
        <f>VLOOKUP(A105,BASE.!$A$1:$T$878,19,FALSE)</f>
        <v xml:space="preserve">Se acompaña certificado financiero correspondiente al año 2019 aprobado por el  Sub Departamento de Supervisión Financiera Nacional. </v>
      </c>
      <c r="T105" s="131">
        <f>VLOOKUP(A105,BASE.!$A$1:$T$878,20,FALSE)</f>
        <v>37970</v>
      </c>
      <c r="U105" s="130">
        <v>2330</v>
      </c>
      <c r="V105" s="136">
        <v>8755678</v>
      </c>
      <c r="W105" s="136">
        <v>8755678</v>
      </c>
      <c r="X105" s="134">
        <v>44227</v>
      </c>
      <c r="Y105" s="135" t="s">
        <v>8664</v>
      </c>
      <c r="Z105" s="135" t="s">
        <v>7880</v>
      </c>
      <c r="AA105" s="135" t="s">
        <v>7953</v>
      </c>
    </row>
    <row r="106" spans="1:27" x14ac:dyDescent="0.25">
      <c r="A106" s="129">
        <v>2330</v>
      </c>
      <c r="B106" s="129" t="s">
        <v>8278</v>
      </c>
      <c r="C106" s="129">
        <v>713523003</v>
      </c>
      <c r="D106" s="129" t="str">
        <f>VLOOKUP(A106,BASE.!$A$1:$T$878,4,FALSE)</f>
        <v>Corporación de Derecho Privado.</v>
      </c>
      <c r="E106" s="129" t="str">
        <f>VLOOKUP(A106,BASE.!$A$1:$T$878,5,FALSE)</f>
        <v xml:space="preserve">Otorgada por Decreto Supremo Nº 1027, de fecha 07 de noviembre de 1986, del Ministerio de Justicia, publicado en el Diario Oficial el día 22 de noviembre de 1986. </v>
      </c>
      <c r="F106" s="129" t="str">
        <f>VLOOKUP(A106,BASE.!$A$1:$T$878,6,FALSE)</f>
        <v xml:space="preserve">Certificado de Vigencia Folio Nº 500334237413, de 28 de julio de 2020, otorgado por el Servicio de Registro Civil e Identificación.
</v>
      </c>
      <c r="G106" s="129" t="str">
        <f>VLOOKUP(A106,BASE.!$A$1:$T$878,7,FALSE)</f>
        <v>El desarrollo de actividades de prevención y tratamiento, que sirvan para mejorar la atención a los menores en situación irregular en la Cuarta Región.</v>
      </c>
      <c r="H106" s="129" t="str">
        <f>VLOOKUP(A106,BASE.!$A$1:$T$878,8,FALSE)</f>
        <v>Presidente: Francisco León Henríquez Adaros
Vicepresidente: Marcelo Hidalgo Molina
Secretario: Carlos Manuel Calvo Muñoz
Tesorero : Jorge Brusher Mac- Farlane 
Directores:
María Lucrecia Rivera Muñoz
René Corbeaux Cruz</v>
      </c>
      <c r="I106" s="129" t="str">
        <f>VLOOKUP(A106,BASE.!$A$1:$T$878,9,FALSE)</f>
        <v>Durarán 03 años en sus cargos.</v>
      </c>
      <c r="J106" s="129" t="str">
        <f>VLOOKUP(A106,BASE.!$A$1:$T$878,10,FALSE)</f>
        <v>De 20 de Mayo de 2020 al 20  de Mayo de 2023.</v>
      </c>
      <c r="K106" s="129" t="str">
        <f>VLOOKUP(A106,BASE.!$A$1:$T$878,11,FALSE)</f>
        <v xml:space="preserve">Presidente: Francisco León Henríquez Adaros, 
Directora Ejecutiva: María Cristina Meléndez Jiménez,
</v>
      </c>
      <c r="L106" s="129" t="str">
        <f>VLOOKUP(A106,BASE.!$A$1:$T$878,12,FALSE)</f>
        <v xml:space="preserve">La Pampilla S/N, Casilla 98, Coquimbo.
</v>
      </c>
      <c r="M106" s="129" t="str">
        <f>VLOOKUP(A106,BASE.!$A$1:$T$878,13,FALSE)</f>
        <v>IV</v>
      </c>
      <c r="N106" s="129" t="str">
        <f>VLOOKUP(A106,BASE.!$A$1:$T$878,14,FALSE)</f>
        <v>Coquimbo</v>
      </c>
      <c r="O106" s="129" t="str">
        <f>VLOOKUP(A106,BASE.!$A$1:$T$878,15,FALSE)</f>
        <v>(51) 2321039</v>
      </c>
      <c r="P106" s="129" t="str">
        <f>VLOOKUP(A106,BASE.!$A$1:$T$878,16,FALSE)</f>
        <v xml:space="preserve">cgmistral07@yahoo.es              ugesco@gmail.com
</v>
      </c>
      <c r="Q106" s="129" t="str">
        <f>VLOOKUP(A106,BASE.!$A$1:$T$878,17,FALSE)</f>
        <v>Casilla 98</v>
      </c>
      <c r="R106" s="129" t="str">
        <f>VLOOKUP(A106,BASE.!$A$1:$T$878,18,FALSE)</f>
        <v>93401: Institución de Asistencia Social</v>
      </c>
      <c r="S106" s="129" t="str">
        <f>VLOOKUP(A106,BASE.!$A$1:$T$878,19,FALSE)</f>
        <v xml:space="preserve">Se acompaña certificado financiero correspondiente al año 2019 aprobado por el  Sub Departamento de Supervisión Financiera Nacional. </v>
      </c>
      <c r="T106" s="131">
        <f>VLOOKUP(A106,BASE.!$A$1:$T$878,20,FALSE)</f>
        <v>37970</v>
      </c>
      <c r="U106" s="130">
        <v>2330</v>
      </c>
      <c r="V106" s="136">
        <v>17691973</v>
      </c>
      <c r="W106" s="136">
        <v>17691973</v>
      </c>
      <c r="X106" s="134">
        <v>44227</v>
      </c>
      <c r="Y106" s="135" t="s">
        <v>8664</v>
      </c>
      <c r="Z106" s="135" t="s">
        <v>7880</v>
      </c>
      <c r="AA106" s="135" t="s">
        <v>7954</v>
      </c>
    </row>
    <row r="107" spans="1:27" x14ac:dyDescent="0.25">
      <c r="A107" s="129">
        <v>2330</v>
      </c>
      <c r="B107" s="129" t="s">
        <v>8278</v>
      </c>
      <c r="C107" s="129">
        <v>713523003</v>
      </c>
      <c r="D107" s="129" t="str">
        <f>VLOOKUP(A107,BASE.!$A$1:$T$878,4,FALSE)</f>
        <v>Corporación de Derecho Privado.</v>
      </c>
      <c r="E107" s="129" t="str">
        <f>VLOOKUP(A107,BASE.!$A$1:$T$878,5,FALSE)</f>
        <v xml:space="preserve">Otorgada por Decreto Supremo Nº 1027, de fecha 07 de noviembre de 1986, del Ministerio de Justicia, publicado en el Diario Oficial el día 22 de noviembre de 1986. </v>
      </c>
      <c r="F107" s="129" t="str">
        <f>VLOOKUP(A107,BASE.!$A$1:$T$878,6,FALSE)</f>
        <v xml:space="preserve">Certificado de Vigencia Folio Nº 500334237413, de 28 de julio de 2020, otorgado por el Servicio de Registro Civil e Identificación.
</v>
      </c>
      <c r="G107" s="129" t="str">
        <f>VLOOKUP(A107,BASE.!$A$1:$T$878,7,FALSE)</f>
        <v>El desarrollo de actividades de prevención y tratamiento, que sirvan para mejorar la atención a los menores en situación irregular en la Cuarta Región.</v>
      </c>
      <c r="H107" s="129" t="str">
        <f>VLOOKUP(A107,BASE.!$A$1:$T$878,8,FALSE)</f>
        <v>Presidente: Francisco León Henríquez Adaros
Vicepresidente: Marcelo Hidalgo Molina
Secretario: Carlos Manuel Calvo Muñoz
Tesorero : Jorge Brusher Mac- Farlane 
Directores:
María Lucrecia Rivera Muñoz
René Corbeaux Cruz</v>
      </c>
      <c r="I107" s="129" t="str">
        <f>VLOOKUP(A107,BASE.!$A$1:$T$878,9,FALSE)</f>
        <v>Durarán 03 años en sus cargos.</v>
      </c>
      <c r="J107" s="129" t="str">
        <f>VLOOKUP(A107,BASE.!$A$1:$T$878,10,FALSE)</f>
        <v>De 20 de Mayo de 2020 al 20  de Mayo de 2023.</v>
      </c>
      <c r="K107" s="129" t="str">
        <f>VLOOKUP(A107,BASE.!$A$1:$T$878,11,FALSE)</f>
        <v xml:space="preserve">Presidente: Francisco León Henríquez Adaros, 
Directora Ejecutiva: María Cristina Meléndez Jiménez,
</v>
      </c>
      <c r="L107" s="129" t="str">
        <f>VLOOKUP(A107,BASE.!$A$1:$T$878,12,FALSE)</f>
        <v xml:space="preserve">La Pampilla S/N, Casilla 98, Coquimbo.
</v>
      </c>
      <c r="M107" s="129" t="str">
        <f>VLOOKUP(A107,BASE.!$A$1:$T$878,13,FALSE)</f>
        <v>IV</v>
      </c>
      <c r="N107" s="129" t="str">
        <f>VLOOKUP(A107,BASE.!$A$1:$T$878,14,FALSE)</f>
        <v>Coquimbo</v>
      </c>
      <c r="O107" s="129" t="str">
        <f>VLOOKUP(A107,BASE.!$A$1:$T$878,15,FALSE)</f>
        <v>(51) 2321039</v>
      </c>
      <c r="P107" s="129" t="str">
        <f>VLOOKUP(A107,BASE.!$A$1:$T$878,16,FALSE)</f>
        <v xml:space="preserve">cgmistral07@yahoo.es              ugesco@gmail.com
</v>
      </c>
      <c r="Q107" s="129" t="str">
        <f>VLOOKUP(A107,BASE.!$A$1:$T$878,17,FALSE)</f>
        <v>Casilla 98</v>
      </c>
      <c r="R107" s="129" t="str">
        <f>VLOOKUP(A107,BASE.!$A$1:$T$878,18,FALSE)</f>
        <v>93401: Institución de Asistencia Social</v>
      </c>
      <c r="S107" s="129" t="str">
        <f>VLOOKUP(A107,BASE.!$A$1:$T$878,19,FALSE)</f>
        <v xml:space="preserve">Se acompaña certificado financiero correspondiente al año 2019 aprobado por el  Sub Departamento de Supervisión Financiera Nacional. </v>
      </c>
      <c r="T107" s="131">
        <f>VLOOKUP(A107,BASE.!$A$1:$T$878,20,FALSE)</f>
        <v>37970</v>
      </c>
      <c r="U107" s="130">
        <v>2330</v>
      </c>
      <c r="V107" s="136">
        <v>9138924</v>
      </c>
      <c r="W107" s="136">
        <v>9138924</v>
      </c>
      <c r="X107" s="134">
        <v>44227</v>
      </c>
      <c r="Y107" s="135" t="s">
        <v>8664</v>
      </c>
      <c r="Z107" s="135" t="s">
        <v>7880</v>
      </c>
      <c r="AA107" s="135" t="s">
        <v>7892</v>
      </c>
    </row>
    <row r="108" spans="1:27" x14ac:dyDescent="0.25">
      <c r="A108" s="129">
        <v>2330</v>
      </c>
      <c r="B108" s="129" t="s">
        <v>8278</v>
      </c>
      <c r="C108" s="129">
        <v>713523003</v>
      </c>
      <c r="D108" s="129" t="str">
        <f>VLOOKUP(A108,BASE.!$A$1:$T$878,4,FALSE)</f>
        <v>Corporación de Derecho Privado.</v>
      </c>
      <c r="E108" s="129" t="str">
        <f>VLOOKUP(A108,BASE.!$A$1:$T$878,5,FALSE)</f>
        <v xml:space="preserve">Otorgada por Decreto Supremo Nº 1027, de fecha 07 de noviembre de 1986, del Ministerio de Justicia, publicado en el Diario Oficial el día 22 de noviembre de 1986. </v>
      </c>
      <c r="F108" s="129" t="str">
        <f>VLOOKUP(A108,BASE.!$A$1:$T$878,6,FALSE)</f>
        <v xml:space="preserve">Certificado de Vigencia Folio Nº 500334237413, de 28 de julio de 2020, otorgado por el Servicio de Registro Civil e Identificación.
</v>
      </c>
      <c r="G108" s="129" t="str">
        <f>VLOOKUP(A108,BASE.!$A$1:$T$878,7,FALSE)</f>
        <v>El desarrollo de actividades de prevención y tratamiento, que sirvan para mejorar la atención a los menores en situación irregular en la Cuarta Región.</v>
      </c>
      <c r="H108" s="129" t="str">
        <f>VLOOKUP(A108,BASE.!$A$1:$T$878,8,FALSE)</f>
        <v>Presidente: Francisco León Henríquez Adaros
Vicepresidente: Marcelo Hidalgo Molina
Secretario: Carlos Manuel Calvo Muñoz
Tesorero : Jorge Brusher Mac- Farlane 
Directores:
María Lucrecia Rivera Muñoz
René Corbeaux Cruz</v>
      </c>
      <c r="I108" s="129" t="str">
        <f>VLOOKUP(A108,BASE.!$A$1:$T$878,9,FALSE)</f>
        <v>Durarán 03 años en sus cargos.</v>
      </c>
      <c r="J108" s="129" t="str">
        <f>VLOOKUP(A108,BASE.!$A$1:$T$878,10,FALSE)</f>
        <v>De 20 de Mayo de 2020 al 20  de Mayo de 2023.</v>
      </c>
      <c r="K108" s="129" t="str">
        <f>VLOOKUP(A108,BASE.!$A$1:$T$878,11,FALSE)</f>
        <v xml:space="preserve">Presidente: Francisco León Henríquez Adaros, 
Directora Ejecutiva: María Cristina Meléndez Jiménez,
</v>
      </c>
      <c r="L108" s="129" t="str">
        <f>VLOOKUP(A108,BASE.!$A$1:$T$878,12,FALSE)</f>
        <v xml:space="preserve">La Pampilla S/N, Casilla 98, Coquimbo.
</v>
      </c>
      <c r="M108" s="129" t="str">
        <f>VLOOKUP(A108,BASE.!$A$1:$T$878,13,FALSE)</f>
        <v>IV</v>
      </c>
      <c r="N108" s="129" t="str">
        <f>VLOOKUP(A108,BASE.!$A$1:$T$878,14,FALSE)</f>
        <v>Coquimbo</v>
      </c>
      <c r="O108" s="129" t="str">
        <f>VLOOKUP(A108,BASE.!$A$1:$T$878,15,FALSE)</f>
        <v>(51) 2321039</v>
      </c>
      <c r="P108" s="129" t="str">
        <f>VLOOKUP(A108,BASE.!$A$1:$T$878,16,FALSE)</f>
        <v xml:space="preserve">cgmistral07@yahoo.es              ugesco@gmail.com
</v>
      </c>
      <c r="Q108" s="129" t="str">
        <f>VLOOKUP(A108,BASE.!$A$1:$T$878,17,FALSE)</f>
        <v>Casilla 98</v>
      </c>
      <c r="R108" s="129" t="str">
        <f>VLOOKUP(A108,BASE.!$A$1:$T$878,18,FALSE)</f>
        <v>93401: Institución de Asistencia Social</v>
      </c>
      <c r="S108" s="129" t="str">
        <f>VLOOKUP(A108,BASE.!$A$1:$T$878,19,FALSE)</f>
        <v xml:space="preserve">Se acompaña certificado financiero correspondiente al año 2019 aprobado por el  Sub Departamento de Supervisión Financiera Nacional. </v>
      </c>
      <c r="T108" s="131">
        <f>VLOOKUP(A108,BASE.!$A$1:$T$878,20,FALSE)</f>
        <v>37970</v>
      </c>
      <c r="U108" s="130">
        <v>2330</v>
      </c>
      <c r="V108" s="136">
        <v>9197884</v>
      </c>
      <c r="W108" s="136">
        <v>9197884</v>
      </c>
      <c r="X108" s="134">
        <v>44227</v>
      </c>
      <c r="Y108" s="135" t="s">
        <v>8664</v>
      </c>
      <c r="Z108" s="135" t="s">
        <v>7880</v>
      </c>
      <c r="AA108" s="135" t="s">
        <v>7955</v>
      </c>
    </row>
    <row r="109" spans="1:27" x14ac:dyDescent="0.25">
      <c r="A109" s="129">
        <v>2330</v>
      </c>
      <c r="B109" s="129" t="s">
        <v>8278</v>
      </c>
      <c r="C109" s="129">
        <v>713523003</v>
      </c>
      <c r="D109" s="129" t="str">
        <f>VLOOKUP(A109,BASE.!$A$1:$T$878,4,FALSE)</f>
        <v>Corporación de Derecho Privado.</v>
      </c>
      <c r="E109" s="129" t="str">
        <f>VLOOKUP(A109,BASE.!$A$1:$T$878,5,FALSE)</f>
        <v xml:space="preserve">Otorgada por Decreto Supremo Nº 1027, de fecha 07 de noviembre de 1986, del Ministerio de Justicia, publicado en el Diario Oficial el día 22 de noviembre de 1986. </v>
      </c>
      <c r="F109" s="129" t="str">
        <f>VLOOKUP(A109,BASE.!$A$1:$T$878,6,FALSE)</f>
        <v xml:space="preserve">Certificado de Vigencia Folio Nº 500334237413, de 28 de julio de 2020, otorgado por el Servicio de Registro Civil e Identificación.
</v>
      </c>
      <c r="G109" s="129" t="str">
        <f>VLOOKUP(A109,BASE.!$A$1:$T$878,7,FALSE)</f>
        <v>El desarrollo de actividades de prevención y tratamiento, que sirvan para mejorar la atención a los menores en situación irregular en la Cuarta Región.</v>
      </c>
      <c r="H109" s="129" t="str">
        <f>VLOOKUP(A109,BASE.!$A$1:$T$878,8,FALSE)</f>
        <v>Presidente: Francisco León Henríquez Adaros
Vicepresidente: Marcelo Hidalgo Molina
Secretario: Carlos Manuel Calvo Muñoz
Tesorero : Jorge Brusher Mac- Farlane 
Directores:
María Lucrecia Rivera Muñoz
René Corbeaux Cruz</v>
      </c>
      <c r="I109" s="129" t="str">
        <f>VLOOKUP(A109,BASE.!$A$1:$T$878,9,FALSE)</f>
        <v>Durarán 03 años en sus cargos.</v>
      </c>
      <c r="J109" s="129" t="str">
        <f>VLOOKUP(A109,BASE.!$A$1:$T$878,10,FALSE)</f>
        <v>De 20 de Mayo de 2020 al 20  de Mayo de 2023.</v>
      </c>
      <c r="K109" s="129" t="str">
        <f>VLOOKUP(A109,BASE.!$A$1:$T$878,11,FALSE)</f>
        <v xml:space="preserve">Presidente: Francisco León Henríquez Adaros, 
Directora Ejecutiva: María Cristina Meléndez Jiménez,
</v>
      </c>
      <c r="L109" s="129" t="str">
        <f>VLOOKUP(A109,BASE.!$A$1:$T$878,12,FALSE)</f>
        <v xml:space="preserve">La Pampilla S/N, Casilla 98, Coquimbo.
</v>
      </c>
      <c r="M109" s="129" t="str">
        <f>VLOOKUP(A109,BASE.!$A$1:$T$878,13,FALSE)</f>
        <v>IV</v>
      </c>
      <c r="N109" s="129" t="str">
        <f>VLOOKUP(A109,BASE.!$A$1:$T$878,14,FALSE)</f>
        <v>Coquimbo</v>
      </c>
      <c r="O109" s="129" t="str">
        <f>VLOOKUP(A109,BASE.!$A$1:$T$878,15,FALSE)</f>
        <v>(51) 2321039</v>
      </c>
      <c r="P109" s="129" t="str">
        <f>VLOOKUP(A109,BASE.!$A$1:$T$878,16,FALSE)</f>
        <v xml:space="preserve">cgmistral07@yahoo.es              ugesco@gmail.com
</v>
      </c>
      <c r="Q109" s="129" t="str">
        <f>VLOOKUP(A109,BASE.!$A$1:$T$878,17,FALSE)</f>
        <v>Casilla 98</v>
      </c>
      <c r="R109" s="129" t="str">
        <f>VLOOKUP(A109,BASE.!$A$1:$T$878,18,FALSE)</f>
        <v>93401: Institución de Asistencia Social</v>
      </c>
      <c r="S109" s="129" t="str">
        <f>VLOOKUP(A109,BASE.!$A$1:$T$878,19,FALSE)</f>
        <v xml:space="preserve">Se acompaña certificado financiero correspondiente al año 2019 aprobado por el  Sub Departamento de Supervisión Financiera Nacional. </v>
      </c>
      <c r="T109" s="131">
        <f>VLOOKUP(A109,BASE.!$A$1:$T$878,20,FALSE)</f>
        <v>37970</v>
      </c>
      <c r="U109" s="130">
        <v>2330</v>
      </c>
      <c r="V109" s="136">
        <v>10587842</v>
      </c>
      <c r="W109" s="136">
        <v>10587842</v>
      </c>
      <c r="X109" s="134">
        <v>44227</v>
      </c>
      <c r="Y109" s="135" t="s">
        <v>8664</v>
      </c>
      <c r="Z109" s="135" t="s">
        <v>7880</v>
      </c>
      <c r="AA109" s="135" t="s">
        <v>7916</v>
      </c>
    </row>
    <row r="110" spans="1:27" x14ac:dyDescent="0.25">
      <c r="A110" s="129">
        <v>2330</v>
      </c>
      <c r="B110" s="129" t="s">
        <v>8278</v>
      </c>
      <c r="C110" s="129">
        <v>713523003</v>
      </c>
      <c r="D110" s="129" t="str">
        <f>VLOOKUP(A110,BASE.!$A$1:$T$878,4,FALSE)</f>
        <v>Corporación de Derecho Privado.</v>
      </c>
      <c r="E110" s="129" t="str">
        <f>VLOOKUP(A110,BASE.!$A$1:$T$878,5,FALSE)</f>
        <v xml:space="preserve">Otorgada por Decreto Supremo Nº 1027, de fecha 07 de noviembre de 1986, del Ministerio de Justicia, publicado en el Diario Oficial el día 22 de noviembre de 1986. </v>
      </c>
      <c r="F110" s="129" t="str">
        <f>VLOOKUP(A110,BASE.!$A$1:$T$878,6,FALSE)</f>
        <v xml:space="preserve">Certificado de Vigencia Folio Nº 500334237413, de 28 de julio de 2020, otorgado por el Servicio de Registro Civil e Identificación.
</v>
      </c>
      <c r="G110" s="129" t="str">
        <f>VLOOKUP(A110,BASE.!$A$1:$T$878,7,FALSE)</f>
        <v>El desarrollo de actividades de prevención y tratamiento, que sirvan para mejorar la atención a los menores en situación irregular en la Cuarta Región.</v>
      </c>
      <c r="H110" s="129" t="str">
        <f>VLOOKUP(A110,BASE.!$A$1:$T$878,8,FALSE)</f>
        <v>Presidente: Francisco León Henríquez Adaros
Vicepresidente: Marcelo Hidalgo Molina
Secretario: Carlos Manuel Calvo Muñoz
Tesorero : Jorge Brusher Mac- Farlane 
Directores:
María Lucrecia Rivera Muñoz
René Corbeaux Cruz</v>
      </c>
      <c r="I110" s="129" t="str">
        <f>VLOOKUP(A110,BASE.!$A$1:$T$878,9,FALSE)</f>
        <v>Durarán 03 años en sus cargos.</v>
      </c>
      <c r="J110" s="129" t="str">
        <f>VLOOKUP(A110,BASE.!$A$1:$T$878,10,FALSE)</f>
        <v>De 20 de Mayo de 2020 al 20  de Mayo de 2023.</v>
      </c>
      <c r="K110" s="129" t="str">
        <f>VLOOKUP(A110,BASE.!$A$1:$T$878,11,FALSE)</f>
        <v xml:space="preserve">Presidente: Francisco León Henríquez Adaros, 
Directora Ejecutiva: María Cristina Meléndez Jiménez,
</v>
      </c>
      <c r="L110" s="129" t="str">
        <f>VLOOKUP(A110,BASE.!$A$1:$T$878,12,FALSE)</f>
        <v xml:space="preserve">La Pampilla S/N, Casilla 98, Coquimbo.
</v>
      </c>
      <c r="M110" s="129" t="str">
        <f>VLOOKUP(A110,BASE.!$A$1:$T$878,13,FALSE)</f>
        <v>IV</v>
      </c>
      <c r="N110" s="129" t="str">
        <f>VLOOKUP(A110,BASE.!$A$1:$T$878,14,FALSE)</f>
        <v>Coquimbo</v>
      </c>
      <c r="O110" s="129" t="str">
        <f>VLOOKUP(A110,BASE.!$A$1:$T$878,15,FALSE)</f>
        <v>(51) 2321039</v>
      </c>
      <c r="P110" s="129" t="str">
        <f>VLOOKUP(A110,BASE.!$A$1:$T$878,16,FALSE)</f>
        <v xml:space="preserve">cgmistral07@yahoo.es              ugesco@gmail.com
</v>
      </c>
      <c r="Q110" s="129" t="str">
        <f>VLOOKUP(A110,BASE.!$A$1:$T$878,17,FALSE)</f>
        <v>Casilla 98</v>
      </c>
      <c r="R110" s="129" t="str">
        <f>VLOOKUP(A110,BASE.!$A$1:$T$878,18,FALSE)</f>
        <v>93401: Institución de Asistencia Social</v>
      </c>
      <c r="S110" s="129" t="str">
        <f>VLOOKUP(A110,BASE.!$A$1:$T$878,19,FALSE)</f>
        <v xml:space="preserve">Se acompaña certificado financiero correspondiente al año 2019 aprobado por el  Sub Departamento de Supervisión Financiera Nacional. </v>
      </c>
      <c r="T110" s="131">
        <f>VLOOKUP(A110,BASE.!$A$1:$T$878,20,FALSE)</f>
        <v>37970</v>
      </c>
      <c r="U110" s="130">
        <v>2330</v>
      </c>
      <c r="V110" s="136">
        <v>63141499</v>
      </c>
      <c r="W110" s="136">
        <v>63141499</v>
      </c>
      <c r="X110" s="134">
        <v>44227</v>
      </c>
      <c r="Y110" s="135" t="s">
        <v>8664</v>
      </c>
      <c r="Z110" s="135" t="s">
        <v>7880</v>
      </c>
      <c r="AA110" s="135" t="s">
        <v>7917</v>
      </c>
    </row>
    <row r="111" spans="1:27" x14ac:dyDescent="0.25">
      <c r="A111" s="129">
        <v>2330</v>
      </c>
      <c r="B111" s="129" t="s">
        <v>8278</v>
      </c>
      <c r="C111" s="129">
        <v>713523003</v>
      </c>
      <c r="D111" s="129" t="str">
        <f>VLOOKUP(A111,BASE.!$A$1:$T$878,4,FALSE)</f>
        <v>Corporación de Derecho Privado.</v>
      </c>
      <c r="E111" s="129" t="str">
        <f>VLOOKUP(A111,BASE.!$A$1:$T$878,5,FALSE)</f>
        <v xml:space="preserve">Otorgada por Decreto Supremo Nº 1027, de fecha 07 de noviembre de 1986, del Ministerio de Justicia, publicado en el Diario Oficial el día 22 de noviembre de 1986. </v>
      </c>
      <c r="F111" s="129" t="str">
        <f>VLOOKUP(A111,BASE.!$A$1:$T$878,6,FALSE)</f>
        <v xml:space="preserve">Certificado de Vigencia Folio Nº 500334237413, de 28 de julio de 2020, otorgado por el Servicio de Registro Civil e Identificación.
</v>
      </c>
      <c r="G111" s="129" t="str">
        <f>VLOOKUP(A111,BASE.!$A$1:$T$878,7,FALSE)</f>
        <v>El desarrollo de actividades de prevención y tratamiento, que sirvan para mejorar la atención a los menores en situación irregular en la Cuarta Región.</v>
      </c>
      <c r="H111" s="129" t="str">
        <f>VLOOKUP(A111,BASE.!$A$1:$T$878,8,FALSE)</f>
        <v>Presidente: Francisco León Henríquez Adaros
Vicepresidente: Marcelo Hidalgo Molina
Secretario: Carlos Manuel Calvo Muñoz
Tesorero : Jorge Brusher Mac- Farlane 
Directores:
María Lucrecia Rivera Muñoz
René Corbeaux Cruz</v>
      </c>
      <c r="I111" s="129" t="str">
        <f>VLOOKUP(A111,BASE.!$A$1:$T$878,9,FALSE)</f>
        <v>Durarán 03 años en sus cargos.</v>
      </c>
      <c r="J111" s="129" t="str">
        <f>VLOOKUP(A111,BASE.!$A$1:$T$878,10,FALSE)</f>
        <v>De 20 de Mayo de 2020 al 20  de Mayo de 2023.</v>
      </c>
      <c r="K111" s="129" t="str">
        <f>VLOOKUP(A111,BASE.!$A$1:$T$878,11,FALSE)</f>
        <v xml:space="preserve">Presidente: Francisco León Henríquez Adaros, 
Directora Ejecutiva: María Cristina Meléndez Jiménez,
</v>
      </c>
      <c r="L111" s="129" t="str">
        <f>VLOOKUP(A111,BASE.!$A$1:$T$878,12,FALSE)</f>
        <v xml:space="preserve">La Pampilla S/N, Casilla 98, Coquimbo.
</v>
      </c>
      <c r="M111" s="129" t="str">
        <f>VLOOKUP(A111,BASE.!$A$1:$T$878,13,FALSE)</f>
        <v>IV</v>
      </c>
      <c r="N111" s="129" t="str">
        <f>VLOOKUP(A111,BASE.!$A$1:$T$878,14,FALSE)</f>
        <v>Coquimbo</v>
      </c>
      <c r="O111" s="129" t="str">
        <f>VLOOKUP(A111,BASE.!$A$1:$T$878,15,FALSE)</f>
        <v>(51) 2321039</v>
      </c>
      <c r="P111" s="129" t="str">
        <f>VLOOKUP(A111,BASE.!$A$1:$T$878,16,FALSE)</f>
        <v xml:space="preserve">cgmistral07@yahoo.es              ugesco@gmail.com
</v>
      </c>
      <c r="Q111" s="129" t="str">
        <f>VLOOKUP(A111,BASE.!$A$1:$T$878,17,FALSE)</f>
        <v>Casilla 98</v>
      </c>
      <c r="R111" s="129" t="str">
        <f>VLOOKUP(A111,BASE.!$A$1:$T$878,18,FALSE)</f>
        <v>93401: Institución de Asistencia Social</v>
      </c>
      <c r="S111" s="129" t="str">
        <f>VLOOKUP(A111,BASE.!$A$1:$T$878,19,FALSE)</f>
        <v xml:space="preserve">Se acompaña certificado financiero correspondiente al año 2019 aprobado por el  Sub Departamento de Supervisión Financiera Nacional. </v>
      </c>
      <c r="T111" s="131">
        <f>VLOOKUP(A111,BASE.!$A$1:$T$878,20,FALSE)</f>
        <v>37970</v>
      </c>
      <c r="U111" s="130">
        <v>2330</v>
      </c>
      <c r="V111" s="136">
        <v>31147813</v>
      </c>
      <c r="W111" s="136">
        <v>31147813</v>
      </c>
      <c r="X111" s="134">
        <v>44227</v>
      </c>
      <c r="Y111" s="135" t="s">
        <v>8664</v>
      </c>
      <c r="Z111" s="135" t="s">
        <v>7880</v>
      </c>
      <c r="AA111" s="135" t="s">
        <v>7956</v>
      </c>
    </row>
    <row r="112" spans="1:27" x14ac:dyDescent="0.25">
      <c r="A112" s="129">
        <v>2330</v>
      </c>
      <c r="B112" s="129" t="s">
        <v>8278</v>
      </c>
      <c r="C112" s="129">
        <v>713523003</v>
      </c>
      <c r="D112" s="129" t="str">
        <f>VLOOKUP(A112,BASE.!$A$1:$T$878,4,FALSE)</f>
        <v>Corporación de Derecho Privado.</v>
      </c>
      <c r="E112" s="129" t="str">
        <f>VLOOKUP(A112,BASE.!$A$1:$T$878,5,FALSE)</f>
        <v xml:space="preserve">Otorgada por Decreto Supremo Nº 1027, de fecha 07 de noviembre de 1986, del Ministerio de Justicia, publicado en el Diario Oficial el día 22 de noviembre de 1986. </v>
      </c>
      <c r="F112" s="129" t="str">
        <f>VLOOKUP(A112,BASE.!$A$1:$T$878,6,FALSE)</f>
        <v xml:space="preserve">Certificado de Vigencia Folio Nº 500334237413, de 28 de julio de 2020, otorgado por el Servicio de Registro Civil e Identificación.
</v>
      </c>
      <c r="G112" s="129" t="str">
        <f>VLOOKUP(A112,BASE.!$A$1:$T$878,7,FALSE)</f>
        <v>El desarrollo de actividades de prevención y tratamiento, que sirvan para mejorar la atención a los menores en situación irregular en la Cuarta Región.</v>
      </c>
      <c r="H112" s="129" t="str">
        <f>VLOOKUP(A112,BASE.!$A$1:$T$878,8,FALSE)</f>
        <v>Presidente: Francisco León Henríquez Adaros
Vicepresidente: Marcelo Hidalgo Molina
Secretario: Carlos Manuel Calvo Muñoz
Tesorero : Jorge Brusher Mac- Farlane 
Directores:
María Lucrecia Rivera Muñoz
René Corbeaux Cruz</v>
      </c>
      <c r="I112" s="129" t="str">
        <f>VLOOKUP(A112,BASE.!$A$1:$T$878,9,FALSE)</f>
        <v>Durarán 03 años en sus cargos.</v>
      </c>
      <c r="J112" s="129" t="str">
        <f>VLOOKUP(A112,BASE.!$A$1:$T$878,10,FALSE)</f>
        <v>De 20 de Mayo de 2020 al 20  de Mayo de 2023.</v>
      </c>
      <c r="K112" s="129" t="str">
        <f>VLOOKUP(A112,BASE.!$A$1:$T$878,11,FALSE)</f>
        <v xml:space="preserve">Presidente: Francisco León Henríquez Adaros, 
Directora Ejecutiva: María Cristina Meléndez Jiménez,
</v>
      </c>
      <c r="L112" s="129" t="str">
        <f>VLOOKUP(A112,BASE.!$A$1:$T$878,12,FALSE)</f>
        <v xml:space="preserve">La Pampilla S/N, Casilla 98, Coquimbo.
</v>
      </c>
      <c r="M112" s="129" t="str">
        <f>VLOOKUP(A112,BASE.!$A$1:$T$878,13,FALSE)</f>
        <v>IV</v>
      </c>
      <c r="N112" s="129" t="str">
        <f>VLOOKUP(A112,BASE.!$A$1:$T$878,14,FALSE)</f>
        <v>Coquimbo</v>
      </c>
      <c r="O112" s="129" t="str">
        <f>VLOOKUP(A112,BASE.!$A$1:$T$878,15,FALSE)</f>
        <v>(51) 2321039</v>
      </c>
      <c r="P112" s="129" t="str">
        <f>VLOOKUP(A112,BASE.!$A$1:$T$878,16,FALSE)</f>
        <v xml:space="preserve">cgmistral07@yahoo.es              ugesco@gmail.com
</v>
      </c>
      <c r="Q112" s="129" t="str">
        <f>VLOOKUP(A112,BASE.!$A$1:$T$878,17,FALSE)</f>
        <v>Casilla 98</v>
      </c>
      <c r="R112" s="129" t="str">
        <f>VLOOKUP(A112,BASE.!$A$1:$T$878,18,FALSE)</f>
        <v>93401: Institución de Asistencia Social</v>
      </c>
      <c r="S112" s="129" t="str">
        <f>VLOOKUP(A112,BASE.!$A$1:$T$878,19,FALSE)</f>
        <v xml:space="preserve">Se acompaña certificado financiero correspondiente al año 2019 aprobado por el  Sub Departamento de Supervisión Financiera Nacional. </v>
      </c>
      <c r="T112" s="131">
        <f>VLOOKUP(A112,BASE.!$A$1:$T$878,20,FALSE)</f>
        <v>37970</v>
      </c>
      <c r="U112" s="130">
        <v>2330</v>
      </c>
      <c r="V112" s="136">
        <v>15035003</v>
      </c>
      <c r="W112" s="136">
        <v>15035003</v>
      </c>
      <c r="X112" s="134">
        <v>44227</v>
      </c>
      <c r="Y112" s="135" t="s">
        <v>8664</v>
      </c>
      <c r="Z112" s="135" t="s">
        <v>7880</v>
      </c>
      <c r="AA112" s="135" t="s">
        <v>7906</v>
      </c>
    </row>
    <row r="113" spans="1:27" x14ac:dyDescent="0.25">
      <c r="A113" s="129">
        <v>2330</v>
      </c>
      <c r="B113" s="129" t="s">
        <v>8278</v>
      </c>
      <c r="C113" s="129">
        <v>713523003</v>
      </c>
      <c r="D113" s="129" t="str">
        <f>VLOOKUP(A113,BASE.!$A$1:$T$878,4,FALSE)</f>
        <v>Corporación de Derecho Privado.</v>
      </c>
      <c r="E113" s="129" t="str">
        <f>VLOOKUP(A113,BASE.!$A$1:$T$878,5,FALSE)</f>
        <v xml:space="preserve">Otorgada por Decreto Supremo Nº 1027, de fecha 07 de noviembre de 1986, del Ministerio de Justicia, publicado en el Diario Oficial el día 22 de noviembre de 1986. </v>
      </c>
      <c r="F113" s="129" t="str">
        <f>VLOOKUP(A113,BASE.!$A$1:$T$878,6,FALSE)</f>
        <v xml:space="preserve">Certificado de Vigencia Folio Nº 500334237413, de 28 de julio de 2020, otorgado por el Servicio de Registro Civil e Identificación.
</v>
      </c>
      <c r="G113" s="129" t="str">
        <f>VLOOKUP(A113,BASE.!$A$1:$T$878,7,FALSE)</f>
        <v>El desarrollo de actividades de prevención y tratamiento, que sirvan para mejorar la atención a los menores en situación irregular en la Cuarta Región.</v>
      </c>
      <c r="H113" s="129" t="str">
        <f>VLOOKUP(A113,BASE.!$A$1:$T$878,8,FALSE)</f>
        <v>Presidente: Francisco León Henríquez Adaros
Vicepresidente: Marcelo Hidalgo Molina
Secretario: Carlos Manuel Calvo Muñoz
Tesorero : Jorge Brusher Mac- Farlane 
Directores:
María Lucrecia Rivera Muñoz
René Corbeaux Cruz</v>
      </c>
      <c r="I113" s="129" t="str">
        <f>VLOOKUP(A113,BASE.!$A$1:$T$878,9,FALSE)</f>
        <v>Durarán 03 años en sus cargos.</v>
      </c>
      <c r="J113" s="129" t="str">
        <f>VLOOKUP(A113,BASE.!$A$1:$T$878,10,FALSE)</f>
        <v>De 20 de Mayo de 2020 al 20  de Mayo de 2023.</v>
      </c>
      <c r="K113" s="129" t="str">
        <f>VLOOKUP(A113,BASE.!$A$1:$T$878,11,FALSE)</f>
        <v xml:space="preserve">Presidente: Francisco León Henríquez Adaros, 
Directora Ejecutiva: María Cristina Meléndez Jiménez,
</v>
      </c>
      <c r="L113" s="129" t="str">
        <f>VLOOKUP(A113,BASE.!$A$1:$T$878,12,FALSE)</f>
        <v xml:space="preserve">La Pampilla S/N, Casilla 98, Coquimbo.
</v>
      </c>
      <c r="M113" s="129" t="str">
        <f>VLOOKUP(A113,BASE.!$A$1:$T$878,13,FALSE)</f>
        <v>IV</v>
      </c>
      <c r="N113" s="129" t="str">
        <f>VLOOKUP(A113,BASE.!$A$1:$T$878,14,FALSE)</f>
        <v>Coquimbo</v>
      </c>
      <c r="O113" s="129" t="str">
        <f>VLOOKUP(A113,BASE.!$A$1:$T$878,15,FALSE)</f>
        <v>(51) 2321039</v>
      </c>
      <c r="P113" s="129" t="str">
        <f>VLOOKUP(A113,BASE.!$A$1:$T$878,16,FALSE)</f>
        <v xml:space="preserve">cgmistral07@yahoo.es              ugesco@gmail.com
</v>
      </c>
      <c r="Q113" s="129" t="str">
        <f>VLOOKUP(A113,BASE.!$A$1:$T$878,17,FALSE)</f>
        <v>Casilla 98</v>
      </c>
      <c r="R113" s="129" t="str">
        <f>VLOOKUP(A113,BASE.!$A$1:$T$878,18,FALSE)</f>
        <v>93401: Institución de Asistencia Social</v>
      </c>
      <c r="S113" s="129" t="str">
        <f>VLOOKUP(A113,BASE.!$A$1:$T$878,19,FALSE)</f>
        <v xml:space="preserve">Se acompaña certificado financiero correspondiente al año 2019 aprobado por el  Sub Departamento de Supervisión Financiera Nacional. </v>
      </c>
      <c r="T113" s="131">
        <f>VLOOKUP(A113,BASE.!$A$1:$T$878,20,FALSE)</f>
        <v>37970</v>
      </c>
      <c r="U113" s="130">
        <v>2330</v>
      </c>
      <c r="V113" s="136">
        <v>22236082</v>
      </c>
      <c r="W113" s="136">
        <v>22236082</v>
      </c>
      <c r="X113" s="134">
        <v>44227</v>
      </c>
      <c r="Y113" s="135" t="s">
        <v>8664</v>
      </c>
      <c r="Z113" s="135" t="s">
        <v>7880</v>
      </c>
      <c r="AA113" s="135" t="s">
        <v>7957</v>
      </c>
    </row>
    <row r="114" spans="1:27" x14ac:dyDescent="0.25">
      <c r="A114" s="129">
        <v>2450</v>
      </c>
      <c r="B114" s="129" t="s">
        <v>8279</v>
      </c>
      <c r="C114" s="129">
        <v>700028100</v>
      </c>
      <c r="D114" s="129" t="str">
        <f>VLOOKUP(A114,BASE.!$A$1:$T$878,4,FALSE)</f>
        <v>Corporación de Derecho Privado</v>
      </c>
      <c r="E114" s="129" t="str">
        <f>VLOOKUP(A114,BASE.!$A$1:$T$878,5,FALSE)</f>
        <v>Otorgada por Decreto Supremo N° 2929, de 15 de septiembre de 1996, por el Ministerio de Justicia.</v>
      </c>
      <c r="F114" s="129" t="str">
        <f>VLOOKUP(A114,BASE.!$A$1:$T$878,6,FALSE)</f>
        <v>Certificado de Vigencia Folio N° 50035513600, de 09 de noviembre de 2020, del Servicio de Registro Civil e Identificación</v>
      </c>
      <c r="G114" s="129" t="str">
        <f>VLOOKUP(A114,BASE.!$A$1:$T$878,7,FALSE)</f>
        <v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v>
      </c>
      <c r="H114" s="129" t="str">
        <f>VLOOKUP(A114,BASE.!$A$1:$T$878,8,FALSE)</f>
        <v>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500355136236, de 09 de noviembre de 2020, del Servicio de Registro Civil e Identificación.</v>
      </c>
      <c r="I114" s="129" t="str">
        <f>VLOOKUP(A114,BASE.!$A$1:$T$878,9,FALSE)</f>
        <v>Un año en sus cargos.</v>
      </c>
      <c r="J114" s="129" t="str">
        <f>VLOOKUP(A114,BASE.!$A$1:$T$878,10,FALSE)</f>
        <v>15 de mayo de 2019 a 15 de mayo de 2020. Se acompaña 
Ley N° 21239, que prorroga mandato de directorios por tiempos de pandemia</v>
      </c>
      <c r="K114" s="129" t="str">
        <f>VLOOKUP(A114,BASE.!$A$1:$T$878,11,FALSE)</f>
        <v xml:space="preserve">Presidente: Obispo (H) Neftalí Aravena Bravo,
Poder: Superintendente Distrito Concepción: Olga Romero Sanzana, 
</v>
      </c>
      <c r="L114" s="129" t="str">
        <f>VLOOKUP(A114,BASE.!$A$1:$T$878,12,FALSE)</f>
        <v xml:space="preserve">Sargento Aldea N° 1041, comuna de Santiago, Región Metropolitana
</v>
      </c>
      <c r="M114" s="129" t="str">
        <f>VLOOKUP(A114,BASE.!$A$1:$T$878,13,FALSE)</f>
        <v>XIII</v>
      </c>
      <c r="N114" s="129" t="str">
        <f>VLOOKUP(A114,BASE.!$A$1:$T$878,14,FALSE)</f>
        <v>Santiago</v>
      </c>
      <c r="O114" s="129" t="str">
        <f>VLOOKUP(A114,BASE.!$A$1:$T$878,15,FALSE)</f>
        <v>225569454- 225517112</v>
      </c>
      <c r="P114" s="129" t="str">
        <f>VLOOKUP(A114,BASE.!$A$1:$T$878,16,FALSE)</f>
        <v>cormetoficinalegal@gmail.com</v>
      </c>
      <c r="Q114" s="129">
        <f>VLOOKUP(A114,BASE.!$A$1:$T$878,17,FALSE)</f>
        <v>0</v>
      </c>
      <c r="R114" s="129">
        <f>VLOOKUP(A114,BASE.!$A$1:$T$878,18,FALSE)</f>
        <v>93401</v>
      </c>
      <c r="S114" s="129" t="str">
        <f>VLOOKUP(A114,BASE.!$A$1:$T$878,19,FALSE)</f>
        <v xml:space="preserve">Se acompaña certificado financiero de la Institución, correspondiente a antecedentes del año 2019 aprobado por el Sub Depto Supervisión Financiera. </v>
      </c>
      <c r="T114" s="131">
        <f>VLOOKUP(A114,BASE.!$A$1:$T$878,20,FALSE)</f>
        <v>37970</v>
      </c>
      <c r="U114" s="130">
        <v>2450</v>
      </c>
      <c r="V114" s="136">
        <v>11679886</v>
      </c>
      <c r="W114" s="136">
        <v>11679886</v>
      </c>
      <c r="X114" s="134">
        <v>44227</v>
      </c>
      <c r="Y114" s="135" t="s">
        <v>8664</v>
      </c>
      <c r="Z114" s="135" t="s">
        <v>7880</v>
      </c>
      <c r="AA114" s="135" t="s">
        <v>7913</v>
      </c>
    </row>
    <row r="115" spans="1:27" x14ac:dyDescent="0.25">
      <c r="A115" s="129">
        <v>2450</v>
      </c>
      <c r="B115" s="129" t="s">
        <v>8279</v>
      </c>
      <c r="C115" s="129">
        <v>700028100</v>
      </c>
      <c r="D115" s="129" t="str">
        <f>VLOOKUP(A115,BASE.!$A$1:$T$878,4,FALSE)</f>
        <v>Corporación de Derecho Privado</v>
      </c>
      <c r="E115" s="129" t="str">
        <f>VLOOKUP(A115,BASE.!$A$1:$T$878,5,FALSE)</f>
        <v>Otorgada por Decreto Supremo N° 2929, de 15 de septiembre de 1996, por el Ministerio de Justicia.</v>
      </c>
      <c r="F115" s="129" t="str">
        <f>VLOOKUP(A115,BASE.!$A$1:$T$878,6,FALSE)</f>
        <v>Certificado de Vigencia Folio N° 50035513600, de 09 de noviembre de 2020, del Servicio de Registro Civil e Identificación</v>
      </c>
      <c r="G115" s="129" t="str">
        <f>VLOOKUP(A115,BASE.!$A$1:$T$878,7,FALSE)</f>
        <v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v>
      </c>
      <c r="H115" s="129" t="str">
        <f>VLOOKUP(A115,BASE.!$A$1:$T$878,8,FALSE)</f>
        <v>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500355136236, de 09 de noviembre de 2020, del Servicio de Registro Civil e Identificación.</v>
      </c>
      <c r="I115" s="129" t="str">
        <f>VLOOKUP(A115,BASE.!$A$1:$T$878,9,FALSE)</f>
        <v>Un año en sus cargos.</v>
      </c>
      <c r="J115" s="129" t="str">
        <f>VLOOKUP(A115,BASE.!$A$1:$T$878,10,FALSE)</f>
        <v>15 de mayo de 2019 a 15 de mayo de 2020. Se acompaña 
Ley N° 21239, que prorroga mandato de directorios por tiempos de pandemia</v>
      </c>
      <c r="K115" s="129" t="str">
        <f>VLOOKUP(A115,BASE.!$A$1:$T$878,11,FALSE)</f>
        <v xml:space="preserve">Presidente: Obispo (H) Neftalí Aravena Bravo,
Poder: Superintendente Distrito Concepción: Olga Romero Sanzana, 
</v>
      </c>
      <c r="L115" s="129" t="str">
        <f>VLOOKUP(A115,BASE.!$A$1:$T$878,12,FALSE)</f>
        <v xml:space="preserve">Sargento Aldea N° 1041, comuna de Santiago, Región Metropolitana
</v>
      </c>
      <c r="M115" s="129" t="str">
        <f>VLOOKUP(A115,BASE.!$A$1:$T$878,13,FALSE)</f>
        <v>XIII</v>
      </c>
      <c r="N115" s="129" t="str">
        <f>VLOOKUP(A115,BASE.!$A$1:$T$878,14,FALSE)</f>
        <v>Santiago</v>
      </c>
      <c r="O115" s="129" t="str">
        <f>VLOOKUP(A115,BASE.!$A$1:$T$878,15,FALSE)</f>
        <v>225569454- 225517112</v>
      </c>
      <c r="P115" s="129" t="str">
        <f>VLOOKUP(A115,BASE.!$A$1:$T$878,16,FALSE)</f>
        <v>cormetoficinalegal@gmail.com</v>
      </c>
      <c r="Q115" s="129">
        <f>VLOOKUP(A115,BASE.!$A$1:$T$878,17,FALSE)</f>
        <v>0</v>
      </c>
      <c r="R115" s="129">
        <f>VLOOKUP(A115,BASE.!$A$1:$T$878,18,FALSE)</f>
        <v>93401</v>
      </c>
      <c r="S115" s="129" t="str">
        <f>VLOOKUP(A115,BASE.!$A$1:$T$878,19,FALSE)</f>
        <v xml:space="preserve">Se acompaña certificado financiero de la Institución, correspondiente a antecedentes del año 2019 aprobado por el Sub Depto Supervisión Financiera. </v>
      </c>
      <c r="T115" s="131">
        <f>VLOOKUP(A115,BASE.!$A$1:$T$878,20,FALSE)</f>
        <v>37970</v>
      </c>
      <c r="U115" s="130">
        <v>2450</v>
      </c>
      <c r="V115" s="136">
        <v>33561522</v>
      </c>
      <c r="W115" s="136">
        <v>33561522</v>
      </c>
      <c r="X115" s="134">
        <v>44227</v>
      </c>
      <c r="Y115" s="135" t="s">
        <v>8664</v>
      </c>
      <c r="Z115" s="135" t="s">
        <v>7880</v>
      </c>
      <c r="AA115" s="135" t="s">
        <v>7958</v>
      </c>
    </row>
    <row r="116" spans="1:27" x14ac:dyDescent="0.25">
      <c r="A116" s="129">
        <v>2550</v>
      </c>
      <c r="B116" s="129" t="s">
        <v>8280</v>
      </c>
      <c r="C116" s="129">
        <v>708781002</v>
      </c>
      <c r="D116" s="129" t="str">
        <f>VLOOKUP(A116,BASE.!$A$1:$T$878,4,FALSE)</f>
        <v>Corporación de Derecho Privado.</v>
      </c>
      <c r="E116" s="129" t="str">
        <f>VLOOKUP(A116,BASE.!$A$1:$T$878,5,FALSE)</f>
        <v xml:space="preserve">Decreto Supremo Nº 1226, de  7 de septiembre de 1981, del Ministerio de Justicia. </v>
      </c>
      <c r="F116" s="129" t="str">
        <f>VLOOKUP(A116,BASE.!$A$1:$T$878,6,FALSE)</f>
        <v>Certificado de Vigencia, Folio Nº 500354573727, emitido con fecha 06 de noviembre de 2020, por el Servicio de Registro Civil e Identificación.</v>
      </c>
      <c r="G116" s="129" t="str">
        <f>VLOOKUP(A116,BASE.!$A$1:$T$878,7,FALSE)</f>
        <v>Administrar y operar servicios en las áreas de educación, salud y atención de menores que haya tomado a su cargo la I. Municipalidad de Conchalí, adoptando las medidas necesarias para su dotación, ampliación y perfeccionamiento.</v>
      </c>
      <c r="H116" s="129" t="str">
        <f>VLOOKUP(A116,BASE.!$A$1:$T$878,8,FALSE)</f>
        <v>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v>
      </c>
      <c r="I116" s="129" t="str">
        <f>VLOOKUP(A116,BASE.!$A$1:$T$878,9,FALSE)</f>
        <v xml:space="preserve">Dos años en sus cargos.
</v>
      </c>
      <c r="J116" s="129" t="str">
        <f>VLOOKUP(A116,BASE.!$A$1:$T$878,10,FALSE)</f>
        <v>14-03-2019 según consta en Certificado de persona jurídica sin fines de lucro, Folio Nº 50035457050, emitido con fecha 06 de noviembre de 2020</v>
      </c>
      <c r="K116" s="129" t="str">
        <f>VLOOKUP(A116,BASE.!$A$1:$T$878,11,FALSE)</f>
        <v xml:space="preserve">Presidente: Rene de La Vega Fuentes, 
Secretaria General: Tania Alejandra Alvarado Sotomayor
</v>
      </c>
      <c r="L116" s="129" t="str">
        <f>VLOOKUP(A116,BASE.!$A$1:$T$878,12,FALSE)</f>
        <v xml:space="preserve">Avda. Guanaco N° 2531, Recoleta, Región Metropolitana
</v>
      </c>
      <c r="M116" s="129" t="str">
        <f>VLOOKUP(A116,BASE.!$A$1:$T$878,13,FALSE)</f>
        <v>XIII</v>
      </c>
      <c r="N116" s="129" t="str">
        <f>VLOOKUP(A116,BASE.!$A$1:$T$878,14,FALSE)</f>
        <v>Recoleta</v>
      </c>
      <c r="O116" s="129" t="str">
        <f>VLOOKUP(A116,BASE.!$A$1:$T$878,15,FALSE)</f>
        <v>Fono: 7307900-7307902,</v>
      </c>
      <c r="P116" s="129" t="str">
        <f>VLOOKUP(A116,BASE.!$A$1:$T$878,16,FALSE)</f>
        <v xml:space="preserve"> coresam@gmail.com</v>
      </c>
      <c r="Q116" s="129">
        <f>VLOOKUP(A116,BASE.!$A$1:$T$878,17,FALSE)</f>
        <v>0</v>
      </c>
      <c r="R116" s="129">
        <f>VLOOKUP(A116,BASE.!$A$1:$T$878,18,FALSE)</f>
        <v>93101</v>
      </c>
      <c r="S116" s="129" t="str">
        <f>VLOOKUP(A116,BASE.!$A$1:$T$878,19,FALSE)</f>
        <v>Se acompaña Certificado de Antecedentes Financieros de la Institución, correspondiente  al año 2019 remitidos ara aprobación del Subdepartamento de Supervisión Financiera</v>
      </c>
      <c r="T116" s="131">
        <f>VLOOKUP(A116,BASE.!$A$1:$T$878,20,FALSE)</f>
        <v>37970</v>
      </c>
      <c r="U116" s="130">
        <v>2550</v>
      </c>
      <c r="V116" s="136">
        <v>18133421</v>
      </c>
      <c r="W116" s="136">
        <v>18133421</v>
      </c>
      <c r="X116" s="134">
        <v>44227</v>
      </c>
      <c r="Y116" s="135" t="s">
        <v>8664</v>
      </c>
      <c r="Z116" s="135" t="s">
        <v>7880</v>
      </c>
      <c r="AA116" s="135" t="s">
        <v>7959</v>
      </c>
    </row>
    <row r="117" spans="1:27" x14ac:dyDescent="0.25">
      <c r="A117" s="129">
        <v>2550</v>
      </c>
      <c r="B117" s="129" t="s">
        <v>8280</v>
      </c>
      <c r="C117" s="129">
        <v>708781002</v>
      </c>
      <c r="D117" s="129" t="str">
        <f>VLOOKUP(A117,BASE.!$A$1:$T$878,4,FALSE)</f>
        <v>Corporación de Derecho Privado.</v>
      </c>
      <c r="E117" s="129" t="str">
        <f>VLOOKUP(A117,BASE.!$A$1:$T$878,5,FALSE)</f>
        <v xml:space="preserve">Decreto Supremo Nº 1226, de  7 de septiembre de 1981, del Ministerio de Justicia. </v>
      </c>
      <c r="F117" s="129" t="str">
        <f>VLOOKUP(A117,BASE.!$A$1:$T$878,6,FALSE)</f>
        <v>Certificado de Vigencia, Folio Nº 500354573727, emitido con fecha 06 de noviembre de 2020, por el Servicio de Registro Civil e Identificación.</v>
      </c>
      <c r="G117" s="129" t="str">
        <f>VLOOKUP(A117,BASE.!$A$1:$T$878,7,FALSE)</f>
        <v>Administrar y operar servicios en las áreas de educación, salud y atención de menores que haya tomado a su cargo la I. Municipalidad de Conchalí, adoptando las medidas necesarias para su dotación, ampliación y perfeccionamiento.</v>
      </c>
      <c r="H117" s="129" t="str">
        <f>VLOOKUP(A117,BASE.!$A$1:$T$878,8,FALSE)</f>
        <v>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v>
      </c>
      <c r="I117" s="129" t="str">
        <f>VLOOKUP(A117,BASE.!$A$1:$T$878,9,FALSE)</f>
        <v xml:space="preserve">Dos años en sus cargos.
</v>
      </c>
      <c r="J117" s="129" t="str">
        <f>VLOOKUP(A117,BASE.!$A$1:$T$878,10,FALSE)</f>
        <v>14-03-2019 según consta en Certificado de persona jurídica sin fines de lucro, Folio Nº 50035457050, emitido con fecha 06 de noviembre de 2020</v>
      </c>
      <c r="K117" s="129" t="str">
        <f>VLOOKUP(A117,BASE.!$A$1:$T$878,11,FALSE)</f>
        <v xml:space="preserve">Presidente: Rene de La Vega Fuentes, 
Secretaria General: Tania Alejandra Alvarado Sotomayor
</v>
      </c>
      <c r="L117" s="129" t="str">
        <f>VLOOKUP(A117,BASE.!$A$1:$T$878,12,FALSE)</f>
        <v xml:space="preserve">Avda. Guanaco N° 2531, Recoleta, Región Metropolitana
</v>
      </c>
      <c r="M117" s="129" t="str">
        <f>VLOOKUP(A117,BASE.!$A$1:$T$878,13,FALSE)</f>
        <v>XIII</v>
      </c>
      <c r="N117" s="129" t="str">
        <f>VLOOKUP(A117,BASE.!$A$1:$T$878,14,FALSE)</f>
        <v>Recoleta</v>
      </c>
      <c r="O117" s="129" t="str">
        <f>VLOOKUP(A117,BASE.!$A$1:$T$878,15,FALSE)</f>
        <v>Fono: 7307900-7307902,</v>
      </c>
      <c r="P117" s="129" t="str">
        <f>VLOOKUP(A117,BASE.!$A$1:$T$878,16,FALSE)</f>
        <v xml:space="preserve"> coresam@gmail.com</v>
      </c>
      <c r="Q117" s="129">
        <f>VLOOKUP(A117,BASE.!$A$1:$T$878,17,FALSE)</f>
        <v>0</v>
      </c>
      <c r="R117" s="129">
        <f>VLOOKUP(A117,BASE.!$A$1:$T$878,18,FALSE)</f>
        <v>93101</v>
      </c>
      <c r="S117" s="129" t="str">
        <f>VLOOKUP(A117,BASE.!$A$1:$T$878,19,FALSE)</f>
        <v>Se acompaña Certificado de Antecedentes Financieros de la Institución, correspondiente  al año 2019 remitidos ara aprobación del Subdepartamento de Supervisión Financiera</v>
      </c>
      <c r="T117" s="131">
        <f>VLOOKUP(A117,BASE.!$A$1:$T$878,20,FALSE)</f>
        <v>37970</v>
      </c>
      <c r="U117" s="130">
        <v>2550</v>
      </c>
      <c r="V117" s="136">
        <v>8016600</v>
      </c>
      <c r="W117" s="136">
        <v>8016600</v>
      </c>
      <c r="X117" s="134">
        <v>44227</v>
      </c>
      <c r="Y117" s="135" t="s">
        <v>8664</v>
      </c>
      <c r="Z117" s="135" t="s">
        <v>7880</v>
      </c>
      <c r="AA117" s="135" t="s">
        <v>250</v>
      </c>
    </row>
    <row r="118" spans="1:27" x14ac:dyDescent="0.25">
      <c r="A118" s="129">
        <v>3200</v>
      </c>
      <c r="B118" s="129" t="s">
        <v>8281</v>
      </c>
      <c r="C118" s="129">
        <v>709963007</v>
      </c>
      <c r="D118" s="129" t="str">
        <f>VLOOKUP(A118,BASE.!$A$1:$T$878,4,FALSE)</f>
        <v>70.996.300-7</v>
      </c>
      <c r="E118" s="129" t="str">
        <f>VLOOKUP(A118,BASE.!$A$1:$T$878,5,FALSE)</f>
        <v>Decreto Supremo N° 10, de 5 de enero de 1982, del Ministerio de Justicia.</v>
      </c>
      <c r="F118" s="129" t="str">
        <f>VLOOKUP(A118,BASE.!$A$1:$T$878,6,FALSE)</f>
        <v>Certificado de Vigencia de Persona Jurídica sin Fines de Lucro, folio N° 500355812467, de fecha 12 de noviembre de 2020, emitido por el Servicio de Registro Civil e Identificación.</v>
      </c>
      <c r="G118" s="129" t="str">
        <f>VLOOKUP(A118,BASE.!$A$1:$T$878,7,FALSE)</f>
        <v>Asistencia, protección, orientación, capacitación y rehabilitación de menores en situación irregular y/o con desajustes conductuales.</v>
      </c>
      <c r="H118" s="129" t="str">
        <f>VLOOKUP(A118,BASE.!$A$1:$T$878,8,FALSE)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I118" s="129" t="str">
        <f>VLOOKUP(A118,BASE.!$A$1:$T$878,9,FALSE)</f>
        <v xml:space="preserve">Anual. Reelección indefinida.
</v>
      </c>
      <c r="J118" s="129" t="str">
        <f>VLOOKUP(A118,BASE.!$A$1:$T$878,10,FALSE)</f>
        <v>Directorio elegido con fecha 30 de abril de 2020, que durará por todo el presente año.</v>
      </c>
      <c r="K118" s="129" t="str">
        <f>VLOOKUP(A118,BASE.!$A$1:$T$878,11,FALSE)</f>
        <v xml:space="preserve">Presidenta: Josefina Andrea Riveaux García Huidobro, 
Directora Ejecutiva: Bernardita García – Huidobro Catalan, 
Sub Directora Ejecutiva: Karina Rojas Arancibia
</v>
      </c>
      <c r="L118" s="129" t="str">
        <f>VLOOKUP(A118,BASE.!$A$1:$T$878,12,FALSE)</f>
        <v xml:space="preserve">Los Cerezos N° 91, comuna de Ñuñoa, Región Metropolitana.
</v>
      </c>
      <c r="M118" s="129" t="str">
        <f>VLOOKUP(A118,BASE.!$A$1:$T$878,13,FALSE)</f>
        <v>XIII</v>
      </c>
      <c r="N118" s="129" t="str">
        <f>VLOOKUP(A118,BASE.!$A$1:$T$878,14,FALSE)</f>
        <v xml:space="preserve"> Ñuñoa</v>
      </c>
      <c r="O118" s="129">
        <f>VLOOKUP(A118,BASE.!$A$1:$T$878,15,FALSE)</f>
        <v>0</v>
      </c>
      <c r="P118" s="129" t="str">
        <f>VLOOKUP(A118,BASE.!$A$1:$T$878,16,FALSE)</f>
        <v xml:space="preserve">promesidireccion@gmail.com
dierccion@promesi.cl
</v>
      </c>
      <c r="Q118" s="129">
        <f>VLOOKUP(A118,BASE.!$A$1:$T$878,17,FALSE)</f>
        <v>0</v>
      </c>
      <c r="R118" s="129" t="str">
        <f>VLOOKUP(A118,BASE.!$A$1:$T$878,18,FALSE)</f>
        <v>93401: Instituciones de Asistencia Social</v>
      </c>
      <c r="S118" s="129" t="str">
        <f>VLOOKUP(A118,BASE.!$A$1:$T$878,19,FALSE)</f>
        <v>Se acompaña Certificado financiero correspondiente al año 2019,  aprobados por el Sub Departamento de Supervisión Financiera Nacional</v>
      </c>
      <c r="T118" s="131">
        <f>VLOOKUP(A118,BASE.!$A$1:$T$878,20,FALSE)</f>
        <v>37970</v>
      </c>
      <c r="U118" s="130">
        <v>3200</v>
      </c>
      <c r="V118" s="136">
        <v>0</v>
      </c>
      <c r="W118" s="136">
        <v>0</v>
      </c>
      <c r="X118" s="134">
        <v>44227</v>
      </c>
      <c r="Y118" s="135" t="s">
        <v>8664</v>
      </c>
      <c r="Z118" s="135" t="s">
        <v>7880</v>
      </c>
      <c r="AA118" s="135" t="s">
        <v>7942</v>
      </c>
    </row>
    <row r="119" spans="1:27" x14ac:dyDescent="0.25">
      <c r="A119" s="129">
        <v>3200</v>
      </c>
      <c r="B119" s="129" t="s">
        <v>8281</v>
      </c>
      <c r="C119" s="129">
        <v>709963007</v>
      </c>
      <c r="D119" s="129" t="str">
        <f>VLOOKUP(A119,BASE.!$A$1:$T$878,4,FALSE)</f>
        <v>70.996.300-7</v>
      </c>
      <c r="E119" s="129" t="str">
        <f>VLOOKUP(A119,BASE.!$A$1:$T$878,5,FALSE)</f>
        <v>Decreto Supremo N° 10, de 5 de enero de 1982, del Ministerio de Justicia.</v>
      </c>
      <c r="F119" s="129" t="str">
        <f>VLOOKUP(A119,BASE.!$A$1:$T$878,6,FALSE)</f>
        <v>Certificado de Vigencia de Persona Jurídica sin Fines de Lucro, folio N° 500355812467, de fecha 12 de noviembre de 2020, emitido por el Servicio de Registro Civil e Identificación.</v>
      </c>
      <c r="G119" s="129" t="str">
        <f>VLOOKUP(A119,BASE.!$A$1:$T$878,7,FALSE)</f>
        <v>Asistencia, protección, orientación, capacitación y rehabilitación de menores en situación irregular y/o con desajustes conductuales.</v>
      </c>
      <c r="H119" s="129" t="str">
        <f>VLOOKUP(A119,BASE.!$A$1:$T$878,8,FALSE)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I119" s="129" t="str">
        <f>VLOOKUP(A119,BASE.!$A$1:$T$878,9,FALSE)</f>
        <v xml:space="preserve">Anual. Reelección indefinida.
</v>
      </c>
      <c r="J119" s="129" t="str">
        <f>VLOOKUP(A119,BASE.!$A$1:$T$878,10,FALSE)</f>
        <v>Directorio elegido con fecha 30 de abril de 2020, que durará por todo el presente año.</v>
      </c>
      <c r="K119" s="129" t="str">
        <f>VLOOKUP(A119,BASE.!$A$1:$T$878,11,FALSE)</f>
        <v xml:space="preserve">Presidenta: Josefina Andrea Riveaux García Huidobro, 
Directora Ejecutiva: Bernardita García – Huidobro Catalan, 
Sub Directora Ejecutiva: Karina Rojas Arancibia
</v>
      </c>
      <c r="L119" s="129" t="str">
        <f>VLOOKUP(A119,BASE.!$A$1:$T$878,12,FALSE)</f>
        <v xml:space="preserve">Los Cerezos N° 91, comuna de Ñuñoa, Región Metropolitana.
</v>
      </c>
      <c r="M119" s="129" t="str">
        <f>VLOOKUP(A119,BASE.!$A$1:$T$878,13,FALSE)</f>
        <v>XIII</v>
      </c>
      <c r="N119" s="129" t="str">
        <f>VLOOKUP(A119,BASE.!$A$1:$T$878,14,FALSE)</f>
        <v xml:space="preserve"> Ñuñoa</v>
      </c>
      <c r="O119" s="129">
        <f>VLOOKUP(A119,BASE.!$A$1:$T$878,15,FALSE)</f>
        <v>0</v>
      </c>
      <c r="P119" s="129" t="str">
        <f>VLOOKUP(A119,BASE.!$A$1:$T$878,16,FALSE)</f>
        <v xml:space="preserve">promesidireccion@gmail.com
dierccion@promesi.cl
</v>
      </c>
      <c r="Q119" s="129">
        <f>VLOOKUP(A119,BASE.!$A$1:$T$878,17,FALSE)</f>
        <v>0</v>
      </c>
      <c r="R119" s="129" t="str">
        <f>VLOOKUP(A119,BASE.!$A$1:$T$878,18,FALSE)</f>
        <v>93401: Instituciones de Asistencia Social</v>
      </c>
      <c r="S119" s="129" t="str">
        <f>VLOOKUP(A119,BASE.!$A$1:$T$878,19,FALSE)</f>
        <v>Se acompaña Certificado financiero correspondiente al año 2019,  aprobados por el Sub Departamento de Supervisión Financiera Nacional</v>
      </c>
      <c r="T119" s="131">
        <f>VLOOKUP(A119,BASE.!$A$1:$T$878,20,FALSE)</f>
        <v>37970</v>
      </c>
      <c r="U119" s="130">
        <v>3200</v>
      </c>
      <c r="V119" s="136">
        <v>12785011</v>
      </c>
      <c r="W119" s="136">
        <v>12785011</v>
      </c>
      <c r="X119" s="134">
        <v>44227</v>
      </c>
      <c r="Y119" s="135" t="s">
        <v>8664</v>
      </c>
      <c r="Z119" s="135" t="s">
        <v>7880</v>
      </c>
      <c r="AA119" s="135" t="s">
        <v>7960</v>
      </c>
    </row>
    <row r="120" spans="1:27" x14ac:dyDescent="0.25">
      <c r="A120" s="129">
        <v>3200</v>
      </c>
      <c r="B120" s="129" t="s">
        <v>8281</v>
      </c>
      <c r="C120" s="129">
        <v>709963007</v>
      </c>
      <c r="D120" s="129" t="str">
        <f>VLOOKUP(A120,BASE.!$A$1:$T$878,4,FALSE)</f>
        <v>70.996.300-7</v>
      </c>
      <c r="E120" s="129" t="str">
        <f>VLOOKUP(A120,BASE.!$A$1:$T$878,5,FALSE)</f>
        <v>Decreto Supremo N° 10, de 5 de enero de 1982, del Ministerio de Justicia.</v>
      </c>
      <c r="F120" s="129" t="str">
        <f>VLOOKUP(A120,BASE.!$A$1:$T$878,6,FALSE)</f>
        <v>Certificado de Vigencia de Persona Jurídica sin Fines de Lucro, folio N° 500355812467, de fecha 12 de noviembre de 2020, emitido por el Servicio de Registro Civil e Identificación.</v>
      </c>
      <c r="G120" s="129" t="str">
        <f>VLOOKUP(A120,BASE.!$A$1:$T$878,7,FALSE)</f>
        <v>Asistencia, protección, orientación, capacitación y rehabilitación de menores en situación irregular y/o con desajustes conductuales.</v>
      </c>
      <c r="H120" s="129" t="str">
        <f>VLOOKUP(A120,BASE.!$A$1:$T$878,8,FALSE)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I120" s="129" t="str">
        <f>VLOOKUP(A120,BASE.!$A$1:$T$878,9,FALSE)</f>
        <v xml:space="preserve">Anual. Reelección indefinida.
</v>
      </c>
      <c r="J120" s="129" t="str">
        <f>VLOOKUP(A120,BASE.!$A$1:$T$878,10,FALSE)</f>
        <v>Directorio elegido con fecha 30 de abril de 2020, que durará por todo el presente año.</v>
      </c>
      <c r="K120" s="129" t="str">
        <f>VLOOKUP(A120,BASE.!$A$1:$T$878,11,FALSE)</f>
        <v xml:space="preserve">Presidenta: Josefina Andrea Riveaux García Huidobro, 
Directora Ejecutiva: Bernardita García – Huidobro Catalan, 
Sub Directora Ejecutiva: Karina Rojas Arancibia
</v>
      </c>
      <c r="L120" s="129" t="str">
        <f>VLOOKUP(A120,BASE.!$A$1:$T$878,12,FALSE)</f>
        <v xml:space="preserve">Los Cerezos N° 91, comuna de Ñuñoa, Región Metropolitana.
</v>
      </c>
      <c r="M120" s="129" t="str">
        <f>VLOOKUP(A120,BASE.!$A$1:$T$878,13,FALSE)</f>
        <v>XIII</v>
      </c>
      <c r="N120" s="129" t="str">
        <f>VLOOKUP(A120,BASE.!$A$1:$T$878,14,FALSE)</f>
        <v xml:space="preserve"> Ñuñoa</v>
      </c>
      <c r="O120" s="129">
        <f>VLOOKUP(A120,BASE.!$A$1:$T$878,15,FALSE)</f>
        <v>0</v>
      </c>
      <c r="P120" s="129" t="str">
        <f>VLOOKUP(A120,BASE.!$A$1:$T$878,16,FALSE)</f>
        <v xml:space="preserve">promesidireccion@gmail.com
dierccion@promesi.cl
</v>
      </c>
      <c r="Q120" s="129">
        <f>VLOOKUP(A120,BASE.!$A$1:$T$878,17,FALSE)</f>
        <v>0</v>
      </c>
      <c r="R120" s="129" t="str">
        <f>VLOOKUP(A120,BASE.!$A$1:$T$878,18,FALSE)</f>
        <v>93401: Instituciones de Asistencia Social</v>
      </c>
      <c r="S120" s="129" t="str">
        <f>VLOOKUP(A120,BASE.!$A$1:$T$878,19,FALSE)</f>
        <v>Se acompaña Certificado financiero correspondiente al año 2019,  aprobados por el Sub Departamento de Supervisión Financiera Nacional</v>
      </c>
      <c r="T120" s="131">
        <f>VLOOKUP(A120,BASE.!$A$1:$T$878,20,FALSE)</f>
        <v>37970</v>
      </c>
      <c r="U120" s="130">
        <v>3200</v>
      </c>
      <c r="V120" s="136">
        <v>11123938</v>
      </c>
      <c r="W120" s="136">
        <v>11123938</v>
      </c>
      <c r="X120" s="134">
        <v>44227</v>
      </c>
      <c r="Y120" s="135" t="s">
        <v>8664</v>
      </c>
      <c r="Z120" s="135" t="s">
        <v>7880</v>
      </c>
      <c r="AA120" s="135" t="s">
        <v>7946</v>
      </c>
    </row>
    <row r="121" spans="1:27" x14ac:dyDescent="0.25">
      <c r="A121" s="129">
        <v>3200</v>
      </c>
      <c r="B121" s="129" t="s">
        <v>8281</v>
      </c>
      <c r="C121" s="129">
        <v>709963007</v>
      </c>
      <c r="D121" s="129" t="str">
        <f>VLOOKUP(A121,BASE.!$A$1:$T$878,4,FALSE)</f>
        <v>70.996.300-7</v>
      </c>
      <c r="E121" s="129" t="str">
        <f>VLOOKUP(A121,BASE.!$A$1:$T$878,5,FALSE)</f>
        <v>Decreto Supremo N° 10, de 5 de enero de 1982, del Ministerio de Justicia.</v>
      </c>
      <c r="F121" s="129" t="str">
        <f>VLOOKUP(A121,BASE.!$A$1:$T$878,6,FALSE)</f>
        <v>Certificado de Vigencia de Persona Jurídica sin Fines de Lucro, folio N° 500355812467, de fecha 12 de noviembre de 2020, emitido por el Servicio de Registro Civil e Identificación.</v>
      </c>
      <c r="G121" s="129" t="str">
        <f>VLOOKUP(A121,BASE.!$A$1:$T$878,7,FALSE)</f>
        <v>Asistencia, protección, orientación, capacitación y rehabilitación de menores en situación irregular y/o con desajustes conductuales.</v>
      </c>
      <c r="H121" s="129" t="str">
        <f>VLOOKUP(A121,BASE.!$A$1:$T$878,8,FALSE)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I121" s="129" t="str">
        <f>VLOOKUP(A121,BASE.!$A$1:$T$878,9,FALSE)</f>
        <v xml:space="preserve">Anual. Reelección indefinida.
</v>
      </c>
      <c r="J121" s="129" t="str">
        <f>VLOOKUP(A121,BASE.!$A$1:$T$878,10,FALSE)</f>
        <v>Directorio elegido con fecha 30 de abril de 2020, que durará por todo el presente año.</v>
      </c>
      <c r="K121" s="129" t="str">
        <f>VLOOKUP(A121,BASE.!$A$1:$T$878,11,FALSE)</f>
        <v xml:space="preserve">Presidenta: Josefina Andrea Riveaux García Huidobro, 
Directora Ejecutiva: Bernardita García – Huidobro Catalan, 
Sub Directora Ejecutiva: Karina Rojas Arancibia
</v>
      </c>
      <c r="L121" s="129" t="str">
        <f>VLOOKUP(A121,BASE.!$A$1:$T$878,12,FALSE)</f>
        <v xml:space="preserve">Los Cerezos N° 91, comuna de Ñuñoa, Región Metropolitana.
</v>
      </c>
      <c r="M121" s="129" t="str">
        <f>VLOOKUP(A121,BASE.!$A$1:$T$878,13,FALSE)</f>
        <v>XIII</v>
      </c>
      <c r="N121" s="129" t="str">
        <f>VLOOKUP(A121,BASE.!$A$1:$T$878,14,FALSE)</f>
        <v xml:space="preserve"> Ñuñoa</v>
      </c>
      <c r="O121" s="129">
        <f>VLOOKUP(A121,BASE.!$A$1:$T$878,15,FALSE)</f>
        <v>0</v>
      </c>
      <c r="P121" s="129" t="str">
        <f>VLOOKUP(A121,BASE.!$A$1:$T$878,16,FALSE)</f>
        <v xml:space="preserve">promesidireccion@gmail.com
dierccion@promesi.cl
</v>
      </c>
      <c r="Q121" s="129">
        <f>VLOOKUP(A121,BASE.!$A$1:$T$878,17,FALSE)</f>
        <v>0</v>
      </c>
      <c r="R121" s="129" t="str">
        <f>VLOOKUP(A121,BASE.!$A$1:$T$878,18,FALSE)</f>
        <v>93401: Instituciones de Asistencia Social</v>
      </c>
      <c r="S121" s="129" t="str">
        <f>VLOOKUP(A121,BASE.!$A$1:$T$878,19,FALSE)</f>
        <v>Se acompaña Certificado financiero correspondiente al año 2019,  aprobados por el Sub Departamento de Supervisión Financiera Nacional</v>
      </c>
      <c r="T121" s="131">
        <f>VLOOKUP(A121,BASE.!$A$1:$T$878,20,FALSE)</f>
        <v>37970</v>
      </c>
      <c r="U121" s="130">
        <v>3200</v>
      </c>
      <c r="V121" s="136">
        <v>10796722</v>
      </c>
      <c r="W121" s="136">
        <v>10796722</v>
      </c>
      <c r="X121" s="134">
        <v>44227</v>
      </c>
      <c r="Y121" s="135" t="s">
        <v>8664</v>
      </c>
      <c r="Z121" s="135" t="s">
        <v>7880</v>
      </c>
      <c r="AA121" s="135" t="s">
        <v>7961</v>
      </c>
    </row>
    <row r="122" spans="1:27" x14ac:dyDescent="0.25">
      <c r="A122" s="129">
        <v>3200</v>
      </c>
      <c r="B122" s="129" t="s">
        <v>8281</v>
      </c>
      <c r="C122" s="129">
        <v>709963007</v>
      </c>
      <c r="D122" s="129" t="str">
        <f>VLOOKUP(A122,BASE.!$A$1:$T$878,4,FALSE)</f>
        <v>70.996.300-7</v>
      </c>
      <c r="E122" s="129" t="str">
        <f>VLOOKUP(A122,BASE.!$A$1:$T$878,5,FALSE)</f>
        <v>Decreto Supremo N° 10, de 5 de enero de 1982, del Ministerio de Justicia.</v>
      </c>
      <c r="F122" s="129" t="str">
        <f>VLOOKUP(A122,BASE.!$A$1:$T$878,6,FALSE)</f>
        <v>Certificado de Vigencia de Persona Jurídica sin Fines de Lucro, folio N° 500355812467, de fecha 12 de noviembre de 2020, emitido por el Servicio de Registro Civil e Identificación.</v>
      </c>
      <c r="G122" s="129" t="str">
        <f>VLOOKUP(A122,BASE.!$A$1:$T$878,7,FALSE)</f>
        <v>Asistencia, protección, orientación, capacitación y rehabilitación de menores en situación irregular y/o con desajustes conductuales.</v>
      </c>
      <c r="H122" s="129" t="str">
        <f>VLOOKUP(A122,BASE.!$A$1:$T$878,8,FALSE)</f>
        <v xml:space="preserve">Presidenta:
Josefina Andrea Riveaux García Huidobro,
Secretaria: 
José Alfredo Zamorano Olave,
Tesorero:
Juan Francisco Riveaux García – Huidobro Catalan 
Directora Ejecutiva: Bernardita García – Huidobro Catalan, 
Sub Directora Ejecutiva: Karina Rojas Arancibia, 
</v>
      </c>
      <c r="I122" s="129" t="str">
        <f>VLOOKUP(A122,BASE.!$A$1:$T$878,9,FALSE)</f>
        <v xml:space="preserve">Anual. Reelección indefinida.
</v>
      </c>
      <c r="J122" s="129" t="str">
        <f>VLOOKUP(A122,BASE.!$A$1:$T$878,10,FALSE)</f>
        <v>Directorio elegido con fecha 30 de abril de 2020, que durará por todo el presente año.</v>
      </c>
      <c r="K122" s="129" t="str">
        <f>VLOOKUP(A122,BASE.!$A$1:$T$878,11,FALSE)</f>
        <v xml:space="preserve">Presidenta: Josefina Andrea Riveaux García Huidobro, 
Directora Ejecutiva: Bernardita García – Huidobro Catalan, 
Sub Directora Ejecutiva: Karina Rojas Arancibia
</v>
      </c>
      <c r="L122" s="129" t="str">
        <f>VLOOKUP(A122,BASE.!$A$1:$T$878,12,FALSE)</f>
        <v xml:space="preserve">Los Cerezos N° 91, comuna de Ñuñoa, Región Metropolitana.
</v>
      </c>
      <c r="M122" s="129" t="str">
        <f>VLOOKUP(A122,BASE.!$A$1:$T$878,13,FALSE)</f>
        <v>XIII</v>
      </c>
      <c r="N122" s="129" t="str">
        <f>VLOOKUP(A122,BASE.!$A$1:$T$878,14,FALSE)</f>
        <v xml:space="preserve"> Ñuñoa</v>
      </c>
      <c r="O122" s="129">
        <f>VLOOKUP(A122,BASE.!$A$1:$T$878,15,FALSE)</f>
        <v>0</v>
      </c>
      <c r="P122" s="129" t="str">
        <f>VLOOKUP(A122,BASE.!$A$1:$T$878,16,FALSE)</f>
        <v xml:space="preserve">promesidireccion@gmail.com
dierccion@promesi.cl
</v>
      </c>
      <c r="Q122" s="129">
        <f>VLOOKUP(A122,BASE.!$A$1:$T$878,17,FALSE)</f>
        <v>0</v>
      </c>
      <c r="R122" s="129" t="str">
        <f>VLOOKUP(A122,BASE.!$A$1:$T$878,18,FALSE)</f>
        <v>93401: Instituciones de Asistencia Social</v>
      </c>
      <c r="S122" s="129" t="str">
        <f>VLOOKUP(A122,BASE.!$A$1:$T$878,19,FALSE)</f>
        <v>Se acompaña Certificado financiero correspondiente al año 2019,  aprobados por el Sub Departamento de Supervisión Financiera Nacional</v>
      </c>
      <c r="T122" s="131">
        <f>VLOOKUP(A122,BASE.!$A$1:$T$878,20,FALSE)</f>
        <v>37970</v>
      </c>
      <c r="U122" s="130">
        <v>3200</v>
      </c>
      <c r="V122" s="136">
        <v>25813625</v>
      </c>
      <c r="W122" s="136">
        <v>25813625</v>
      </c>
      <c r="X122" s="134">
        <v>44227</v>
      </c>
      <c r="Y122" s="135" t="s">
        <v>8664</v>
      </c>
      <c r="Z122" s="135" t="s">
        <v>7880</v>
      </c>
      <c r="AA122" s="135" t="s">
        <v>7927</v>
      </c>
    </row>
    <row r="123" spans="1:27" x14ac:dyDescent="0.25">
      <c r="A123" s="129">
        <v>3450</v>
      </c>
      <c r="B123" s="129" t="s">
        <v>8282</v>
      </c>
      <c r="C123" s="129">
        <v>705121001</v>
      </c>
      <c r="D123" s="129" t="str">
        <f>VLOOKUP(A123,BASE.!$A$1:$T$878,4,FALSE)</f>
        <v>Persona jurídica regida por la Ley N° 3.924.</v>
      </c>
      <c r="E123" s="129" t="str">
        <f>VLOOKUP(A123,BASE.!$A$1:$T$878,5,FALSE)</f>
        <v>Otorgada por la Ley N° 3.924.</v>
      </c>
      <c r="F123" s="129" t="str">
        <f>VLOOKUP(A123,BASE.!$A$1:$T$878,6,FALSE)</f>
        <v>Indefinida.</v>
      </c>
      <c r="G123" s="129" t="str">
        <f>VLOOKUP(A123,BASE.!$A$1:$T$878,7,FALSE)</f>
        <v xml:space="preserve">Mejoramiento de la salud pública, educación higiénica, asistencia y bienestar social y sanitario, y al alivio del sufrimiento humano.
</v>
      </c>
      <c r="H123" s="129" t="str">
        <f>VLOOKUP(A123,BASE.!$A$1:$T$878,8,FALSE)</f>
        <v xml:space="preserve">Presidenta Nacional: 
María Teresa Cienfuegos Ugarte, 
Primera Vicepresidenta: 
Rosario Sau Vásquez, 
Segunda Vicepresidenta: 
Ana María Orellana Sepúlveda, 
Secretario: 
Felipe González Godoy
Tesorera Nacional: 
Aurora Sánchez Urrutia, </v>
      </c>
      <c r="I123" s="129" t="str">
        <f>VLOOKUP(A123,BASE.!$A$1:$T$878,9,FALSE)</f>
        <v xml:space="preserve"> 4 años.</v>
      </c>
      <c r="J123" s="129" t="str">
        <f>VLOOKUP(A123,BASE.!$A$1:$T$878,10,FALSE)</f>
        <v>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v>
      </c>
      <c r="K123" s="129" t="str">
        <f>VLOOKUP(A123,BASE.!$A$1:$T$878,11,FALSE)</f>
        <v xml:space="preserve">María Teresa Cienfuegos Ugarte,
</v>
      </c>
      <c r="L123" s="129" t="str">
        <f>VLOOKUP(A123,BASE.!$A$1:$T$878,12,FALSE)</f>
        <v xml:space="preserve">Avda. Santa María 0150, comuna de Providencia, Región Metropolitana.
</v>
      </c>
      <c r="M123" s="129" t="str">
        <f>VLOOKUP(A123,BASE.!$A$1:$T$878,13,FALSE)</f>
        <v>XIII</v>
      </c>
      <c r="N123" s="129" t="str">
        <f>VLOOKUP(A123,BASE.!$A$1:$T$878,14,FALSE)</f>
        <v>Providencia</v>
      </c>
      <c r="O123" s="129" t="str">
        <f>VLOOKUP(A123,BASE.!$A$1:$T$878,15,FALSE)</f>
        <v>562 27834100</v>
      </c>
      <c r="P123" s="129" t="str">
        <f>VLOOKUP(A123,BASE.!$A$1:$T$878,16,FALSE)</f>
        <v xml:space="preserve">cruzroja@cruzroja.cl
www.cruzroja.cl
</v>
      </c>
      <c r="Q123" s="129">
        <f>VLOOKUP(A123,BASE.!$A$1:$T$878,17,FALSE)</f>
        <v>0</v>
      </c>
      <c r="R123" s="129" t="str">
        <f>VLOOKUP(A123,BASE.!$A$1:$T$878,18,FALSE)</f>
        <v>93401: Instituciones de Asistencia Social</v>
      </c>
      <c r="S123" s="129" t="str">
        <f>VLOOKUP(A123,BASE.!$A$1:$T$878,19,FALSE)</f>
        <v xml:space="preserve">Se acompañan antecedentes financieros correspondientes al año 2019, aprobados por la Unidad de Supervisión Financiera.
</v>
      </c>
      <c r="T123" s="131">
        <f>VLOOKUP(A123,BASE.!$A$1:$T$878,20,FALSE)</f>
        <v>37970</v>
      </c>
      <c r="U123" s="130">
        <v>3450</v>
      </c>
      <c r="V123" s="136">
        <v>15180071</v>
      </c>
      <c r="W123" s="136">
        <v>15180071</v>
      </c>
      <c r="X123" s="134">
        <v>44227</v>
      </c>
      <c r="Y123" s="135" t="s">
        <v>8664</v>
      </c>
      <c r="Z123" s="135" t="s">
        <v>7880</v>
      </c>
      <c r="AA123" s="135" t="s">
        <v>7962</v>
      </c>
    </row>
    <row r="124" spans="1:27" x14ac:dyDescent="0.25">
      <c r="A124" s="129">
        <v>3450</v>
      </c>
      <c r="B124" s="129" t="s">
        <v>8282</v>
      </c>
      <c r="C124" s="129">
        <v>705121001</v>
      </c>
      <c r="D124" s="129" t="str">
        <f>VLOOKUP(A124,BASE.!$A$1:$T$878,4,FALSE)</f>
        <v>Persona jurídica regida por la Ley N° 3.924.</v>
      </c>
      <c r="E124" s="129" t="str">
        <f>VLOOKUP(A124,BASE.!$A$1:$T$878,5,FALSE)</f>
        <v>Otorgada por la Ley N° 3.924.</v>
      </c>
      <c r="F124" s="129" t="str">
        <f>VLOOKUP(A124,BASE.!$A$1:$T$878,6,FALSE)</f>
        <v>Indefinida.</v>
      </c>
      <c r="G124" s="129" t="str">
        <f>VLOOKUP(A124,BASE.!$A$1:$T$878,7,FALSE)</f>
        <v xml:space="preserve">Mejoramiento de la salud pública, educación higiénica, asistencia y bienestar social y sanitario, y al alivio del sufrimiento humano.
</v>
      </c>
      <c r="H124" s="129" t="str">
        <f>VLOOKUP(A124,BASE.!$A$1:$T$878,8,FALSE)</f>
        <v xml:space="preserve">Presidenta Nacional: 
María Teresa Cienfuegos Ugarte, 
Primera Vicepresidenta: 
Rosario Sau Vásquez, 
Segunda Vicepresidenta: 
Ana María Orellana Sepúlveda, 
Secretario: 
Felipe González Godoy
Tesorera Nacional: 
Aurora Sánchez Urrutia, </v>
      </c>
      <c r="I124" s="129" t="str">
        <f>VLOOKUP(A124,BASE.!$A$1:$T$878,9,FALSE)</f>
        <v xml:space="preserve"> 4 años.</v>
      </c>
      <c r="J124" s="129" t="str">
        <f>VLOOKUP(A124,BASE.!$A$1:$T$878,10,FALSE)</f>
        <v>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v>
      </c>
      <c r="K124" s="129" t="str">
        <f>VLOOKUP(A124,BASE.!$A$1:$T$878,11,FALSE)</f>
        <v xml:space="preserve">María Teresa Cienfuegos Ugarte,
</v>
      </c>
      <c r="L124" s="129" t="str">
        <f>VLOOKUP(A124,BASE.!$A$1:$T$878,12,FALSE)</f>
        <v xml:space="preserve">Avda. Santa María 0150, comuna de Providencia, Región Metropolitana.
</v>
      </c>
      <c r="M124" s="129" t="str">
        <f>VLOOKUP(A124,BASE.!$A$1:$T$878,13,FALSE)</f>
        <v>XIII</v>
      </c>
      <c r="N124" s="129" t="str">
        <f>VLOOKUP(A124,BASE.!$A$1:$T$878,14,FALSE)</f>
        <v>Providencia</v>
      </c>
      <c r="O124" s="129" t="str">
        <f>VLOOKUP(A124,BASE.!$A$1:$T$878,15,FALSE)</f>
        <v>562 27834100</v>
      </c>
      <c r="P124" s="129" t="str">
        <f>VLOOKUP(A124,BASE.!$A$1:$T$878,16,FALSE)</f>
        <v xml:space="preserve">cruzroja@cruzroja.cl
www.cruzroja.cl
</v>
      </c>
      <c r="Q124" s="129">
        <f>VLOOKUP(A124,BASE.!$A$1:$T$878,17,FALSE)</f>
        <v>0</v>
      </c>
      <c r="R124" s="129" t="str">
        <f>VLOOKUP(A124,BASE.!$A$1:$T$878,18,FALSE)</f>
        <v>93401: Instituciones de Asistencia Social</v>
      </c>
      <c r="S124" s="129" t="str">
        <f>VLOOKUP(A124,BASE.!$A$1:$T$878,19,FALSE)</f>
        <v xml:space="preserve">Se acompañan antecedentes financieros correspondientes al año 2019, aprobados por la Unidad de Supervisión Financiera.
</v>
      </c>
      <c r="T124" s="131">
        <f>VLOOKUP(A124,BASE.!$A$1:$T$878,20,FALSE)</f>
        <v>37970</v>
      </c>
      <c r="U124" s="130">
        <v>3450</v>
      </c>
      <c r="V124" s="136">
        <v>10436073</v>
      </c>
      <c r="W124" s="136">
        <v>10436073</v>
      </c>
      <c r="X124" s="134">
        <v>44227</v>
      </c>
      <c r="Y124" s="135" t="s">
        <v>8664</v>
      </c>
      <c r="Z124" s="135" t="s">
        <v>7880</v>
      </c>
      <c r="AA124" s="135" t="s">
        <v>7963</v>
      </c>
    </row>
    <row r="125" spans="1:27" x14ac:dyDescent="0.25">
      <c r="A125" s="129">
        <v>3650</v>
      </c>
      <c r="B125" s="129" t="s">
        <v>8283</v>
      </c>
      <c r="C125" s="129">
        <v>714041002</v>
      </c>
      <c r="D125" s="129" t="str">
        <f>VLOOKUP(A125,BASE.!$A$1:$T$878,4,FALSE)</f>
        <v>Fundación de Derecho Público.</v>
      </c>
      <c r="E125" s="129" t="str">
        <f>VLOOKUP(A125,BASE.!$A$1:$T$878,5,FALSE)</f>
        <v>Erigida de acuerdo al Derecho Canónico, por Decreto N° 314, del Arzobispado de Santiago, de fecha 1 de octubre de 1999.</v>
      </c>
      <c r="F125" s="129" t="str">
        <f>VLOOKUP(A125,BASE.!$A$1:$T$878,6,FALSE)</f>
        <v>Certificado del Arzobispado de Santiago C/707/2018, de 1 de junio de 2020, emitido por doña Marcela Arriaza Morales, Notaria del Arzobispado de Santiago</v>
      </c>
      <c r="G125" s="129" t="str">
        <f>VLOOKUP(A125,BASE.!$A$1:$T$878,7,FALSE)</f>
        <v xml:space="preserve">Dar hogar a los niños desamparados que carecen de él; educarlos y prepararlos para la vida. </v>
      </c>
      <c r="H125" s="129" t="str">
        <f>VLOOKUP(A125,BASE.!$A$1:$T$878,8,FALSE)</f>
        <v xml:space="preserve">Presidente: Rodrigo Dominguez Wagner, 
Vicepresidente Ejecutivo: Pablo de Iruarrizaga Samaniego,
Directores: 
Teresa Izquierdo Walker, 
Raúl Rencoret Domínguez, 
María Luisa Sepúlveda Edwards, 
María Teresa Correa Fontecilla,
Adriana Swett Lira
</v>
      </c>
      <c r="I125" s="129" t="str">
        <f>VLOOKUP(A125,BASE.!$A$1:$T$878,9,FALSE)</f>
        <v>Durarán 3 años en sus cargos.</v>
      </c>
      <c r="J125" s="129" t="str">
        <f>VLOOKUP(A125,BASE.!$A$1:$T$878,10,FALSE)</f>
        <v>3 años, hasta el 24 de septiembre de 2022.</v>
      </c>
      <c r="K125" s="129" t="str">
        <f>VLOOKUP(A125,BASE.!$A$1:$T$878,11,FALSE)</f>
        <v xml:space="preserve">
Rodrigo Dominguez Wagner,   Poder: Soraya Marcela Hernández Lemus, RUT N° 12.882.805-7
</v>
      </c>
      <c r="L125" s="129" t="str">
        <f>VLOOKUP(A125,BASE.!$A$1:$T$878,12,FALSE)</f>
        <v xml:space="preserve">Camino del Pastor s/n, comuna de El Quisco
</v>
      </c>
      <c r="M125" s="129" t="str">
        <f>VLOOKUP(A125,BASE.!$A$1:$T$878,13,FALSE)</f>
        <v>V</v>
      </c>
      <c r="N125" s="129" t="str">
        <f>VLOOKUP(A125,BASE.!$A$1:$T$878,14,FALSE)</f>
        <v>El Quisco</v>
      </c>
      <c r="O125" s="129">
        <f>VLOOKUP(A125,BASE.!$A$1:$T$878,15,FALSE)</f>
        <v>352471664</v>
      </c>
      <c r="P125" s="129" t="str">
        <f>VLOOKUP(A125,BASE.!$A$1:$T$878,16,FALSE)</f>
        <v>ALDEACARDENAL.DIRECCION@GMAIL.COM</v>
      </c>
      <c r="Q125" s="129">
        <f>VLOOKUP(A125,BASE.!$A$1:$T$878,17,FALSE)</f>
        <v>0</v>
      </c>
      <c r="R125" s="129" t="str">
        <f>VLOOKUP(A125,BASE.!$A$1:$T$878,18,FALSE)</f>
        <v>93401: Institución de Asistencia Social.</v>
      </c>
      <c r="S125" s="129" t="str">
        <f>VLOOKUP(A125,BASE.!$A$1:$T$878,19,FALSE)</f>
        <v>Antecedentes Financieros correspondientes al año 2019, aprobados por el Sub Departamento de Supervisión Financiera Nacional</v>
      </c>
      <c r="T125" s="131">
        <f>VLOOKUP(A125,BASE.!$A$1:$T$878,20,FALSE)</f>
        <v>37970</v>
      </c>
      <c r="U125" s="130">
        <v>3650</v>
      </c>
      <c r="V125" s="136">
        <v>46306688</v>
      </c>
      <c r="W125" s="136">
        <v>46306688</v>
      </c>
      <c r="X125" s="134">
        <v>44227</v>
      </c>
      <c r="Y125" s="135" t="s">
        <v>8664</v>
      </c>
      <c r="Z125" s="135" t="s">
        <v>7880</v>
      </c>
      <c r="AA125" s="135" t="s">
        <v>7964</v>
      </c>
    </row>
    <row r="126" spans="1:27" x14ac:dyDescent="0.25">
      <c r="A126" s="129">
        <v>3800</v>
      </c>
      <c r="B126" s="129" t="s">
        <v>8284</v>
      </c>
      <c r="C126" s="129">
        <v>700177300</v>
      </c>
      <c r="D126" s="129" t="str">
        <f>VLOOKUP(A126,BASE.!$A$1:$T$878,4,FALSE)</f>
        <v>Fundación de Derecho Público</v>
      </c>
      <c r="E126" s="129" t="str">
        <f>VLOOKUP(A126,BASE.!$A$1:$T$878,5,FALSE)</f>
        <v>Erigida de acuerdo al Derecho Canónico. Fundada por la autoridad eclesiástica del Arzobispado de Concepción por Decretos N°s. 1563, 1564 y 1565, del 14 de julio de 1958.</v>
      </c>
      <c r="F126" s="129" t="str">
        <f>VLOOKUP(A126,BASE.!$A$1:$T$878,6,FALSE)</f>
        <v>Indefinida</v>
      </c>
      <c r="G126" s="129" t="str">
        <f>VLOOKUP(A126,BASE.!$A$1:$T$878,7,FALSE)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26" s="129" t="str">
        <f>VLOOKUP(A126,BASE.!$A$1:$T$878,8,FALSE)</f>
        <v>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26" s="129" t="str">
        <f>VLOOKUP(A126,BASE.!$A$1:$T$878,9,FALSE)</f>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
      <c r="J126" s="129" t="str">
        <f>VLOOKUP(A126,BASE.!$A$1:$T$878,10,FALSE)</f>
        <v>Designación de Presidente y Representante Legal: Por periodo de 3 años (17-12-2012). Aprobación autoridad eclesiástica: 25-08-2020.</v>
      </c>
      <c r="K126" s="129" t="str">
        <f>VLOOKUP(A126,BASE.!$A$1:$T$878,11,FALSE)</f>
        <v xml:space="preserve">Padre José Teodoro Cartes Gómez 
</v>
      </c>
      <c r="L126" s="129" t="str">
        <f>VLOOKUP(A126,BASE.!$A$1:$T$878,12,FALSE)</f>
        <v xml:space="preserve">Arteaga Alemparte S/N, comuna de Hualpen
</v>
      </c>
      <c r="M126" s="129" t="str">
        <f>VLOOKUP(A126,BASE.!$A$1:$T$878,13,FALSE)</f>
        <v>VIII</v>
      </c>
      <c r="N126" s="129" t="str">
        <f>VLOOKUP(A126,BASE.!$A$1:$T$878,14,FALSE)</f>
        <v>Hualpen</v>
      </c>
      <c r="O126" s="129">
        <f>VLOOKUP(A126,BASE.!$A$1:$T$878,15,FALSE)</f>
        <v>0</v>
      </c>
      <c r="P126" s="129" t="str">
        <f>VLOOKUP(A126,BASE.!$A$1:$T$878,16,FALSE)</f>
        <v xml:space="preserve"> administracion@fundacioncdn.cl</v>
      </c>
      <c r="Q126" s="129">
        <f>VLOOKUP(A126,BASE.!$A$1:$T$878,17,FALSE)</f>
        <v>0</v>
      </c>
      <c r="R126" s="129" t="str">
        <f>VLOOKUP(A126,BASE.!$A$1:$T$878,18,FALSE)</f>
        <v>93401: Instituciones de Asistencia Social</v>
      </c>
      <c r="S126" s="129" t="str">
        <f>VLOOKUP(A126,BASE.!$A$1:$T$878,19,FALSE)</f>
        <v>Se acompañan Antecedentes financieros del año 2019, aprobados por el  Subdepartamento de Supervisión  Financiera Nacional.</v>
      </c>
      <c r="T126" s="131">
        <f>VLOOKUP(A126,BASE.!$A$1:$T$878,20,FALSE)</f>
        <v>37970</v>
      </c>
      <c r="U126" s="130">
        <v>3800</v>
      </c>
      <c r="V126" s="136">
        <v>18774133</v>
      </c>
      <c r="W126" s="136">
        <v>18774133</v>
      </c>
      <c r="X126" s="134">
        <v>44227</v>
      </c>
      <c r="Y126" s="135" t="s">
        <v>8664</v>
      </c>
      <c r="Z126" s="135" t="s">
        <v>7880</v>
      </c>
      <c r="AA126" s="135" t="s">
        <v>7910</v>
      </c>
    </row>
    <row r="127" spans="1:27" x14ac:dyDescent="0.25">
      <c r="A127" s="129">
        <v>3800</v>
      </c>
      <c r="B127" s="129" t="s">
        <v>8284</v>
      </c>
      <c r="C127" s="129">
        <v>700177300</v>
      </c>
      <c r="D127" s="129" t="str">
        <f>VLOOKUP(A127,BASE.!$A$1:$T$878,4,FALSE)</f>
        <v>Fundación de Derecho Público</v>
      </c>
      <c r="E127" s="129" t="str">
        <f>VLOOKUP(A127,BASE.!$A$1:$T$878,5,FALSE)</f>
        <v>Erigida de acuerdo al Derecho Canónico. Fundada por la autoridad eclesiástica del Arzobispado de Concepción por Decretos N°s. 1563, 1564 y 1565, del 14 de julio de 1958.</v>
      </c>
      <c r="F127" s="129" t="str">
        <f>VLOOKUP(A127,BASE.!$A$1:$T$878,6,FALSE)</f>
        <v>Indefinida</v>
      </c>
      <c r="G127" s="129" t="str">
        <f>VLOOKUP(A127,BASE.!$A$1:$T$878,7,FALSE)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27" s="129" t="str">
        <f>VLOOKUP(A127,BASE.!$A$1:$T$878,8,FALSE)</f>
        <v>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27" s="129" t="str">
        <f>VLOOKUP(A127,BASE.!$A$1:$T$878,9,FALSE)</f>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
      <c r="J127" s="129" t="str">
        <f>VLOOKUP(A127,BASE.!$A$1:$T$878,10,FALSE)</f>
        <v>Designación de Presidente y Representante Legal: Por periodo de 3 años (17-12-2012). Aprobación autoridad eclesiástica: 25-08-2020.</v>
      </c>
      <c r="K127" s="129" t="str">
        <f>VLOOKUP(A127,BASE.!$A$1:$T$878,11,FALSE)</f>
        <v xml:space="preserve">Padre José Teodoro Cartes Gómez 
</v>
      </c>
      <c r="L127" s="129" t="str">
        <f>VLOOKUP(A127,BASE.!$A$1:$T$878,12,FALSE)</f>
        <v xml:space="preserve">Arteaga Alemparte S/N, comuna de Hualpen
</v>
      </c>
      <c r="M127" s="129" t="str">
        <f>VLOOKUP(A127,BASE.!$A$1:$T$878,13,FALSE)</f>
        <v>VIII</v>
      </c>
      <c r="N127" s="129" t="str">
        <f>VLOOKUP(A127,BASE.!$A$1:$T$878,14,FALSE)</f>
        <v>Hualpen</v>
      </c>
      <c r="O127" s="129">
        <f>VLOOKUP(A127,BASE.!$A$1:$T$878,15,FALSE)</f>
        <v>0</v>
      </c>
      <c r="P127" s="129" t="str">
        <f>VLOOKUP(A127,BASE.!$A$1:$T$878,16,FALSE)</f>
        <v xml:space="preserve"> administracion@fundacioncdn.cl</v>
      </c>
      <c r="Q127" s="129">
        <f>VLOOKUP(A127,BASE.!$A$1:$T$878,17,FALSE)</f>
        <v>0</v>
      </c>
      <c r="R127" s="129" t="str">
        <f>VLOOKUP(A127,BASE.!$A$1:$T$878,18,FALSE)</f>
        <v>93401: Instituciones de Asistencia Social</v>
      </c>
      <c r="S127" s="129" t="str">
        <f>VLOOKUP(A127,BASE.!$A$1:$T$878,19,FALSE)</f>
        <v>Se acompañan Antecedentes financieros del año 2019, aprobados por el  Subdepartamento de Supervisión  Financiera Nacional.</v>
      </c>
      <c r="T127" s="131">
        <f>VLOOKUP(A127,BASE.!$A$1:$T$878,20,FALSE)</f>
        <v>37970</v>
      </c>
      <c r="U127" s="130">
        <v>3800</v>
      </c>
      <c r="V127" s="136">
        <v>82754916</v>
      </c>
      <c r="W127" s="136">
        <v>82754916</v>
      </c>
      <c r="X127" s="134">
        <v>44227</v>
      </c>
      <c r="Y127" s="135" t="s">
        <v>8664</v>
      </c>
      <c r="Z127" s="135" t="s">
        <v>7880</v>
      </c>
      <c r="AA127" s="135" t="s">
        <v>162</v>
      </c>
    </row>
    <row r="128" spans="1:27" x14ac:dyDescent="0.25">
      <c r="A128" s="129">
        <v>3800</v>
      </c>
      <c r="B128" s="129" t="s">
        <v>8284</v>
      </c>
      <c r="C128" s="129">
        <v>700177300</v>
      </c>
      <c r="D128" s="129" t="str">
        <f>VLOOKUP(A128,BASE.!$A$1:$T$878,4,FALSE)</f>
        <v>Fundación de Derecho Público</v>
      </c>
      <c r="E128" s="129" t="str">
        <f>VLOOKUP(A128,BASE.!$A$1:$T$878,5,FALSE)</f>
        <v>Erigida de acuerdo al Derecho Canónico. Fundada por la autoridad eclesiástica del Arzobispado de Concepción por Decretos N°s. 1563, 1564 y 1565, del 14 de julio de 1958.</v>
      </c>
      <c r="F128" s="129" t="str">
        <f>VLOOKUP(A128,BASE.!$A$1:$T$878,6,FALSE)</f>
        <v>Indefinida</v>
      </c>
      <c r="G128" s="129" t="str">
        <f>VLOOKUP(A128,BASE.!$A$1:$T$878,7,FALSE)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28" s="129" t="str">
        <f>VLOOKUP(A128,BASE.!$A$1:$T$878,8,FALSE)</f>
        <v>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28" s="129" t="str">
        <f>VLOOKUP(A128,BASE.!$A$1:$T$878,9,FALSE)</f>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
      <c r="J128" s="129" t="str">
        <f>VLOOKUP(A128,BASE.!$A$1:$T$878,10,FALSE)</f>
        <v>Designación de Presidente y Representante Legal: Por periodo de 3 años (17-12-2012). Aprobación autoridad eclesiástica: 25-08-2020.</v>
      </c>
      <c r="K128" s="129" t="str">
        <f>VLOOKUP(A128,BASE.!$A$1:$T$878,11,FALSE)</f>
        <v xml:space="preserve">Padre José Teodoro Cartes Gómez 
</v>
      </c>
      <c r="L128" s="129" t="str">
        <f>VLOOKUP(A128,BASE.!$A$1:$T$878,12,FALSE)</f>
        <v xml:space="preserve">Arteaga Alemparte S/N, comuna de Hualpen
</v>
      </c>
      <c r="M128" s="129" t="str">
        <f>VLOOKUP(A128,BASE.!$A$1:$T$878,13,FALSE)</f>
        <v>VIII</v>
      </c>
      <c r="N128" s="129" t="str">
        <f>VLOOKUP(A128,BASE.!$A$1:$T$878,14,FALSE)</f>
        <v>Hualpen</v>
      </c>
      <c r="O128" s="129">
        <f>VLOOKUP(A128,BASE.!$A$1:$T$878,15,FALSE)</f>
        <v>0</v>
      </c>
      <c r="P128" s="129" t="str">
        <f>VLOOKUP(A128,BASE.!$A$1:$T$878,16,FALSE)</f>
        <v xml:space="preserve"> administracion@fundacioncdn.cl</v>
      </c>
      <c r="Q128" s="129">
        <f>VLOOKUP(A128,BASE.!$A$1:$T$878,17,FALSE)</f>
        <v>0</v>
      </c>
      <c r="R128" s="129" t="str">
        <f>VLOOKUP(A128,BASE.!$A$1:$T$878,18,FALSE)</f>
        <v>93401: Instituciones de Asistencia Social</v>
      </c>
      <c r="S128" s="129" t="str">
        <f>VLOOKUP(A128,BASE.!$A$1:$T$878,19,FALSE)</f>
        <v>Se acompañan Antecedentes financieros del año 2019, aprobados por el  Subdepartamento de Supervisión  Financiera Nacional.</v>
      </c>
      <c r="T128" s="131">
        <f>VLOOKUP(A128,BASE.!$A$1:$T$878,20,FALSE)</f>
        <v>37970</v>
      </c>
      <c r="U128" s="130">
        <v>3800</v>
      </c>
      <c r="V128" s="136">
        <v>96279820</v>
      </c>
      <c r="W128" s="136">
        <v>96279820</v>
      </c>
      <c r="X128" s="134">
        <v>44227</v>
      </c>
      <c r="Y128" s="135" t="s">
        <v>8664</v>
      </c>
      <c r="Z128" s="135" t="s">
        <v>7880</v>
      </c>
      <c r="AA128" s="135" t="s">
        <v>7943</v>
      </c>
    </row>
    <row r="129" spans="1:27" x14ac:dyDescent="0.25">
      <c r="A129" s="129">
        <v>3800</v>
      </c>
      <c r="B129" s="129" t="s">
        <v>8284</v>
      </c>
      <c r="C129" s="129">
        <v>700177300</v>
      </c>
      <c r="D129" s="129" t="str">
        <f>VLOOKUP(A129,BASE.!$A$1:$T$878,4,FALSE)</f>
        <v>Fundación de Derecho Público</v>
      </c>
      <c r="E129" s="129" t="str">
        <f>VLOOKUP(A129,BASE.!$A$1:$T$878,5,FALSE)</f>
        <v>Erigida de acuerdo al Derecho Canónico. Fundada por la autoridad eclesiástica del Arzobispado de Concepción por Decretos N°s. 1563, 1564 y 1565, del 14 de julio de 1958.</v>
      </c>
      <c r="F129" s="129" t="str">
        <f>VLOOKUP(A129,BASE.!$A$1:$T$878,6,FALSE)</f>
        <v>Indefinida</v>
      </c>
      <c r="G129" s="129" t="str">
        <f>VLOOKUP(A129,BASE.!$A$1:$T$878,7,FALSE)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29" s="129" t="str">
        <f>VLOOKUP(A129,BASE.!$A$1:$T$878,8,FALSE)</f>
        <v>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29" s="129" t="str">
        <f>VLOOKUP(A129,BASE.!$A$1:$T$878,9,FALSE)</f>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
      <c r="J129" s="129" t="str">
        <f>VLOOKUP(A129,BASE.!$A$1:$T$878,10,FALSE)</f>
        <v>Designación de Presidente y Representante Legal: Por periodo de 3 años (17-12-2012). Aprobación autoridad eclesiástica: 25-08-2020.</v>
      </c>
      <c r="K129" s="129" t="str">
        <f>VLOOKUP(A129,BASE.!$A$1:$T$878,11,FALSE)</f>
        <v xml:space="preserve">Padre José Teodoro Cartes Gómez 
</v>
      </c>
      <c r="L129" s="129" t="str">
        <f>VLOOKUP(A129,BASE.!$A$1:$T$878,12,FALSE)</f>
        <v xml:space="preserve">Arteaga Alemparte S/N, comuna de Hualpen
</v>
      </c>
      <c r="M129" s="129" t="str">
        <f>VLOOKUP(A129,BASE.!$A$1:$T$878,13,FALSE)</f>
        <v>VIII</v>
      </c>
      <c r="N129" s="129" t="str">
        <f>VLOOKUP(A129,BASE.!$A$1:$T$878,14,FALSE)</f>
        <v>Hualpen</v>
      </c>
      <c r="O129" s="129">
        <f>VLOOKUP(A129,BASE.!$A$1:$T$878,15,FALSE)</f>
        <v>0</v>
      </c>
      <c r="P129" s="129" t="str">
        <f>VLOOKUP(A129,BASE.!$A$1:$T$878,16,FALSE)</f>
        <v xml:space="preserve"> administracion@fundacioncdn.cl</v>
      </c>
      <c r="Q129" s="129">
        <f>VLOOKUP(A129,BASE.!$A$1:$T$878,17,FALSE)</f>
        <v>0</v>
      </c>
      <c r="R129" s="129" t="str">
        <f>VLOOKUP(A129,BASE.!$A$1:$T$878,18,FALSE)</f>
        <v>93401: Instituciones de Asistencia Social</v>
      </c>
      <c r="S129" s="129" t="str">
        <f>VLOOKUP(A129,BASE.!$A$1:$T$878,19,FALSE)</f>
        <v>Se acompañan Antecedentes financieros del año 2019, aprobados por el  Subdepartamento de Supervisión  Financiera Nacional.</v>
      </c>
      <c r="T129" s="131">
        <f>VLOOKUP(A129,BASE.!$A$1:$T$878,20,FALSE)</f>
        <v>37970</v>
      </c>
      <c r="U129" s="130">
        <v>3800</v>
      </c>
      <c r="V129" s="136">
        <v>62914276</v>
      </c>
      <c r="W129" s="136">
        <v>62914276</v>
      </c>
      <c r="X129" s="134">
        <v>44227</v>
      </c>
      <c r="Y129" s="135" t="s">
        <v>8664</v>
      </c>
      <c r="Z129" s="135" t="s">
        <v>7880</v>
      </c>
      <c r="AA129" s="135" t="s">
        <v>8285</v>
      </c>
    </row>
    <row r="130" spans="1:27" x14ac:dyDescent="0.25">
      <c r="A130" s="129">
        <v>3800</v>
      </c>
      <c r="B130" s="129" t="s">
        <v>8284</v>
      </c>
      <c r="C130" s="129">
        <v>700177300</v>
      </c>
      <c r="D130" s="129" t="str">
        <f>VLOOKUP(A130,BASE.!$A$1:$T$878,4,FALSE)</f>
        <v>Fundación de Derecho Público</v>
      </c>
      <c r="E130" s="129" t="str">
        <f>VLOOKUP(A130,BASE.!$A$1:$T$878,5,FALSE)</f>
        <v>Erigida de acuerdo al Derecho Canónico. Fundada por la autoridad eclesiástica del Arzobispado de Concepción por Decretos N°s. 1563, 1564 y 1565, del 14 de julio de 1958.</v>
      </c>
      <c r="F130" s="129" t="str">
        <f>VLOOKUP(A130,BASE.!$A$1:$T$878,6,FALSE)</f>
        <v>Indefinida</v>
      </c>
      <c r="G130" s="129" t="str">
        <f>VLOOKUP(A130,BASE.!$A$1:$T$878,7,FALSE)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30" s="129" t="str">
        <f>VLOOKUP(A130,BASE.!$A$1:$T$878,8,FALSE)</f>
        <v>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30" s="129" t="str">
        <f>VLOOKUP(A130,BASE.!$A$1:$T$878,9,FALSE)</f>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
      <c r="J130" s="129" t="str">
        <f>VLOOKUP(A130,BASE.!$A$1:$T$878,10,FALSE)</f>
        <v>Designación de Presidente y Representante Legal: Por periodo de 3 años (17-12-2012). Aprobación autoridad eclesiástica: 25-08-2020.</v>
      </c>
      <c r="K130" s="129" t="str">
        <f>VLOOKUP(A130,BASE.!$A$1:$T$878,11,FALSE)</f>
        <v xml:space="preserve">Padre José Teodoro Cartes Gómez 
</v>
      </c>
      <c r="L130" s="129" t="str">
        <f>VLOOKUP(A130,BASE.!$A$1:$T$878,12,FALSE)</f>
        <v xml:space="preserve">Arteaga Alemparte S/N, comuna de Hualpen
</v>
      </c>
      <c r="M130" s="129" t="str">
        <f>VLOOKUP(A130,BASE.!$A$1:$T$878,13,FALSE)</f>
        <v>VIII</v>
      </c>
      <c r="N130" s="129" t="str">
        <f>VLOOKUP(A130,BASE.!$A$1:$T$878,14,FALSE)</f>
        <v>Hualpen</v>
      </c>
      <c r="O130" s="129">
        <f>VLOOKUP(A130,BASE.!$A$1:$T$878,15,FALSE)</f>
        <v>0</v>
      </c>
      <c r="P130" s="129" t="str">
        <f>VLOOKUP(A130,BASE.!$A$1:$T$878,16,FALSE)</f>
        <v xml:space="preserve"> administracion@fundacioncdn.cl</v>
      </c>
      <c r="Q130" s="129">
        <f>VLOOKUP(A130,BASE.!$A$1:$T$878,17,FALSE)</f>
        <v>0</v>
      </c>
      <c r="R130" s="129" t="str">
        <f>VLOOKUP(A130,BASE.!$A$1:$T$878,18,FALSE)</f>
        <v>93401: Instituciones de Asistencia Social</v>
      </c>
      <c r="S130" s="129" t="str">
        <f>VLOOKUP(A130,BASE.!$A$1:$T$878,19,FALSE)</f>
        <v>Se acompañan Antecedentes financieros del año 2019, aprobados por el  Subdepartamento de Supervisión  Financiera Nacional.</v>
      </c>
      <c r="T130" s="131">
        <f>VLOOKUP(A130,BASE.!$A$1:$T$878,20,FALSE)</f>
        <v>37970</v>
      </c>
      <c r="U130" s="130">
        <v>3800</v>
      </c>
      <c r="V130" s="136">
        <v>23305766</v>
      </c>
      <c r="W130" s="136">
        <v>23305766</v>
      </c>
      <c r="X130" s="134">
        <v>44227</v>
      </c>
      <c r="Y130" s="135" t="s">
        <v>8664</v>
      </c>
      <c r="Z130" s="135" t="s">
        <v>7880</v>
      </c>
      <c r="AA130" s="135" t="s">
        <v>7935</v>
      </c>
    </row>
    <row r="131" spans="1:27" x14ac:dyDescent="0.25">
      <c r="A131" s="129">
        <v>3800</v>
      </c>
      <c r="B131" s="129" t="s">
        <v>8284</v>
      </c>
      <c r="C131" s="129">
        <v>700177300</v>
      </c>
      <c r="D131" s="129" t="str">
        <f>VLOOKUP(A131,BASE.!$A$1:$T$878,4,FALSE)</f>
        <v>Fundación de Derecho Público</v>
      </c>
      <c r="E131" s="129" t="str">
        <f>VLOOKUP(A131,BASE.!$A$1:$T$878,5,FALSE)</f>
        <v>Erigida de acuerdo al Derecho Canónico. Fundada por la autoridad eclesiástica del Arzobispado de Concepción por Decretos N°s. 1563, 1564 y 1565, del 14 de julio de 1958.</v>
      </c>
      <c r="F131" s="129" t="str">
        <f>VLOOKUP(A131,BASE.!$A$1:$T$878,6,FALSE)</f>
        <v>Indefinida</v>
      </c>
      <c r="G131" s="129" t="str">
        <f>VLOOKUP(A131,BASE.!$A$1:$T$878,7,FALSE)</f>
        <v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v>
      </c>
      <c r="H131" s="129" t="str">
        <f>VLOOKUP(A131,BASE.!$A$1:$T$878,8,FALSE)</f>
        <v>Presidente: Padre José Teodoro Cartes Gómez 
Vicepresidente: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v>
      </c>
      <c r="I131" s="129" t="str">
        <f>VLOOKUP(A131,BASE.!$A$1:$T$878,9,FALSE)</f>
        <v>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v>
      </c>
      <c r="J131" s="129" t="str">
        <f>VLOOKUP(A131,BASE.!$A$1:$T$878,10,FALSE)</f>
        <v>Designación de Presidente y Representante Legal: Por periodo de 3 años (17-12-2012). Aprobación autoridad eclesiástica: 25-08-2020.</v>
      </c>
      <c r="K131" s="129" t="str">
        <f>VLOOKUP(A131,BASE.!$A$1:$T$878,11,FALSE)</f>
        <v xml:space="preserve">Padre José Teodoro Cartes Gómez 
</v>
      </c>
      <c r="L131" s="129" t="str">
        <f>VLOOKUP(A131,BASE.!$A$1:$T$878,12,FALSE)</f>
        <v xml:space="preserve">Arteaga Alemparte S/N, comuna de Hualpen
</v>
      </c>
      <c r="M131" s="129" t="str">
        <f>VLOOKUP(A131,BASE.!$A$1:$T$878,13,FALSE)</f>
        <v>VIII</v>
      </c>
      <c r="N131" s="129" t="str">
        <f>VLOOKUP(A131,BASE.!$A$1:$T$878,14,FALSE)</f>
        <v>Hualpen</v>
      </c>
      <c r="O131" s="129">
        <f>VLOOKUP(A131,BASE.!$A$1:$T$878,15,FALSE)</f>
        <v>0</v>
      </c>
      <c r="P131" s="129" t="str">
        <f>VLOOKUP(A131,BASE.!$A$1:$T$878,16,FALSE)</f>
        <v xml:space="preserve"> administracion@fundacioncdn.cl</v>
      </c>
      <c r="Q131" s="129">
        <f>VLOOKUP(A131,BASE.!$A$1:$T$878,17,FALSE)</f>
        <v>0</v>
      </c>
      <c r="R131" s="129" t="str">
        <f>VLOOKUP(A131,BASE.!$A$1:$T$878,18,FALSE)</f>
        <v>93401: Instituciones de Asistencia Social</v>
      </c>
      <c r="S131" s="129" t="str">
        <f>VLOOKUP(A131,BASE.!$A$1:$T$878,19,FALSE)</f>
        <v>Se acompañan Antecedentes financieros del año 2019, aprobados por el  Subdepartamento de Supervisión  Financiera Nacional.</v>
      </c>
      <c r="T131" s="131">
        <f>VLOOKUP(A131,BASE.!$A$1:$T$878,20,FALSE)</f>
        <v>37970</v>
      </c>
      <c r="U131" s="130">
        <v>3800</v>
      </c>
      <c r="V131" s="136">
        <v>35429735</v>
      </c>
      <c r="W131" s="136">
        <v>35429735</v>
      </c>
      <c r="X131" s="134">
        <v>44227</v>
      </c>
      <c r="Y131" s="135" t="s">
        <v>8664</v>
      </c>
      <c r="Z131" s="135" t="s">
        <v>7880</v>
      </c>
      <c r="AA131" s="135" t="s">
        <v>7965</v>
      </c>
    </row>
    <row r="132" spans="1:27" x14ac:dyDescent="0.25">
      <c r="A132" s="129">
        <v>3842</v>
      </c>
      <c r="B132" s="129" t="s">
        <v>8286</v>
      </c>
      <c r="C132" s="129">
        <v>719400000</v>
      </c>
      <c r="D132" s="129" t="str">
        <f>VLOOKUP(A132,BASE.!$A$1:$T$878,4,FALSE)</f>
        <v>Corporación de Derecho Privado.</v>
      </c>
      <c r="E132" s="129" t="str">
        <f>VLOOKUP(A132,BASE.!$A$1:$T$878,5,FALSE)</f>
        <v>Otorgada por Decreto Supremo Nº 528, de fecha 16 de mayo de 1991, del Ministerio de Justicia, publicado en el Diario Oficial el día 19 de noviembre de 1991.</v>
      </c>
      <c r="F132" s="129" t="str">
        <f>VLOOKUP(A132,BASE.!$A$1:$T$878,6,FALSE)</f>
        <v>Certificado de vigencia Folio Nº 500347784174, de fecha 28 de septiembre de 2020, emitido por el Servicio de Registro Civil e Identificación.</v>
      </c>
      <c r="G132" s="129" t="str">
        <f>VLOOKUP(A132,BASE.!$A$1:$T$878,7,FALSE)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2" s="129" t="str">
        <f>VLOOKUP(A132,BASE.!$A$1:$T$878,8,FALSE)</f>
        <v>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v>
      </c>
      <c r="I132" s="129" t="str">
        <f>VLOOKUP(A132,BASE.!$A$1:$T$878,9,FALSE)</f>
        <v>Tres años.</v>
      </c>
      <c r="J132" s="129" t="str">
        <f>VLOOKUP(A132,BASE.!$A$1:$T$878,10,FALSE)</f>
        <v xml:space="preserve">De  29 de julio de 2016 a 29 de julio de 2019. </v>
      </c>
      <c r="K132" s="129" t="str">
        <f>VLOOKUP(A132,BASE.!$A$1:$T$878,11,FALSE)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2" s="129" t="str">
        <f>VLOOKUP(A132,BASE.!$A$1:$T$878,12,FALSE)</f>
        <v xml:space="preserve">Santa Isabel Nº 345, Santiago, Región Metropolitana. 
</v>
      </c>
      <c r="M132" s="129" t="str">
        <f>VLOOKUP(A132,BASE.!$A$1:$T$878,13,FALSE)</f>
        <v>XIII</v>
      </c>
      <c r="N132" s="129" t="str">
        <f>VLOOKUP(A132,BASE.!$A$1:$T$878,14,FALSE)</f>
        <v>Santiago</v>
      </c>
      <c r="O132" s="129" t="str">
        <f>VLOOKUP(A132,BASE.!$A$1:$T$878,15,FALSE)</f>
        <v>2228893- 2225181     Jaime Enrique Vilches González: 992386370- oficina: 226346252</v>
      </c>
      <c r="P132" s="129" t="str">
        <f>VLOOKUP(A132,BASE.!$A$1:$T$878,16,FALSE)</f>
        <v xml:space="preserve">corporacion.central@gmail.com
vilches.jaime@gmail.com
</v>
      </c>
      <c r="Q132" s="129">
        <f>VLOOKUP(A132,BASE.!$A$1:$T$878,17,FALSE)</f>
        <v>0</v>
      </c>
      <c r="R132" s="129" t="str">
        <f>VLOOKUP(A132,BASE.!$A$1:$T$878,18,FALSE)</f>
        <v>93401: Institución de Asistencia Social</v>
      </c>
      <c r="S132" s="129" t="str">
        <f>VLOOKUP(A132,BASE.!$A$1:$T$878,19,FALSE)</f>
        <v xml:space="preserve">Se acompaña certificado de antecedentes financieros, correspondiente al año 2019 aprobados por el Sub Departamento de Supervisión Financiera Nacional. </v>
      </c>
      <c r="T132" s="131">
        <f>VLOOKUP(A132,BASE.!$A$1:$T$878,20,FALSE)</f>
        <v>37970</v>
      </c>
      <c r="U132" s="130">
        <v>3842</v>
      </c>
      <c r="V132" s="136">
        <v>4488606</v>
      </c>
      <c r="W132" s="136">
        <v>4488606</v>
      </c>
      <c r="X132" s="134">
        <v>44227</v>
      </c>
      <c r="Y132" s="135" t="s">
        <v>8664</v>
      </c>
      <c r="Z132" s="135" t="s">
        <v>7880</v>
      </c>
      <c r="AA132" s="135" t="s">
        <v>7914</v>
      </c>
    </row>
    <row r="133" spans="1:27" x14ac:dyDescent="0.25">
      <c r="A133" s="129">
        <v>3842</v>
      </c>
      <c r="B133" s="129" t="s">
        <v>8286</v>
      </c>
      <c r="C133" s="129">
        <v>719400000</v>
      </c>
      <c r="D133" s="129" t="str">
        <f>VLOOKUP(A133,BASE.!$A$1:$T$878,4,FALSE)</f>
        <v>Corporación de Derecho Privado.</v>
      </c>
      <c r="E133" s="129" t="str">
        <f>VLOOKUP(A133,BASE.!$A$1:$T$878,5,FALSE)</f>
        <v>Otorgada por Decreto Supremo Nº 528, de fecha 16 de mayo de 1991, del Ministerio de Justicia, publicado en el Diario Oficial el día 19 de noviembre de 1991.</v>
      </c>
      <c r="F133" s="129" t="str">
        <f>VLOOKUP(A133,BASE.!$A$1:$T$878,6,FALSE)</f>
        <v>Certificado de vigencia Folio Nº 500347784174, de fecha 28 de septiembre de 2020, emitido por el Servicio de Registro Civil e Identificación.</v>
      </c>
      <c r="G133" s="129" t="str">
        <f>VLOOKUP(A133,BASE.!$A$1:$T$878,7,FALSE)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3" s="129" t="str">
        <f>VLOOKUP(A133,BASE.!$A$1:$T$878,8,FALSE)</f>
        <v>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v>
      </c>
      <c r="I133" s="129" t="str">
        <f>VLOOKUP(A133,BASE.!$A$1:$T$878,9,FALSE)</f>
        <v>Tres años.</v>
      </c>
      <c r="J133" s="129" t="str">
        <f>VLOOKUP(A133,BASE.!$A$1:$T$878,10,FALSE)</f>
        <v xml:space="preserve">De  29 de julio de 2016 a 29 de julio de 2019. </v>
      </c>
      <c r="K133" s="129" t="str">
        <f>VLOOKUP(A133,BASE.!$A$1:$T$878,11,FALSE)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3" s="129" t="str">
        <f>VLOOKUP(A133,BASE.!$A$1:$T$878,12,FALSE)</f>
        <v xml:space="preserve">Santa Isabel Nº 345, Santiago, Región Metropolitana. 
</v>
      </c>
      <c r="M133" s="129" t="str">
        <f>VLOOKUP(A133,BASE.!$A$1:$T$878,13,FALSE)</f>
        <v>XIII</v>
      </c>
      <c r="N133" s="129" t="str">
        <f>VLOOKUP(A133,BASE.!$A$1:$T$878,14,FALSE)</f>
        <v>Santiago</v>
      </c>
      <c r="O133" s="129" t="str">
        <f>VLOOKUP(A133,BASE.!$A$1:$T$878,15,FALSE)</f>
        <v>2228893- 2225181     Jaime Enrique Vilches González: 992386370- oficina: 226346252</v>
      </c>
      <c r="P133" s="129" t="str">
        <f>VLOOKUP(A133,BASE.!$A$1:$T$878,16,FALSE)</f>
        <v xml:space="preserve">corporacion.central@gmail.com
vilches.jaime@gmail.com
</v>
      </c>
      <c r="Q133" s="129">
        <f>VLOOKUP(A133,BASE.!$A$1:$T$878,17,FALSE)</f>
        <v>0</v>
      </c>
      <c r="R133" s="129" t="str">
        <f>VLOOKUP(A133,BASE.!$A$1:$T$878,18,FALSE)</f>
        <v>93401: Institución de Asistencia Social</v>
      </c>
      <c r="S133" s="129" t="str">
        <f>VLOOKUP(A133,BASE.!$A$1:$T$878,19,FALSE)</f>
        <v xml:space="preserve">Se acompaña certificado de antecedentes financieros, correspondiente al año 2019 aprobados por el Sub Departamento de Supervisión Financiera Nacional. </v>
      </c>
      <c r="T133" s="131">
        <f>VLOOKUP(A133,BASE.!$A$1:$T$878,20,FALSE)</f>
        <v>37970</v>
      </c>
      <c r="U133" s="130">
        <v>3842</v>
      </c>
      <c r="V133" s="136">
        <v>12080068</v>
      </c>
      <c r="W133" s="136">
        <v>12080068</v>
      </c>
      <c r="X133" s="134">
        <v>44227</v>
      </c>
      <c r="Y133" s="135" t="s">
        <v>8664</v>
      </c>
      <c r="Z133" s="135" t="s">
        <v>7880</v>
      </c>
      <c r="AA133" s="135" t="s">
        <v>7966</v>
      </c>
    </row>
    <row r="134" spans="1:27" x14ac:dyDescent="0.25">
      <c r="A134" s="129">
        <v>3842</v>
      </c>
      <c r="B134" s="129" t="s">
        <v>8286</v>
      </c>
      <c r="C134" s="129">
        <v>719400000</v>
      </c>
      <c r="D134" s="129" t="str">
        <f>VLOOKUP(A134,BASE.!$A$1:$T$878,4,FALSE)</f>
        <v>Corporación de Derecho Privado.</v>
      </c>
      <c r="E134" s="129" t="str">
        <f>VLOOKUP(A134,BASE.!$A$1:$T$878,5,FALSE)</f>
        <v>Otorgada por Decreto Supremo Nº 528, de fecha 16 de mayo de 1991, del Ministerio de Justicia, publicado en el Diario Oficial el día 19 de noviembre de 1991.</v>
      </c>
      <c r="F134" s="129" t="str">
        <f>VLOOKUP(A134,BASE.!$A$1:$T$878,6,FALSE)</f>
        <v>Certificado de vigencia Folio Nº 500347784174, de fecha 28 de septiembre de 2020, emitido por el Servicio de Registro Civil e Identificación.</v>
      </c>
      <c r="G134" s="129" t="str">
        <f>VLOOKUP(A134,BASE.!$A$1:$T$878,7,FALSE)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4" s="129" t="str">
        <f>VLOOKUP(A134,BASE.!$A$1:$T$878,8,FALSE)</f>
        <v>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v>
      </c>
      <c r="I134" s="129" t="str">
        <f>VLOOKUP(A134,BASE.!$A$1:$T$878,9,FALSE)</f>
        <v>Tres años.</v>
      </c>
      <c r="J134" s="129" t="str">
        <f>VLOOKUP(A134,BASE.!$A$1:$T$878,10,FALSE)</f>
        <v xml:space="preserve">De  29 de julio de 2016 a 29 de julio de 2019. </v>
      </c>
      <c r="K134" s="129" t="str">
        <f>VLOOKUP(A134,BASE.!$A$1:$T$878,11,FALSE)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4" s="129" t="str">
        <f>VLOOKUP(A134,BASE.!$A$1:$T$878,12,FALSE)</f>
        <v xml:space="preserve">Santa Isabel Nº 345, Santiago, Región Metropolitana. 
</v>
      </c>
      <c r="M134" s="129" t="str">
        <f>VLOOKUP(A134,BASE.!$A$1:$T$878,13,FALSE)</f>
        <v>XIII</v>
      </c>
      <c r="N134" s="129" t="str">
        <f>VLOOKUP(A134,BASE.!$A$1:$T$878,14,FALSE)</f>
        <v>Santiago</v>
      </c>
      <c r="O134" s="129" t="str">
        <f>VLOOKUP(A134,BASE.!$A$1:$T$878,15,FALSE)</f>
        <v>2228893- 2225181     Jaime Enrique Vilches González: 992386370- oficina: 226346252</v>
      </c>
      <c r="P134" s="129" t="str">
        <f>VLOOKUP(A134,BASE.!$A$1:$T$878,16,FALSE)</f>
        <v xml:space="preserve">corporacion.central@gmail.com
vilches.jaime@gmail.com
</v>
      </c>
      <c r="Q134" s="129">
        <f>VLOOKUP(A134,BASE.!$A$1:$T$878,17,FALSE)</f>
        <v>0</v>
      </c>
      <c r="R134" s="129" t="str">
        <f>VLOOKUP(A134,BASE.!$A$1:$T$878,18,FALSE)</f>
        <v>93401: Institución de Asistencia Social</v>
      </c>
      <c r="S134" s="129" t="str">
        <f>VLOOKUP(A134,BASE.!$A$1:$T$878,19,FALSE)</f>
        <v xml:space="preserve">Se acompaña certificado de antecedentes financieros, correspondiente al año 2019 aprobados por el Sub Departamento de Supervisión Financiera Nacional. </v>
      </c>
      <c r="T134" s="131">
        <f>VLOOKUP(A134,BASE.!$A$1:$T$878,20,FALSE)</f>
        <v>37970</v>
      </c>
      <c r="U134" s="130">
        <v>3842</v>
      </c>
      <c r="V134" s="136">
        <v>37882862</v>
      </c>
      <c r="W134" s="136">
        <v>37882862</v>
      </c>
      <c r="X134" s="134">
        <v>44227</v>
      </c>
      <c r="Y134" s="135" t="s">
        <v>8664</v>
      </c>
      <c r="Z134" s="135" t="s">
        <v>7880</v>
      </c>
      <c r="AA134" s="135" t="s">
        <v>7898</v>
      </c>
    </row>
    <row r="135" spans="1:27" x14ac:dyDescent="0.25">
      <c r="A135" s="129">
        <v>3842</v>
      </c>
      <c r="B135" s="129" t="s">
        <v>8286</v>
      </c>
      <c r="C135" s="129">
        <v>719400000</v>
      </c>
      <c r="D135" s="129" t="str">
        <f>VLOOKUP(A135,BASE.!$A$1:$T$878,4,FALSE)</f>
        <v>Corporación de Derecho Privado.</v>
      </c>
      <c r="E135" s="129" t="str">
        <f>VLOOKUP(A135,BASE.!$A$1:$T$878,5,FALSE)</f>
        <v>Otorgada por Decreto Supremo Nº 528, de fecha 16 de mayo de 1991, del Ministerio de Justicia, publicado en el Diario Oficial el día 19 de noviembre de 1991.</v>
      </c>
      <c r="F135" s="129" t="str">
        <f>VLOOKUP(A135,BASE.!$A$1:$T$878,6,FALSE)</f>
        <v>Certificado de vigencia Folio Nº 500347784174, de fecha 28 de septiembre de 2020, emitido por el Servicio de Registro Civil e Identificación.</v>
      </c>
      <c r="G135" s="129" t="str">
        <f>VLOOKUP(A135,BASE.!$A$1:$T$878,7,FALSE)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5" s="129" t="str">
        <f>VLOOKUP(A135,BASE.!$A$1:$T$878,8,FALSE)</f>
        <v>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v>
      </c>
      <c r="I135" s="129" t="str">
        <f>VLOOKUP(A135,BASE.!$A$1:$T$878,9,FALSE)</f>
        <v>Tres años.</v>
      </c>
      <c r="J135" s="129" t="str">
        <f>VLOOKUP(A135,BASE.!$A$1:$T$878,10,FALSE)</f>
        <v xml:space="preserve">De  29 de julio de 2016 a 29 de julio de 2019. </v>
      </c>
      <c r="K135" s="129" t="str">
        <f>VLOOKUP(A135,BASE.!$A$1:$T$878,11,FALSE)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5" s="129" t="str">
        <f>VLOOKUP(A135,BASE.!$A$1:$T$878,12,FALSE)</f>
        <v xml:space="preserve">Santa Isabel Nº 345, Santiago, Región Metropolitana. 
</v>
      </c>
      <c r="M135" s="129" t="str">
        <f>VLOOKUP(A135,BASE.!$A$1:$T$878,13,FALSE)</f>
        <v>XIII</v>
      </c>
      <c r="N135" s="129" t="str">
        <f>VLOOKUP(A135,BASE.!$A$1:$T$878,14,FALSE)</f>
        <v>Santiago</v>
      </c>
      <c r="O135" s="129" t="str">
        <f>VLOOKUP(A135,BASE.!$A$1:$T$878,15,FALSE)</f>
        <v>2228893- 2225181     Jaime Enrique Vilches González: 992386370- oficina: 226346252</v>
      </c>
      <c r="P135" s="129" t="str">
        <f>VLOOKUP(A135,BASE.!$A$1:$T$878,16,FALSE)</f>
        <v xml:space="preserve">corporacion.central@gmail.com
vilches.jaime@gmail.com
</v>
      </c>
      <c r="Q135" s="129">
        <f>VLOOKUP(A135,BASE.!$A$1:$T$878,17,FALSE)</f>
        <v>0</v>
      </c>
      <c r="R135" s="129" t="str">
        <f>VLOOKUP(A135,BASE.!$A$1:$T$878,18,FALSE)</f>
        <v>93401: Institución de Asistencia Social</v>
      </c>
      <c r="S135" s="129" t="str">
        <f>VLOOKUP(A135,BASE.!$A$1:$T$878,19,FALSE)</f>
        <v xml:space="preserve">Se acompaña certificado de antecedentes financieros, correspondiente al año 2019 aprobados por el Sub Departamento de Supervisión Financiera Nacional. </v>
      </c>
      <c r="T135" s="131">
        <f>VLOOKUP(A135,BASE.!$A$1:$T$878,20,FALSE)</f>
        <v>37970</v>
      </c>
      <c r="U135" s="130">
        <v>3842</v>
      </c>
      <c r="V135" s="136">
        <v>8894116</v>
      </c>
      <c r="W135" s="136">
        <v>8894116</v>
      </c>
      <c r="X135" s="134">
        <v>44227</v>
      </c>
      <c r="Y135" s="135" t="s">
        <v>8664</v>
      </c>
      <c r="Z135" s="135" t="s">
        <v>7880</v>
      </c>
      <c r="AA135" s="135" t="s">
        <v>7967</v>
      </c>
    </row>
    <row r="136" spans="1:27" x14ac:dyDescent="0.25">
      <c r="A136" s="129">
        <v>3842</v>
      </c>
      <c r="B136" s="129" t="s">
        <v>8286</v>
      </c>
      <c r="C136" s="129">
        <v>719400000</v>
      </c>
      <c r="D136" s="129" t="str">
        <f>VLOOKUP(A136,BASE.!$A$1:$T$878,4,FALSE)</f>
        <v>Corporación de Derecho Privado.</v>
      </c>
      <c r="E136" s="129" t="str">
        <f>VLOOKUP(A136,BASE.!$A$1:$T$878,5,FALSE)</f>
        <v>Otorgada por Decreto Supremo Nº 528, de fecha 16 de mayo de 1991, del Ministerio de Justicia, publicado en el Diario Oficial el día 19 de noviembre de 1991.</v>
      </c>
      <c r="F136" s="129" t="str">
        <f>VLOOKUP(A136,BASE.!$A$1:$T$878,6,FALSE)</f>
        <v>Certificado de vigencia Folio Nº 500347784174, de fecha 28 de septiembre de 2020, emitido por el Servicio de Registro Civil e Identificación.</v>
      </c>
      <c r="G136" s="129" t="str">
        <f>VLOOKUP(A136,BASE.!$A$1:$T$878,7,FALSE)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6" s="129" t="str">
        <f>VLOOKUP(A136,BASE.!$A$1:$T$878,8,FALSE)</f>
        <v>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v>
      </c>
      <c r="I136" s="129" t="str">
        <f>VLOOKUP(A136,BASE.!$A$1:$T$878,9,FALSE)</f>
        <v>Tres años.</v>
      </c>
      <c r="J136" s="129" t="str">
        <f>VLOOKUP(A136,BASE.!$A$1:$T$878,10,FALSE)</f>
        <v xml:space="preserve">De  29 de julio de 2016 a 29 de julio de 2019. </v>
      </c>
      <c r="K136" s="129" t="str">
        <f>VLOOKUP(A136,BASE.!$A$1:$T$878,11,FALSE)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6" s="129" t="str">
        <f>VLOOKUP(A136,BASE.!$A$1:$T$878,12,FALSE)</f>
        <v xml:space="preserve">Santa Isabel Nº 345, Santiago, Región Metropolitana. 
</v>
      </c>
      <c r="M136" s="129" t="str">
        <f>VLOOKUP(A136,BASE.!$A$1:$T$878,13,FALSE)</f>
        <v>XIII</v>
      </c>
      <c r="N136" s="129" t="str">
        <f>VLOOKUP(A136,BASE.!$A$1:$T$878,14,FALSE)</f>
        <v>Santiago</v>
      </c>
      <c r="O136" s="129" t="str">
        <f>VLOOKUP(A136,BASE.!$A$1:$T$878,15,FALSE)</f>
        <v>2228893- 2225181     Jaime Enrique Vilches González: 992386370- oficina: 226346252</v>
      </c>
      <c r="P136" s="129" t="str">
        <f>VLOOKUP(A136,BASE.!$A$1:$T$878,16,FALSE)</f>
        <v xml:space="preserve">corporacion.central@gmail.com
vilches.jaime@gmail.com
</v>
      </c>
      <c r="Q136" s="129">
        <f>VLOOKUP(A136,BASE.!$A$1:$T$878,17,FALSE)</f>
        <v>0</v>
      </c>
      <c r="R136" s="129" t="str">
        <f>VLOOKUP(A136,BASE.!$A$1:$T$878,18,FALSE)</f>
        <v>93401: Institución de Asistencia Social</v>
      </c>
      <c r="S136" s="129" t="str">
        <f>VLOOKUP(A136,BASE.!$A$1:$T$878,19,FALSE)</f>
        <v xml:space="preserve">Se acompaña certificado de antecedentes financieros, correspondiente al año 2019 aprobados por el Sub Departamento de Supervisión Financiera Nacional. </v>
      </c>
      <c r="T136" s="131">
        <f>VLOOKUP(A136,BASE.!$A$1:$T$878,20,FALSE)</f>
        <v>37970</v>
      </c>
      <c r="U136" s="130">
        <v>3842</v>
      </c>
      <c r="V136" s="136">
        <v>29289903</v>
      </c>
      <c r="W136" s="136">
        <v>29289903</v>
      </c>
      <c r="X136" s="134">
        <v>44227</v>
      </c>
      <c r="Y136" s="135" t="s">
        <v>8664</v>
      </c>
      <c r="Z136" s="135" t="s">
        <v>7880</v>
      </c>
      <c r="AA136" s="135" t="s">
        <v>7968</v>
      </c>
    </row>
    <row r="137" spans="1:27" x14ac:dyDescent="0.25">
      <c r="A137" s="129">
        <v>3842</v>
      </c>
      <c r="B137" s="129" t="s">
        <v>8286</v>
      </c>
      <c r="C137" s="129">
        <v>719400000</v>
      </c>
      <c r="D137" s="129" t="str">
        <f>VLOOKUP(A137,BASE.!$A$1:$T$878,4,FALSE)</f>
        <v>Corporación de Derecho Privado.</v>
      </c>
      <c r="E137" s="129" t="str">
        <f>VLOOKUP(A137,BASE.!$A$1:$T$878,5,FALSE)</f>
        <v>Otorgada por Decreto Supremo Nº 528, de fecha 16 de mayo de 1991, del Ministerio de Justicia, publicado en el Diario Oficial el día 19 de noviembre de 1991.</v>
      </c>
      <c r="F137" s="129" t="str">
        <f>VLOOKUP(A137,BASE.!$A$1:$T$878,6,FALSE)</f>
        <v>Certificado de vigencia Folio Nº 500347784174, de fecha 28 de septiembre de 2020, emitido por el Servicio de Registro Civil e Identificación.</v>
      </c>
      <c r="G137" s="129" t="str">
        <f>VLOOKUP(A137,BASE.!$A$1:$T$878,7,FALSE)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7" s="129" t="str">
        <f>VLOOKUP(A137,BASE.!$A$1:$T$878,8,FALSE)</f>
        <v>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v>
      </c>
      <c r="I137" s="129" t="str">
        <f>VLOOKUP(A137,BASE.!$A$1:$T$878,9,FALSE)</f>
        <v>Tres años.</v>
      </c>
      <c r="J137" s="129" t="str">
        <f>VLOOKUP(A137,BASE.!$A$1:$T$878,10,FALSE)</f>
        <v xml:space="preserve">De  29 de julio de 2016 a 29 de julio de 2019. </v>
      </c>
      <c r="K137" s="129" t="str">
        <f>VLOOKUP(A137,BASE.!$A$1:$T$878,11,FALSE)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7" s="129" t="str">
        <f>VLOOKUP(A137,BASE.!$A$1:$T$878,12,FALSE)</f>
        <v xml:space="preserve">Santa Isabel Nº 345, Santiago, Región Metropolitana. 
</v>
      </c>
      <c r="M137" s="129" t="str">
        <f>VLOOKUP(A137,BASE.!$A$1:$T$878,13,FALSE)</f>
        <v>XIII</v>
      </c>
      <c r="N137" s="129" t="str">
        <f>VLOOKUP(A137,BASE.!$A$1:$T$878,14,FALSE)</f>
        <v>Santiago</v>
      </c>
      <c r="O137" s="129" t="str">
        <f>VLOOKUP(A137,BASE.!$A$1:$T$878,15,FALSE)</f>
        <v>2228893- 2225181     Jaime Enrique Vilches González: 992386370- oficina: 226346252</v>
      </c>
      <c r="P137" s="129" t="str">
        <f>VLOOKUP(A137,BASE.!$A$1:$T$878,16,FALSE)</f>
        <v xml:space="preserve">corporacion.central@gmail.com
vilches.jaime@gmail.com
</v>
      </c>
      <c r="Q137" s="129">
        <f>VLOOKUP(A137,BASE.!$A$1:$T$878,17,FALSE)</f>
        <v>0</v>
      </c>
      <c r="R137" s="129" t="str">
        <f>VLOOKUP(A137,BASE.!$A$1:$T$878,18,FALSE)</f>
        <v>93401: Institución de Asistencia Social</v>
      </c>
      <c r="S137" s="129" t="str">
        <f>VLOOKUP(A137,BASE.!$A$1:$T$878,19,FALSE)</f>
        <v xml:space="preserve">Se acompaña certificado de antecedentes financieros, correspondiente al año 2019 aprobados por el Sub Departamento de Supervisión Financiera Nacional. </v>
      </c>
      <c r="T137" s="131">
        <f>VLOOKUP(A137,BASE.!$A$1:$T$878,20,FALSE)</f>
        <v>37970</v>
      </c>
      <c r="U137" s="130">
        <v>3842</v>
      </c>
      <c r="V137" s="136">
        <v>36641034</v>
      </c>
      <c r="W137" s="136">
        <v>36641034</v>
      </c>
      <c r="X137" s="134">
        <v>44227</v>
      </c>
      <c r="Y137" s="135" t="s">
        <v>8664</v>
      </c>
      <c r="Z137" s="135" t="s">
        <v>7880</v>
      </c>
      <c r="AA137" s="135" t="s">
        <v>7969</v>
      </c>
    </row>
    <row r="138" spans="1:27" x14ac:dyDescent="0.25">
      <c r="A138" s="129">
        <v>3842</v>
      </c>
      <c r="B138" s="129" t="s">
        <v>8286</v>
      </c>
      <c r="C138" s="129">
        <v>719400000</v>
      </c>
      <c r="D138" s="129" t="str">
        <f>VLOOKUP(A138,BASE.!$A$1:$T$878,4,FALSE)</f>
        <v>Corporación de Derecho Privado.</v>
      </c>
      <c r="E138" s="129" t="str">
        <f>VLOOKUP(A138,BASE.!$A$1:$T$878,5,FALSE)</f>
        <v>Otorgada por Decreto Supremo Nº 528, de fecha 16 de mayo de 1991, del Ministerio de Justicia, publicado en el Diario Oficial el día 19 de noviembre de 1991.</v>
      </c>
      <c r="F138" s="129" t="str">
        <f>VLOOKUP(A138,BASE.!$A$1:$T$878,6,FALSE)</f>
        <v>Certificado de vigencia Folio Nº 500347784174, de fecha 28 de septiembre de 2020, emitido por el Servicio de Registro Civil e Identificación.</v>
      </c>
      <c r="G138" s="129" t="str">
        <f>VLOOKUP(A138,BASE.!$A$1:$T$878,7,FALSE)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8" s="129" t="str">
        <f>VLOOKUP(A138,BASE.!$A$1:$T$878,8,FALSE)</f>
        <v>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v>
      </c>
      <c r="I138" s="129" t="str">
        <f>VLOOKUP(A138,BASE.!$A$1:$T$878,9,FALSE)</f>
        <v>Tres años.</v>
      </c>
      <c r="J138" s="129" t="str">
        <f>VLOOKUP(A138,BASE.!$A$1:$T$878,10,FALSE)</f>
        <v xml:space="preserve">De  29 de julio de 2016 a 29 de julio de 2019. </v>
      </c>
      <c r="K138" s="129" t="str">
        <f>VLOOKUP(A138,BASE.!$A$1:$T$878,11,FALSE)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8" s="129" t="str">
        <f>VLOOKUP(A138,BASE.!$A$1:$T$878,12,FALSE)</f>
        <v xml:space="preserve">Santa Isabel Nº 345, Santiago, Región Metropolitana. 
</v>
      </c>
      <c r="M138" s="129" t="str">
        <f>VLOOKUP(A138,BASE.!$A$1:$T$878,13,FALSE)</f>
        <v>XIII</v>
      </c>
      <c r="N138" s="129" t="str">
        <f>VLOOKUP(A138,BASE.!$A$1:$T$878,14,FALSE)</f>
        <v>Santiago</v>
      </c>
      <c r="O138" s="129" t="str">
        <f>VLOOKUP(A138,BASE.!$A$1:$T$878,15,FALSE)</f>
        <v>2228893- 2225181     Jaime Enrique Vilches González: 992386370- oficina: 226346252</v>
      </c>
      <c r="P138" s="129" t="str">
        <f>VLOOKUP(A138,BASE.!$A$1:$T$878,16,FALSE)</f>
        <v xml:space="preserve">corporacion.central@gmail.com
vilches.jaime@gmail.com
</v>
      </c>
      <c r="Q138" s="129">
        <f>VLOOKUP(A138,BASE.!$A$1:$T$878,17,FALSE)</f>
        <v>0</v>
      </c>
      <c r="R138" s="129" t="str">
        <f>VLOOKUP(A138,BASE.!$A$1:$T$878,18,FALSE)</f>
        <v>93401: Institución de Asistencia Social</v>
      </c>
      <c r="S138" s="129" t="str">
        <f>VLOOKUP(A138,BASE.!$A$1:$T$878,19,FALSE)</f>
        <v xml:space="preserve">Se acompaña certificado de antecedentes financieros, correspondiente al año 2019 aprobados por el Sub Departamento de Supervisión Financiera Nacional. </v>
      </c>
      <c r="T138" s="131">
        <f>VLOOKUP(A138,BASE.!$A$1:$T$878,20,FALSE)</f>
        <v>37970</v>
      </c>
      <c r="U138" s="130">
        <v>3842</v>
      </c>
      <c r="V138" s="136">
        <v>20547667</v>
      </c>
      <c r="W138" s="136">
        <v>20547667</v>
      </c>
      <c r="X138" s="134">
        <v>44227</v>
      </c>
      <c r="Y138" s="135" t="s">
        <v>8664</v>
      </c>
      <c r="Z138" s="135" t="s">
        <v>7880</v>
      </c>
      <c r="AA138" s="135" t="s">
        <v>7934</v>
      </c>
    </row>
    <row r="139" spans="1:27" x14ac:dyDescent="0.25">
      <c r="A139" s="129">
        <v>3842</v>
      </c>
      <c r="B139" s="129" t="s">
        <v>8286</v>
      </c>
      <c r="C139" s="129">
        <v>719400000</v>
      </c>
      <c r="D139" s="129" t="str">
        <f>VLOOKUP(A139,BASE.!$A$1:$T$878,4,FALSE)</f>
        <v>Corporación de Derecho Privado.</v>
      </c>
      <c r="E139" s="129" t="str">
        <f>VLOOKUP(A139,BASE.!$A$1:$T$878,5,FALSE)</f>
        <v>Otorgada por Decreto Supremo Nº 528, de fecha 16 de mayo de 1991, del Ministerio de Justicia, publicado en el Diario Oficial el día 19 de noviembre de 1991.</v>
      </c>
      <c r="F139" s="129" t="str">
        <f>VLOOKUP(A139,BASE.!$A$1:$T$878,6,FALSE)</f>
        <v>Certificado de vigencia Folio Nº 500347784174, de fecha 28 de septiembre de 2020, emitido por el Servicio de Registro Civil e Identificación.</v>
      </c>
      <c r="G139" s="129" t="str">
        <f>VLOOKUP(A139,BASE.!$A$1:$T$878,7,FALSE)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39" s="129" t="str">
        <f>VLOOKUP(A139,BASE.!$A$1:$T$878,8,FALSE)</f>
        <v>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v>
      </c>
      <c r="I139" s="129" t="str">
        <f>VLOOKUP(A139,BASE.!$A$1:$T$878,9,FALSE)</f>
        <v>Tres años.</v>
      </c>
      <c r="J139" s="129" t="str">
        <f>VLOOKUP(A139,BASE.!$A$1:$T$878,10,FALSE)</f>
        <v xml:space="preserve">De  29 de julio de 2016 a 29 de julio de 2019. </v>
      </c>
      <c r="K139" s="129" t="str">
        <f>VLOOKUP(A139,BASE.!$A$1:$T$878,11,FALSE)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39" s="129" t="str">
        <f>VLOOKUP(A139,BASE.!$A$1:$T$878,12,FALSE)</f>
        <v xml:space="preserve">Santa Isabel Nº 345, Santiago, Región Metropolitana. 
</v>
      </c>
      <c r="M139" s="129" t="str">
        <f>VLOOKUP(A139,BASE.!$A$1:$T$878,13,FALSE)</f>
        <v>XIII</v>
      </c>
      <c r="N139" s="129" t="str">
        <f>VLOOKUP(A139,BASE.!$A$1:$T$878,14,FALSE)</f>
        <v>Santiago</v>
      </c>
      <c r="O139" s="129" t="str">
        <f>VLOOKUP(A139,BASE.!$A$1:$T$878,15,FALSE)</f>
        <v>2228893- 2225181     Jaime Enrique Vilches González: 992386370- oficina: 226346252</v>
      </c>
      <c r="P139" s="129" t="str">
        <f>VLOOKUP(A139,BASE.!$A$1:$T$878,16,FALSE)</f>
        <v xml:space="preserve">corporacion.central@gmail.com
vilches.jaime@gmail.com
</v>
      </c>
      <c r="Q139" s="129">
        <f>VLOOKUP(A139,BASE.!$A$1:$T$878,17,FALSE)</f>
        <v>0</v>
      </c>
      <c r="R139" s="129" t="str">
        <f>VLOOKUP(A139,BASE.!$A$1:$T$878,18,FALSE)</f>
        <v>93401: Institución de Asistencia Social</v>
      </c>
      <c r="S139" s="129" t="str">
        <f>VLOOKUP(A139,BASE.!$A$1:$T$878,19,FALSE)</f>
        <v xml:space="preserve">Se acompaña certificado de antecedentes financieros, correspondiente al año 2019 aprobados por el Sub Departamento de Supervisión Financiera Nacional. </v>
      </c>
      <c r="T139" s="131">
        <f>VLOOKUP(A139,BASE.!$A$1:$T$878,20,FALSE)</f>
        <v>37970</v>
      </c>
      <c r="U139" s="130">
        <v>3842</v>
      </c>
      <c r="V139" s="136">
        <v>21630339</v>
      </c>
      <c r="W139" s="136">
        <v>21630339</v>
      </c>
      <c r="X139" s="134">
        <v>44227</v>
      </c>
      <c r="Y139" s="135" t="s">
        <v>8664</v>
      </c>
      <c r="Z139" s="135" t="s">
        <v>7880</v>
      </c>
      <c r="AA139" s="135" t="s">
        <v>7948</v>
      </c>
    </row>
    <row r="140" spans="1:27" x14ac:dyDescent="0.25">
      <c r="A140" s="129">
        <v>3842</v>
      </c>
      <c r="B140" s="129" t="s">
        <v>8286</v>
      </c>
      <c r="C140" s="129">
        <v>719400000</v>
      </c>
      <c r="D140" s="129" t="str">
        <f>VLOOKUP(A140,BASE.!$A$1:$T$878,4,FALSE)</f>
        <v>Corporación de Derecho Privado.</v>
      </c>
      <c r="E140" s="129" t="str">
        <f>VLOOKUP(A140,BASE.!$A$1:$T$878,5,FALSE)</f>
        <v>Otorgada por Decreto Supremo Nº 528, de fecha 16 de mayo de 1991, del Ministerio de Justicia, publicado en el Diario Oficial el día 19 de noviembre de 1991.</v>
      </c>
      <c r="F140" s="129" t="str">
        <f>VLOOKUP(A140,BASE.!$A$1:$T$878,6,FALSE)</f>
        <v>Certificado de vigencia Folio Nº 500347784174, de fecha 28 de septiembre de 2020, emitido por el Servicio de Registro Civil e Identificación.</v>
      </c>
      <c r="G140" s="129" t="str">
        <f>VLOOKUP(A140,BASE.!$A$1:$T$878,7,FALSE)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40" s="129" t="str">
        <f>VLOOKUP(A140,BASE.!$A$1:$T$878,8,FALSE)</f>
        <v>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v>
      </c>
      <c r="I140" s="129" t="str">
        <f>VLOOKUP(A140,BASE.!$A$1:$T$878,9,FALSE)</f>
        <v>Tres años.</v>
      </c>
      <c r="J140" s="129" t="str">
        <f>VLOOKUP(A140,BASE.!$A$1:$T$878,10,FALSE)</f>
        <v xml:space="preserve">De  29 de julio de 2016 a 29 de julio de 2019. </v>
      </c>
      <c r="K140" s="129" t="str">
        <f>VLOOKUP(A140,BASE.!$A$1:$T$878,11,FALSE)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40" s="129" t="str">
        <f>VLOOKUP(A140,BASE.!$A$1:$T$878,12,FALSE)</f>
        <v xml:space="preserve">Santa Isabel Nº 345, Santiago, Región Metropolitana. 
</v>
      </c>
      <c r="M140" s="129" t="str">
        <f>VLOOKUP(A140,BASE.!$A$1:$T$878,13,FALSE)</f>
        <v>XIII</v>
      </c>
      <c r="N140" s="129" t="str">
        <f>VLOOKUP(A140,BASE.!$A$1:$T$878,14,FALSE)</f>
        <v>Santiago</v>
      </c>
      <c r="O140" s="129" t="str">
        <f>VLOOKUP(A140,BASE.!$A$1:$T$878,15,FALSE)</f>
        <v>2228893- 2225181     Jaime Enrique Vilches González: 992386370- oficina: 226346252</v>
      </c>
      <c r="P140" s="129" t="str">
        <f>VLOOKUP(A140,BASE.!$A$1:$T$878,16,FALSE)</f>
        <v xml:space="preserve">corporacion.central@gmail.com
vilches.jaime@gmail.com
</v>
      </c>
      <c r="Q140" s="129">
        <f>VLOOKUP(A140,BASE.!$A$1:$T$878,17,FALSE)</f>
        <v>0</v>
      </c>
      <c r="R140" s="129" t="str">
        <f>VLOOKUP(A140,BASE.!$A$1:$T$878,18,FALSE)</f>
        <v>93401: Institución de Asistencia Social</v>
      </c>
      <c r="S140" s="129" t="str">
        <f>VLOOKUP(A140,BASE.!$A$1:$T$878,19,FALSE)</f>
        <v xml:space="preserve">Se acompaña certificado de antecedentes financieros, correspondiente al año 2019 aprobados por el Sub Departamento de Supervisión Financiera Nacional. </v>
      </c>
      <c r="T140" s="131">
        <f>VLOOKUP(A140,BASE.!$A$1:$T$878,20,FALSE)</f>
        <v>37970</v>
      </c>
      <c r="U140" s="130">
        <v>3842</v>
      </c>
      <c r="V140" s="136">
        <v>20594214</v>
      </c>
      <c r="W140" s="136">
        <v>20594214</v>
      </c>
      <c r="X140" s="134">
        <v>44227</v>
      </c>
      <c r="Y140" s="135" t="s">
        <v>8664</v>
      </c>
      <c r="Z140" s="135" t="s">
        <v>7880</v>
      </c>
      <c r="AA140" s="135" t="s">
        <v>6479</v>
      </c>
    </row>
    <row r="141" spans="1:27" x14ac:dyDescent="0.25">
      <c r="A141" s="129">
        <v>3842</v>
      </c>
      <c r="B141" s="129" t="s">
        <v>8286</v>
      </c>
      <c r="C141" s="129">
        <v>719400000</v>
      </c>
      <c r="D141" s="129" t="str">
        <f>VLOOKUP(A141,BASE.!$A$1:$T$878,4,FALSE)</f>
        <v>Corporación de Derecho Privado.</v>
      </c>
      <c r="E141" s="129" t="str">
        <f>VLOOKUP(A141,BASE.!$A$1:$T$878,5,FALSE)</f>
        <v>Otorgada por Decreto Supremo Nº 528, de fecha 16 de mayo de 1991, del Ministerio de Justicia, publicado en el Diario Oficial el día 19 de noviembre de 1991.</v>
      </c>
      <c r="F141" s="129" t="str">
        <f>VLOOKUP(A141,BASE.!$A$1:$T$878,6,FALSE)</f>
        <v>Certificado de vigencia Folio Nº 500347784174, de fecha 28 de septiembre de 2020, emitido por el Servicio de Registro Civil e Identificación.</v>
      </c>
      <c r="G141" s="129" t="str">
        <f>VLOOKUP(A141,BASE.!$A$1:$T$878,7,FALSE)</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H141" s="129" t="str">
        <f>VLOOKUP(A141,BASE.!$A$1:$T$878,8,FALSE)</f>
        <v>Presidente: Eduardo Conca Calvo, 
Vicepresidenta: Norma Tapia Alfaro, 
Secretario: Raúl Barra Zavala, 
Tesorero: Juan Pavez Peñaloza ,  
Ana Luisa Prieto Peralta,  (se acompaña certificado de defunción) 
Víctor Lorca Gallardo, 
Andrés Guajardo Arenas, 
Certificado de directorio Folio Nº 500347784336, de fecha 28 de septiembre de 2020, emitido por el Servicio de Registro Civil e Identificación.</v>
      </c>
      <c r="I141" s="129" t="str">
        <f>VLOOKUP(A141,BASE.!$A$1:$T$878,9,FALSE)</f>
        <v>Tres años.</v>
      </c>
      <c r="J141" s="129" t="str">
        <f>VLOOKUP(A141,BASE.!$A$1:$T$878,10,FALSE)</f>
        <v xml:space="preserve">De  29 de julio de 2016 a 29 de julio de 2019. </v>
      </c>
      <c r="K141" s="129" t="str">
        <f>VLOOKUP(A141,BASE.!$A$1:$T$878,11,FALSE)</f>
        <v xml:space="preserve">Gerente General: Jaime Enrique Vilches González, 
Delegación: 
Presidente: Eduardo Conca Calvo,
Tesorero: Juan Pavés Peñaloza ,  
Secretario Ejecutivo: Jaime Enrique Vilches González, . Para obligar a la Corporación, deben actuar dos cualquiera de ellos.
</v>
      </c>
      <c r="L141" s="129" t="str">
        <f>VLOOKUP(A141,BASE.!$A$1:$T$878,12,FALSE)</f>
        <v xml:space="preserve">Santa Isabel Nº 345, Santiago, Región Metropolitana. 
</v>
      </c>
      <c r="M141" s="129" t="str">
        <f>VLOOKUP(A141,BASE.!$A$1:$T$878,13,FALSE)</f>
        <v>XIII</v>
      </c>
      <c r="N141" s="129" t="str">
        <f>VLOOKUP(A141,BASE.!$A$1:$T$878,14,FALSE)</f>
        <v>Santiago</v>
      </c>
      <c r="O141" s="129" t="str">
        <f>VLOOKUP(A141,BASE.!$A$1:$T$878,15,FALSE)</f>
        <v>2228893- 2225181     Jaime Enrique Vilches González: 992386370- oficina: 226346252</v>
      </c>
      <c r="P141" s="129" t="str">
        <f>VLOOKUP(A141,BASE.!$A$1:$T$878,16,FALSE)</f>
        <v xml:space="preserve">corporacion.central@gmail.com
vilches.jaime@gmail.com
</v>
      </c>
      <c r="Q141" s="129">
        <f>VLOOKUP(A141,BASE.!$A$1:$T$878,17,FALSE)</f>
        <v>0</v>
      </c>
      <c r="R141" s="129" t="str">
        <f>VLOOKUP(A141,BASE.!$A$1:$T$878,18,FALSE)</f>
        <v>93401: Institución de Asistencia Social</v>
      </c>
      <c r="S141" s="129" t="str">
        <f>VLOOKUP(A141,BASE.!$A$1:$T$878,19,FALSE)</f>
        <v xml:space="preserve">Se acompaña certificado de antecedentes financieros, correspondiente al año 2019 aprobados por el Sub Departamento de Supervisión Financiera Nacional. </v>
      </c>
      <c r="T141" s="131">
        <f>VLOOKUP(A141,BASE.!$A$1:$T$878,20,FALSE)</f>
        <v>37970</v>
      </c>
      <c r="U141" s="130">
        <v>3842</v>
      </c>
      <c r="V141" s="136">
        <v>14416088</v>
      </c>
      <c r="W141" s="136">
        <v>14416088</v>
      </c>
      <c r="X141" s="134">
        <v>44227</v>
      </c>
      <c r="Y141" s="135" t="s">
        <v>8664</v>
      </c>
      <c r="Z141" s="135" t="s">
        <v>7880</v>
      </c>
      <c r="AA141" s="135" t="s">
        <v>7937</v>
      </c>
    </row>
    <row r="142" spans="1:27" x14ac:dyDescent="0.25">
      <c r="A142" s="129">
        <v>3846</v>
      </c>
      <c r="B142" s="129" t="s">
        <v>8287</v>
      </c>
      <c r="C142" s="129">
        <v>800665612</v>
      </c>
      <c r="D142" s="129" t="str">
        <f>VLOOKUP(A142,BASE.!$A$1:$T$878,4,FALSE)</f>
        <v>Institución eclesiástica</v>
      </c>
      <c r="E142" s="129" t="str">
        <f>VLOOKUP(A142,BASE.!$A$1:$T$878,5,FALSE)</f>
        <v>Erigida de acuerdo al Derecho Canónico, por Decreto S/N, de 1954, de la Autoridad Eclesiástica hoy del Arzobispado de Concepción.</v>
      </c>
      <c r="F142" s="129" t="str">
        <f>VLOOKUP(A142,BASE.!$A$1:$T$878,6,FALSE)</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G142" s="129" t="str">
        <f>VLOOKUP(A142,BASE.!$A$1:$T$878,7,FALSE)</f>
        <v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v>
      </c>
      <c r="H142" s="129" t="str">
        <f>VLOOKUP(A142,BASE.!$A$1:$T$878,8,FALSE)</f>
        <v>no tiene</v>
      </c>
      <c r="I142" s="129">
        <f>VLOOKUP(A142,BASE.!$A$1:$T$878,9,FALSE)</f>
        <v>0</v>
      </c>
      <c r="J142" s="129">
        <f>VLOOKUP(A142,BASE.!$A$1:$T$878,10,FALSE)</f>
        <v>0</v>
      </c>
      <c r="K142" s="129" t="str">
        <f>VLOOKUP(A142,BASE.!$A$1:$T$878,11,FALSE)</f>
        <v xml:space="preserve">Pbro. Ricardo Andrés Oliva Salazar, 
</v>
      </c>
      <c r="L142" s="129" t="str">
        <f>VLOOKUP(A142,BASE.!$A$1:$T$878,12,FALSE)</f>
        <v xml:space="preserve">Manuel Montt N° 01180, Villa Mora, comuna de Coronel, Octava Región
</v>
      </c>
      <c r="M142" s="129" t="str">
        <f>VLOOKUP(A142,BASE.!$A$1:$T$878,13,FALSE)</f>
        <v>VIII</v>
      </c>
      <c r="N142" s="129" t="str">
        <f>VLOOKUP(A142,BASE.!$A$1:$T$878,14,FALSE)</f>
        <v>Coronel</v>
      </c>
      <c r="O142" s="129" t="str">
        <f>VLOOKUP(A142,BASE.!$A$1:$T$878,15,FALSE)</f>
        <v>. Fono: 41-2711094.</v>
      </c>
      <c r="P142" s="129">
        <f>VLOOKUP(A142,BASE.!$A$1:$T$878,16,FALSE)</f>
        <v>0</v>
      </c>
      <c r="Q142" s="129">
        <f>VLOOKUP(A142,BASE.!$A$1:$T$878,17,FALSE)</f>
        <v>0</v>
      </c>
      <c r="R142" s="129" t="str">
        <f>VLOOKUP(A142,BASE.!$A$1:$T$878,18,FALSE)</f>
        <v>93910: Organizaciones Religiosas</v>
      </c>
      <c r="S142" s="129" t="str">
        <f>VLOOKUP(A142,BASE.!$A$1:$T$878,19,FALSE)</f>
        <v>Se acompaña Certificado de Antecedentes Financieros, correspondiente al año 2019, aprobados por el  Departamento de Administración y Finanzas.</v>
      </c>
      <c r="T142" s="131">
        <f>VLOOKUP(A142,BASE.!$A$1:$T$878,20,FALSE)</f>
        <v>37970</v>
      </c>
      <c r="U142" s="130">
        <v>3846</v>
      </c>
      <c r="V142" s="136">
        <v>8899151</v>
      </c>
      <c r="W142" s="136">
        <v>8899151</v>
      </c>
      <c r="X142" s="134">
        <v>44227</v>
      </c>
      <c r="Y142" s="135" t="s">
        <v>8664</v>
      </c>
      <c r="Z142" s="135" t="s">
        <v>7880</v>
      </c>
      <c r="AA142" s="135" t="s">
        <v>7913</v>
      </c>
    </row>
    <row r="143" spans="1:27" x14ac:dyDescent="0.25">
      <c r="A143" s="129">
        <v>3848</v>
      </c>
      <c r="B143" s="129" t="s">
        <v>8288</v>
      </c>
      <c r="C143" s="129">
        <v>702085047</v>
      </c>
      <c r="D143" s="129" t="str">
        <f>VLOOKUP(A143,BASE.!$A$1:$T$878,4,FALSE)</f>
        <v>Institución eclesiástica</v>
      </c>
      <c r="E143" s="129" t="str">
        <f>VLOOKUP(A143,BASE.!$A$1:$T$878,5,FALSE)</f>
        <v>Erigida de acuerdo al Derecho Canónico</v>
      </c>
      <c r="F143" s="129" t="str">
        <f>VLOOKUP(A143,BASE.!$A$1:$T$878,6,FALSE)</f>
        <v>Indefinida</v>
      </c>
      <c r="G143" s="129" t="str">
        <f>VLOOKUP(A143,BASE.!$A$1:$T$878,7,FALSE)</f>
        <v xml:space="preserve">Actividad religiosa
</v>
      </c>
      <c r="H143" s="129" t="str">
        <f>VLOOKUP(A143,BASE.!$A$1:$T$878,8,FALSE)</f>
        <v>no tiene</v>
      </c>
      <c r="I143" s="129">
        <f>VLOOKUP(A143,BASE.!$A$1:$T$878,9,FALSE)</f>
        <v>0</v>
      </c>
      <c r="J143" s="129">
        <f>VLOOKUP(A143,BASE.!$A$1:$T$878,10,FALSE)</f>
        <v>0</v>
      </c>
      <c r="K143" s="129" t="str">
        <f>VLOOKUP(A143,BASE.!$A$1:$T$878,11,FALSE)</f>
        <v xml:space="preserve">Pbro. Juan Carlos Hernandez Mansilla, 
</v>
      </c>
      <c r="L143" s="129" t="str">
        <f>VLOOKUP(A143,BASE.!$A$1:$T$878,12,FALSE)</f>
        <v xml:space="preserve">Janequeo esq Diego Portales s/n, Población Bdo O’Higgins, Puerto Montt.
</v>
      </c>
      <c r="M143" s="129" t="str">
        <f>VLOOKUP(A143,BASE.!$A$1:$T$878,13,FALSE)</f>
        <v>X</v>
      </c>
      <c r="N143" s="129" t="str">
        <f>VLOOKUP(A143,BASE.!$A$1:$T$878,14,FALSE)</f>
        <v xml:space="preserve"> Puerto Montt</v>
      </c>
      <c r="O143" s="129" t="str">
        <f>VLOOKUP(A143,BASE.!$A$1:$T$878,15,FALSE)</f>
        <v>652260103-652251031.</v>
      </c>
      <c r="P143" s="129" t="str">
        <f>VLOOKUP(A143,BASE.!$A$1:$T$878,16,FALSE)</f>
        <v>infosanpablo@gmail.com</v>
      </c>
      <c r="Q143" s="129">
        <f>VLOOKUP(A143,BASE.!$A$1:$T$878,17,FALSE)</f>
        <v>0</v>
      </c>
      <c r="R143" s="129" t="str">
        <f>VLOOKUP(A143,BASE.!$A$1:$T$878,18,FALSE)</f>
        <v>93910: Organizaciones Religiosas</v>
      </c>
      <c r="S143" s="129" t="str">
        <f>VLOOKUP(A143,BASE.!$A$1:$T$878,19,FALSE)</f>
        <v>Se acompañan antecedentes financieros correspondientes al año 2019, aprobados por el Sub departamento de Supervisión Nacional.</v>
      </c>
      <c r="T143" s="131">
        <f>VLOOKUP(A143,BASE.!$A$1:$T$878,20,FALSE)</f>
        <v>37970</v>
      </c>
      <c r="U143" s="130">
        <v>3848</v>
      </c>
      <c r="V143" s="136">
        <v>7782826</v>
      </c>
      <c r="W143" s="136">
        <v>7782826</v>
      </c>
      <c r="X143" s="134">
        <v>44227</v>
      </c>
      <c r="Y143" s="135" t="s">
        <v>8664</v>
      </c>
      <c r="Z143" s="135" t="s">
        <v>7880</v>
      </c>
      <c r="AA143" s="135" t="s">
        <v>7928</v>
      </c>
    </row>
    <row r="144" spans="1:27" x14ac:dyDescent="0.25">
      <c r="A144" s="129">
        <v>3860</v>
      </c>
      <c r="B144" s="129" t="s">
        <v>8289</v>
      </c>
      <c r="C144" s="129">
        <v>711524002</v>
      </c>
      <c r="D144" s="129" t="str">
        <f>VLOOKUP(A144,BASE.!$A$1:$T$878,4,FALSE)</f>
        <v>Fundación de Derecho Privado.</v>
      </c>
      <c r="E144" s="129" t="str">
        <f>VLOOKUP(A144,BASE.!$A$1:$T$878,5,FALSE)</f>
        <v xml:space="preserve">Decreto Supremo Nº 444, de 04 de mayo de 1983, del Ministerio de Justicia. </v>
      </c>
      <c r="F144" s="129" t="str">
        <f>VLOOKUP(A144,BASE.!$A$1:$T$878,6,FALSE)</f>
        <v>Certificado de Vigencia Folio Nº 500343745057, emitido por el Servicio de Registro Civil e Identificación, con fecha 02 de septiembre de 2020.</v>
      </c>
      <c r="G144" s="129" t="str">
        <f>VLOOKUP(A144,BASE.!$A$1:$T$878,7,FALSE)</f>
        <v xml:space="preserve">Protección y asistencia de personas de escasos recursos, cualquiera sea su edad, sexo o religión.
</v>
      </c>
      <c r="H144" s="129" t="str">
        <f>VLOOKUP(A144,BASE.!$A$1:$T$878,8,FALSE)</f>
        <v>Presidenta: Irene del Carmen Arias Vielma                   Vicepresidente: Eugenio Enrique Celedón Cariola                   Secretaria: Kharim Sotelo Méndez                      Directores: María Patricia Undurraga Yáñez                          María Teresa Urrutia Veloso                 Marcia Veronica del Carmen Jamett Pizarro                 Maria Loreto Luisa Gracia Serrano</v>
      </c>
      <c r="I144" s="129" t="str">
        <f>VLOOKUP(A144,BASE.!$A$1:$T$878,9,FALSE)</f>
        <v>3 años en sus cargos.</v>
      </c>
      <c r="J144" s="129" t="str">
        <f>VLOOKUP(A144,BASE.!$A$1:$T$878,10,FALSE)</f>
        <v>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v>
      </c>
      <c r="K144" s="129" t="str">
        <f>VLOOKUP(A144,BASE.!$A$1:$T$878,11,FALSE)</f>
        <v xml:space="preserve">Presidenta: Irene del Carmen Arias Vielma, 
Directora Ejecutiva Interina:  Emilia Prosperina Baeza Ulloa  
</v>
      </c>
      <c r="L144" s="129" t="str">
        <f>VLOOKUP(A144,BASE.!$A$1:$T$878,12,FALSE)</f>
        <v xml:space="preserve">Amanda Labarca N° 4631, Población Jaime Eyzaguirre. Comuna de Macul, Región Metropolitana.
</v>
      </c>
      <c r="M144" s="129" t="str">
        <f>VLOOKUP(A144,BASE.!$A$1:$T$878,13,FALSE)</f>
        <v>XIII</v>
      </c>
      <c r="N144" s="129" t="str">
        <f>VLOOKUP(A144,BASE.!$A$1:$T$878,14,FALSE)</f>
        <v>Macul</v>
      </c>
      <c r="O144" s="129" t="str">
        <f>VLOOKUP(A144,BASE.!$A$1:$T$878,15,FALSE)</f>
        <v xml:space="preserve">Fono: 2715736, </v>
      </c>
      <c r="P144" s="129">
        <f>VLOOKUP(A144,BASE.!$A$1:$T$878,16,FALSE)</f>
        <v>0</v>
      </c>
      <c r="Q144" s="129">
        <f>VLOOKUP(A144,BASE.!$A$1:$T$878,17,FALSE)</f>
        <v>0</v>
      </c>
      <c r="R144" s="129">
        <f>VLOOKUP(A144,BASE.!$A$1:$T$878,18,FALSE)</f>
        <v>93401</v>
      </c>
      <c r="S144" s="129" t="str">
        <f>VLOOKUP(A144,BASE.!$A$1:$T$878,19,FALSE)</f>
        <v>Se acompaña certificado de antecedentes financieros correspondientes al año 2019, aprobados por parte de USUFI.</v>
      </c>
      <c r="T144" s="131">
        <f>VLOOKUP(A144,BASE.!$A$1:$T$878,20,FALSE)</f>
        <v>37970</v>
      </c>
      <c r="U144" s="130">
        <v>3860</v>
      </c>
      <c r="V144" s="136">
        <v>18307580</v>
      </c>
      <c r="W144" s="136">
        <v>18307580</v>
      </c>
      <c r="X144" s="134">
        <v>44227</v>
      </c>
      <c r="Y144" s="135" t="s">
        <v>8664</v>
      </c>
      <c r="Z144" s="135" t="s">
        <v>7880</v>
      </c>
      <c r="AA144" s="135" t="s">
        <v>7927</v>
      </c>
    </row>
    <row r="145" spans="1:27" x14ac:dyDescent="0.25">
      <c r="A145" s="129">
        <v>3950</v>
      </c>
      <c r="B145" s="129" t="s">
        <v>8290</v>
      </c>
      <c r="C145" s="129">
        <v>814968006</v>
      </c>
      <c r="D145" s="129" t="str">
        <f>VLOOKUP(A145,BASE.!$A$1:$T$878,4,FALSE)</f>
        <v>Fundación de Derecho Privado.</v>
      </c>
      <c r="E145" s="129" t="str">
        <f>VLOOKUP(A145,BASE.!$A$1:$T$878,5,FALSE)</f>
        <v xml:space="preserve">Decreto Supremo Nº1688, de 09 de abril de 1945, del Ministerio de Justicia. </v>
      </c>
      <c r="F145" s="129" t="str">
        <f>VLOOKUP(A145,BASE.!$A$1:$T$878,6,FALSE)</f>
        <v>Certificado de Vigencia Folio Nº 500342397975, emitido por el Servicio de Registro Civil e Identificación con fecha 25 de agosto de 2020.</v>
      </c>
      <c r="G145" s="129" t="str">
        <f>VLOOKUP(A145,BASE.!$A$1:$T$878,7,FALSE)</f>
        <v xml:space="preserve">La creación y mantenimiento de obras de beneficencia y educación popular gratuita, especialmente por medio de hogares para indigentes, centros abiertos, guarderías y salas cuna.
</v>
      </c>
      <c r="H145" s="129" t="str">
        <f>VLOOKUP(A145,BASE.!$A$1:$T$878,8,FALSE)</f>
        <v>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 Se envía correo electrónico solicitando acta de elección de nuevo directorio, pues el informado al Servicio Nacional de Menores no coincide con el señalado por el Certificado de Directorio del Servicio de Registro Civil e Identificación.</v>
      </c>
      <c r="I145" s="129" t="str">
        <f>VLOOKUP(A145,BASE.!$A$1:$T$878,9,FALSE)</f>
        <v>Durarán 2 años en sus funciones. Renovación del Directorio cada año, por parcialidades de cuatro directores a la vez.
Duración de Mesa Directiva: Cada año.</v>
      </c>
      <c r="J145" s="129" t="str">
        <f>VLOOKUP(A145,BASE.!$A$1:$T$878,10,FALSE)</f>
        <v>Dos años de duración.
Según consta en acta de sesión de directorio, de fecha 8 de noviembre de 2018, reducida a escritura pública el 5 de febrero de 2019, ante Notario Público Titular de la Décima Octava Notaría de Santiago, doña María Pilar Gutiérrez Rivera.  
Fecha nombramiento: 08-11-2018, según consta Certificado de Directorio de Persona Jurídica Sin Fines de Lucro, emitido por el Servicio de registro Civil de Identificación, de fecha 25 de agosto de 2020, folio N° 500342397999.</v>
      </c>
      <c r="K145" s="129" t="str">
        <f>VLOOKUP(A145,BASE.!$A$1:$T$878,11,FALSE)</f>
        <v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v>
      </c>
      <c r="L145" s="129" t="str">
        <f>VLOOKUP(A145,BASE.!$A$1:$T$878,12,FALSE)</f>
        <v xml:space="preserve">Hogar de Cristo N° 3812, comuna de Estación Central, Región Metropolitana
</v>
      </c>
      <c r="M145" s="129" t="str">
        <f>VLOOKUP(A145,BASE.!$A$1:$T$878,13,FALSE)</f>
        <v>XIII</v>
      </c>
      <c r="N145" s="129" t="str">
        <f>VLOOKUP(A145,BASE.!$A$1:$T$878,14,FALSE)</f>
        <v>Estación Central</v>
      </c>
      <c r="O145" s="129">
        <f>VLOOKUP(A145,BASE.!$A$1:$T$878,15,FALSE)</f>
        <v>225409300</v>
      </c>
      <c r="P145" s="129" t="str">
        <f>VLOOKUP(A145,BASE.!$A$1:$T$878,16,FALSE)</f>
        <v xml:space="preserve"> hogardecristo@hogardecristo.cl  </v>
      </c>
      <c r="Q145" s="129">
        <f>VLOOKUP(A145,BASE.!$A$1:$T$878,17,FALSE)</f>
        <v>0</v>
      </c>
      <c r="R145" s="129" t="str">
        <f>VLOOKUP(A145,BASE.!$A$1:$T$878,18,FALSE)</f>
        <v>93401: Institución de Asistencia Social.</v>
      </c>
      <c r="S145" s="129" t="str">
        <f>VLOOKUP(A145,BASE.!$A$1:$T$878,19,FALSE)</f>
        <v xml:space="preserve">Certificado de Antecedentes financieros, correspondientes al año 2019, aprobados por  USUFI </v>
      </c>
      <c r="T145" s="131">
        <f>VLOOKUP(A145,BASE.!$A$1:$T$878,20,FALSE)</f>
        <v>37970</v>
      </c>
      <c r="U145" s="130">
        <v>3950</v>
      </c>
      <c r="V145" s="136">
        <v>0</v>
      </c>
      <c r="W145" s="136">
        <v>0</v>
      </c>
      <c r="X145" s="134">
        <v>44227</v>
      </c>
      <c r="Y145" s="135" t="s">
        <v>8664</v>
      </c>
      <c r="Z145" s="135" t="s">
        <v>7880</v>
      </c>
      <c r="AA145" s="135" t="s">
        <v>7882</v>
      </c>
    </row>
    <row r="146" spans="1:27" x14ac:dyDescent="0.25">
      <c r="A146" s="129">
        <v>3950</v>
      </c>
      <c r="B146" s="129" t="s">
        <v>8290</v>
      </c>
      <c r="C146" s="129">
        <v>814968006</v>
      </c>
      <c r="D146" s="129" t="str">
        <f>VLOOKUP(A146,BASE.!$A$1:$T$878,4,FALSE)</f>
        <v>Fundación de Derecho Privado.</v>
      </c>
      <c r="E146" s="129" t="str">
        <f>VLOOKUP(A146,BASE.!$A$1:$T$878,5,FALSE)</f>
        <v xml:space="preserve">Decreto Supremo Nº1688, de 09 de abril de 1945, del Ministerio de Justicia. </v>
      </c>
      <c r="F146" s="129" t="str">
        <f>VLOOKUP(A146,BASE.!$A$1:$T$878,6,FALSE)</f>
        <v>Certificado de Vigencia Folio Nº 500342397975, emitido por el Servicio de Registro Civil e Identificación con fecha 25 de agosto de 2020.</v>
      </c>
      <c r="G146" s="129" t="str">
        <f>VLOOKUP(A146,BASE.!$A$1:$T$878,7,FALSE)</f>
        <v xml:space="preserve">La creación y mantenimiento de obras de beneficencia y educación popular gratuita, especialmente por medio de hogares para indigentes, centros abiertos, guarderías y salas cuna.
</v>
      </c>
      <c r="H146" s="129" t="str">
        <f>VLOOKUP(A146,BASE.!$A$1:$T$878,8,FALSE)</f>
        <v>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 Se envía correo electrónico solicitando acta de elección de nuevo directorio, pues el informado al Servicio Nacional de Menores no coincide con el señalado por el Certificado de Directorio del Servicio de Registro Civil e Identificación.</v>
      </c>
      <c r="I146" s="129" t="str">
        <f>VLOOKUP(A146,BASE.!$A$1:$T$878,9,FALSE)</f>
        <v>Durarán 2 años en sus funciones. Renovación del Directorio cada año, por parcialidades de cuatro directores a la vez.
Duración de Mesa Directiva: Cada año.</v>
      </c>
      <c r="J146" s="129" t="str">
        <f>VLOOKUP(A146,BASE.!$A$1:$T$878,10,FALSE)</f>
        <v>Dos años de duración.
Según consta en acta de sesión de directorio, de fecha 8 de noviembre de 2018, reducida a escritura pública el 5 de febrero de 2019, ante Notario Público Titular de la Décima Octava Notaría de Santiago, doña María Pilar Gutiérrez Rivera.  
Fecha nombramiento: 08-11-2018, según consta Certificado de Directorio de Persona Jurídica Sin Fines de Lucro, emitido por el Servicio de registro Civil de Identificación, de fecha 25 de agosto de 2020, folio N° 500342397999.</v>
      </c>
      <c r="K146" s="129" t="str">
        <f>VLOOKUP(A146,BASE.!$A$1:$T$878,11,FALSE)</f>
        <v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v>
      </c>
      <c r="L146" s="129" t="str">
        <f>VLOOKUP(A146,BASE.!$A$1:$T$878,12,FALSE)</f>
        <v xml:space="preserve">Hogar de Cristo N° 3812, comuna de Estación Central, Región Metropolitana
</v>
      </c>
      <c r="M146" s="129" t="str">
        <f>VLOOKUP(A146,BASE.!$A$1:$T$878,13,FALSE)</f>
        <v>XIII</v>
      </c>
      <c r="N146" s="129" t="str">
        <f>VLOOKUP(A146,BASE.!$A$1:$T$878,14,FALSE)</f>
        <v>Estación Central</v>
      </c>
      <c r="O146" s="129">
        <f>VLOOKUP(A146,BASE.!$A$1:$T$878,15,FALSE)</f>
        <v>225409300</v>
      </c>
      <c r="P146" s="129" t="str">
        <f>VLOOKUP(A146,BASE.!$A$1:$T$878,16,FALSE)</f>
        <v xml:space="preserve"> hogardecristo@hogardecristo.cl  </v>
      </c>
      <c r="Q146" s="129">
        <f>VLOOKUP(A146,BASE.!$A$1:$T$878,17,FALSE)</f>
        <v>0</v>
      </c>
      <c r="R146" s="129" t="str">
        <f>VLOOKUP(A146,BASE.!$A$1:$T$878,18,FALSE)</f>
        <v>93401: Institución de Asistencia Social.</v>
      </c>
      <c r="S146" s="129" t="str">
        <f>VLOOKUP(A146,BASE.!$A$1:$T$878,19,FALSE)</f>
        <v xml:space="preserve">Certificado de Antecedentes financieros, correspondientes al año 2019, aprobados por  USUFI </v>
      </c>
      <c r="T146" s="131">
        <f>VLOOKUP(A146,BASE.!$A$1:$T$878,20,FALSE)</f>
        <v>37970</v>
      </c>
      <c r="U146" s="130">
        <v>3950</v>
      </c>
      <c r="V146" s="136">
        <v>0</v>
      </c>
      <c r="W146" s="136">
        <v>0</v>
      </c>
      <c r="X146" s="134">
        <v>44227</v>
      </c>
      <c r="Y146" s="135" t="s">
        <v>8664</v>
      </c>
      <c r="Z146" s="135" t="s">
        <v>7880</v>
      </c>
      <c r="AA146" s="135" t="s">
        <v>7966</v>
      </c>
    </row>
    <row r="147" spans="1:27" x14ac:dyDescent="0.25">
      <c r="A147" s="129">
        <v>3950</v>
      </c>
      <c r="B147" s="129" t="s">
        <v>8290</v>
      </c>
      <c r="C147" s="129">
        <v>814968006</v>
      </c>
      <c r="D147" s="129" t="str">
        <f>VLOOKUP(A147,BASE.!$A$1:$T$878,4,FALSE)</f>
        <v>Fundación de Derecho Privado.</v>
      </c>
      <c r="E147" s="129" t="str">
        <f>VLOOKUP(A147,BASE.!$A$1:$T$878,5,FALSE)</f>
        <v xml:space="preserve">Decreto Supremo Nº1688, de 09 de abril de 1945, del Ministerio de Justicia. </v>
      </c>
      <c r="F147" s="129" t="str">
        <f>VLOOKUP(A147,BASE.!$A$1:$T$878,6,FALSE)</f>
        <v>Certificado de Vigencia Folio Nº 500342397975, emitido por el Servicio de Registro Civil e Identificación con fecha 25 de agosto de 2020.</v>
      </c>
      <c r="G147" s="129" t="str">
        <f>VLOOKUP(A147,BASE.!$A$1:$T$878,7,FALSE)</f>
        <v xml:space="preserve">La creación y mantenimiento de obras de beneficencia y educación popular gratuita, especialmente por medio de hogares para indigentes, centros abiertos, guarderías y salas cuna.
</v>
      </c>
      <c r="H147" s="129" t="str">
        <f>VLOOKUP(A147,BASE.!$A$1:$T$878,8,FALSE)</f>
        <v>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 Se envía correo electrónico solicitando acta de elección de nuevo directorio, pues el informado al Servicio Nacional de Menores no coincide con el señalado por el Certificado de Directorio del Servicio de Registro Civil e Identificación.</v>
      </c>
      <c r="I147" s="129" t="str">
        <f>VLOOKUP(A147,BASE.!$A$1:$T$878,9,FALSE)</f>
        <v>Durarán 2 años en sus funciones. Renovación del Directorio cada año, por parcialidades de cuatro directores a la vez.
Duración de Mesa Directiva: Cada año.</v>
      </c>
      <c r="J147" s="129" t="str">
        <f>VLOOKUP(A147,BASE.!$A$1:$T$878,10,FALSE)</f>
        <v>Dos años de duración.
Según consta en acta de sesión de directorio, de fecha 8 de noviembre de 2018, reducida a escritura pública el 5 de febrero de 2019, ante Notario Público Titular de la Décima Octava Notaría de Santiago, doña María Pilar Gutiérrez Rivera.  
Fecha nombramiento: 08-11-2018, según consta Certificado de Directorio de Persona Jurídica Sin Fines de Lucro, emitido por el Servicio de registro Civil de Identificación, de fecha 25 de agosto de 2020, folio N° 500342397999.</v>
      </c>
      <c r="K147" s="129" t="str">
        <f>VLOOKUP(A147,BASE.!$A$1:$T$878,11,FALSE)</f>
        <v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v>
      </c>
      <c r="L147" s="129" t="str">
        <f>VLOOKUP(A147,BASE.!$A$1:$T$878,12,FALSE)</f>
        <v xml:space="preserve">Hogar de Cristo N° 3812, comuna de Estación Central, Región Metropolitana
</v>
      </c>
      <c r="M147" s="129" t="str">
        <f>VLOOKUP(A147,BASE.!$A$1:$T$878,13,FALSE)</f>
        <v>XIII</v>
      </c>
      <c r="N147" s="129" t="str">
        <f>VLOOKUP(A147,BASE.!$A$1:$T$878,14,FALSE)</f>
        <v>Estación Central</v>
      </c>
      <c r="O147" s="129">
        <f>VLOOKUP(A147,BASE.!$A$1:$T$878,15,FALSE)</f>
        <v>225409300</v>
      </c>
      <c r="P147" s="129" t="str">
        <f>VLOOKUP(A147,BASE.!$A$1:$T$878,16,FALSE)</f>
        <v xml:space="preserve"> hogardecristo@hogardecristo.cl  </v>
      </c>
      <c r="Q147" s="129">
        <f>VLOOKUP(A147,BASE.!$A$1:$T$878,17,FALSE)</f>
        <v>0</v>
      </c>
      <c r="R147" s="129" t="str">
        <f>VLOOKUP(A147,BASE.!$A$1:$T$878,18,FALSE)</f>
        <v>93401: Institución de Asistencia Social.</v>
      </c>
      <c r="S147" s="129" t="str">
        <f>VLOOKUP(A147,BASE.!$A$1:$T$878,19,FALSE)</f>
        <v xml:space="preserve">Certificado de Antecedentes financieros, correspondientes al año 2019, aprobados por  USUFI </v>
      </c>
      <c r="T147" s="131">
        <f>VLOOKUP(A147,BASE.!$A$1:$T$878,20,FALSE)</f>
        <v>37970</v>
      </c>
      <c r="U147" s="130">
        <v>3950</v>
      </c>
      <c r="V147" s="136">
        <v>0</v>
      </c>
      <c r="W147" s="136">
        <v>0</v>
      </c>
      <c r="X147" s="134">
        <v>44227</v>
      </c>
      <c r="Y147" s="135" t="s">
        <v>8664</v>
      </c>
      <c r="Z147" s="135" t="s">
        <v>7880</v>
      </c>
      <c r="AA147" s="135" t="s">
        <v>7970</v>
      </c>
    </row>
    <row r="148" spans="1:27" x14ac:dyDescent="0.25">
      <c r="A148" s="129">
        <v>3950</v>
      </c>
      <c r="B148" s="129" t="s">
        <v>8290</v>
      </c>
      <c r="C148" s="129">
        <v>814968006</v>
      </c>
      <c r="D148" s="129" t="str">
        <f>VLOOKUP(A148,BASE.!$A$1:$T$878,4,FALSE)</f>
        <v>Fundación de Derecho Privado.</v>
      </c>
      <c r="E148" s="129" t="str">
        <f>VLOOKUP(A148,BASE.!$A$1:$T$878,5,FALSE)</f>
        <v xml:space="preserve">Decreto Supremo Nº1688, de 09 de abril de 1945, del Ministerio de Justicia. </v>
      </c>
      <c r="F148" s="129" t="str">
        <f>VLOOKUP(A148,BASE.!$A$1:$T$878,6,FALSE)</f>
        <v>Certificado de Vigencia Folio Nº 500342397975, emitido por el Servicio de Registro Civil e Identificación con fecha 25 de agosto de 2020.</v>
      </c>
      <c r="G148" s="129" t="str">
        <f>VLOOKUP(A148,BASE.!$A$1:$T$878,7,FALSE)</f>
        <v xml:space="preserve">La creación y mantenimiento de obras de beneficencia y educación popular gratuita, especialmente por medio de hogares para indigentes, centros abiertos, guarderías y salas cuna.
</v>
      </c>
      <c r="H148" s="129" t="str">
        <f>VLOOKUP(A148,BASE.!$A$1:$T$878,8,FALSE)</f>
        <v>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 Se envía correo electrónico solicitando acta de elección de nuevo directorio, pues el informado al Servicio Nacional de Menores no coincide con el señalado por el Certificado de Directorio del Servicio de Registro Civil e Identificación.</v>
      </c>
      <c r="I148" s="129" t="str">
        <f>VLOOKUP(A148,BASE.!$A$1:$T$878,9,FALSE)</f>
        <v>Durarán 2 años en sus funciones. Renovación del Directorio cada año, por parcialidades de cuatro directores a la vez.
Duración de Mesa Directiva: Cada año.</v>
      </c>
      <c r="J148" s="129" t="str">
        <f>VLOOKUP(A148,BASE.!$A$1:$T$878,10,FALSE)</f>
        <v>Dos años de duración.
Según consta en acta de sesión de directorio, de fecha 8 de noviembre de 2018, reducida a escritura pública el 5 de febrero de 2019, ante Notario Público Titular de la Décima Octava Notaría de Santiago, doña María Pilar Gutiérrez Rivera.  
Fecha nombramiento: 08-11-2018, según consta Certificado de Directorio de Persona Jurídica Sin Fines de Lucro, emitido por el Servicio de registro Civil de Identificación, de fecha 25 de agosto de 2020, folio N° 500342397999.</v>
      </c>
      <c r="K148" s="129" t="str">
        <f>VLOOKUP(A148,BASE.!$A$1:$T$878,11,FALSE)</f>
        <v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v>
      </c>
      <c r="L148" s="129" t="str">
        <f>VLOOKUP(A148,BASE.!$A$1:$T$878,12,FALSE)</f>
        <v xml:space="preserve">Hogar de Cristo N° 3812, comuna de Estación Central, Región Metropolitana
</v>
      </c>
      <c r="M148" s="129" t="str">
        <f>VLOOKUP(A148,BASE.!$A$1:$T$878,13,FALSE)</f>
        <v>XIII</v>
      </c>
      <c r="N148" s="129" t="str">
        <f>VLOOKUP(A148,BASE.!$A$1:$T$878,14,FALSE)</f>
        <v>Estación Central</v>
      </c>
      <c r="O148" s="129">
        <f>VLOOKUP(A148,BASE.!$A$1:$T$878,15,FALSE)</f>
        <v>225409300</v>
      </c>
      <c r="P148" s="129" t="str">
        <f>VLOOKUP(A148,BASE.!$A$1:$T$878,16,FALSE)</f>
        <v xml:space="preserve"> hogardecristo@hogardecristo.cl  </v>
      </c>
      <c r="Q148" s="129">
        <f>VLOOKUP(A148,BASE.!$A$1:$T$878,17,FALSE)</f>
        <v>0</v>
      </c>
      <c r="R148" s="129" t="str">
        <f>VLOOKUP(A148,BASE.!$A$1:$T$878,18,FALSE)</f>
        <v>93401: Institución de Asistencia Social.</v>
      </c>
      <c r="S148" s="129" t="str">
        <f>VLOOKUP(A148,BASE.!$A$1:$T$878,19,FALSE)</f>
        <v xml:space="preserve">Certificado de Antecedentes financieros, correspondientes al año 2019, aprobados por  USUFI </v>
      </c>
      <c r="T148" s="131">
        <f>VLOOKUP(A148,BASE.!$A$1:$T$878,20,FALSE)</f>
        <v>37970</v>
      </c>
      <c r="U148" s="130">
        <v>3950</v>
      </c>
      <c r="V148" s="136">
        <v>15721674</v>
      </c>
      <c r="W148" s="136">
        <v>15721674</v>
      </c>
      <c r="X148" s="134">
        <v>44227</v>
      </c>
      <c r="Y148" s="135" t="s">
        <v>8664</v>
      </c>
      <c r="Z148" s="135" t="s">
        <v>7880</v>
      </c>
      <c r="AA148" s="135" t="s">
        <v>7917</v>
      </c>
    </row>
    <row r="149" spans="1:27" x14ac:dyDescent="0.25">
      <c r="A149" s="129">
        <v>3950</v>
      </c>
      <c r="B149" s="129" t="s">
        <v>8290</v>
      </c>
      <c r="C149" s="129">
        <v>814968006</v>
      </c>
      <c r="D149" s="129" t="str">
        <f>VLOOKUP(A149,BASE.!$A$1:$T$878,4,FALSE)</f>
        <v>Fundación de Derecho Privado.</v>
      </c>
      <c r="E149" s="129" t="str">
        <f>VLOOKUP(A149,BASE.!$A$1:$T$878,5,FALSE)</f>
        <v xml:space="preserve">Decreto Supremo Nº1688, de 09 de abril de 1945, del Ministerio de Justicia. </v>
      </c>
      <c r="F149" s="129" t="str">
        <f>VLOOKUP(A149,BASE.!$A$1:$T$878,6,FALSE)</f>
        <v>Certificado de Vigencia Folio Nº 500342397975, emitido por el Servicio de Registro Civil e Identificación con fecha 25 de agosto de 2020.</v>
      </c>
      <c r="G149" s="129" t="str">
        <f>VLOOKUP(A149,BASE.!$A$1:$T$878,7,FALSE)</f>
        <v xml:space="preserve">La creación y mantenimiento de obras de beneficencia y educación popular gratuita, especialmente por medio de hogares para indigentes, centros abiertos, guarderías y salas cuna.
</v>
      </c>
      <c r="H149" s="129" t="str">
        <f>VLOOKUP(A149,BASE.!$A$1:$T$878,8,FALSE)</f>
        <v>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 Se envía correo electrónico solicitando acta de elección de nuevo directorio, pues el informado al Servicio Nacional de Menores no coincide con el señalado por el Certificado de Directorio del Servicio de Registro Civil e Identificación.</v>
      </c>
      <c r="I149" s="129" t="str">
        <f>VLOOKUP(A149,BASE.!$A$1:$T$878,9,FALSE)</f>
        <v>Durarán 2 años en sus funciones. Renovación del Directorio cada año, por parcialidades de cuatro directores a la vez.
Duración de Mesa Directiva: Cada año.</v>
      </c>
      <c r="J149" s="129" t="str">
        <f>VLOOKUP(A149,BASE.!$A$1:$T$878,10,FALSE)</f>
        <v>Dos años de duración.
Según consta en acta de sesión de directorio, de fecha 8 de noviembre de 2018, reducida a escritura pública el 5 de febrero de 2019, ante Notario Público Titular de la Décima Octava Notaría de Santiago, doña María Pilar Gutiérrez Rivera.  
Fecha nombramiento: 08-11-2018, según consta Certificado de Directorio de Persona Jurídica Sin Fines de Lucro, emitido por el Servicio de registro Civil de Identificación, de fecha 25 de agosto de 2020, folio N° 500342397999.</v>
      </c>
      <c r="K149" s="129" t="str">
        <f>VLOOKUP(A149,BASE.!$A$1:$T$878,11,FALSE)</f>
        <v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v>
      </c>
      <c r="L149" s="129" t="str">
        <f>VLOOKUP(A149,BASE.!$A$1:$T$878,12,FALSE)</f>
        <v xml:space="preserve">Hogar de Cristo N° 3812, comuna de Estación Central, Región Metropolitana
</v>
      </c>
      <c r="M149" s="129" t="str">
        <f>VLOOKUP(A149,BASE.!$A$1:$T$878,13,FALSE)</f>
        <v>XIII</v>
      </c>
      <c r="N149" s="129" t="str">
        <f>VLOOKUP(A149,BASE.!$A$1:$T$878,14,FALSE)</f>
        <v>Estación Central</v>
      </c>
      <c r="O149" s="129">
        <f>VLOOKUP(A149,BASE.!$A$1:$T$878,15,FALSE)</f>
        <v>225409300</v>
      </c>
      <c r="P149" s="129" t="str">
        <f>VLOOKUP(A149,BASE.!$A$1:$T$878,16,FALSE)</f>
        <v xml:space="preserve"> hogardecristo@hogardecristo.cl  </v>
      </c>
      <c r="Q149" s="129">
        <f>VLOOKUP(A149,BASE.!$A$1:$T$878,17,FALSE)</f>
        <v>0</v>
      </c>
      <c r="R149" s="129" t="str">
        <f>VLOOKUP(A149,BASE.!$A$1:$T$878,18,FALSE)</f>
        <v>93401: Institución de Asistencia Social.</v>
      </c>
      <c r="S149" s="129" t="str">
        <f>VLOOKUP(A149,BASE.!$A$1:$T$878,19,FALSE)</f>
        <v xml:space="preserve">Certificado de Antecedentes financieros, correspondientes al año 2019, aprobados por  USUFI </v>
      </c>
      <c r="T149" s="131">
        <f>VLOOKUP(A149,BASE.!$A$1:$T$878,20,FALSE)</f>
        <v>37970</v>
      </c>
      <c r="U149" s="130">
        <v>3950</v>
      </c>
      <c r="V149" s="136">
        <v>0</v>
      </c>
      <c r="W149" s="136">
        <v>0</v>
      </c>
      <c r="X149" s="134">
        <v>44227</v>
      </c>
      <c r="Y149" s="135" t="s">
        <v>8664</v>
      </c>
      <c r="Z149" s="135" t="s">
        <v>7880</v>
      </c>
      <c r="AA149" s="135" t="s">
        <v>7881</v>
      </c>
    </row>
    <row r="150" spans="1:27" x14ac:dyDescent="0.25">
      <c r="A150" s="129">
        <v>3950</v>
      </c>
      <c r="B150" s="129" t="s">
        <v>8290</v>
      </c>
      <c r="C150" s="129">
        <v>814968006</v>
      </c>
      <c r="D150" s="129" t="str">
        <f>VLOOKUP(A150,BASE.!$A$1:$T$878,4,FALSE)</f>
        <v>Fundación de Derecho Privado.</v>
      </c>
      <c r="E150" s="129" t="str">
        <f>VLOOKUP(A150,BASE.!$A$1:$T$878,5,FALSE)</f>
        <v xml:space="preserve">Decreto Supremo Nº1688, de 09 de abril de 1945, del Ministerio de Justicia. </v>
      </c>
      <c r="F150" s="129" t="str">
        <f>VLOOKUP(A150,BASE.!$A$1:$T$878,6,FALSE)</f>
        <v>Certificado de Vigencia Folio Nº 500342397975, emitido por el Servicio de Registro Civil e Identificación con fecha 25 de agosto de 2020.</v>
      </c>
      <c r="G150" s="129" t="str">
        <f>VLOOKUP(A150,BASE.!$A$1:$T$878,7,FALSE)</f>
        <v xml:space="preserve">La creación y mantenimiento de obras de beneficencia y educación popular gratuita, especialmente por medio de hogares para indigentes, centros abiertos, guarderías y salas cuna.
</v>
      </c>
      <c r="H150" s="129" t="str">
        <f>VLOOKUP(A150,BASE.!$A$1:$T$878,8,FALSE)</f>
        <v>DIRECTORIO:
Presidente: José Pablo Arellano Marín, 
Primer Vicepresidente: María Luisa Sepúlveda Edwards, 
Segundo Vicepresidente: Fernando José Echeverria Vial, 
Secretario: Jorge Correa Sutil, 
Tesorero: Alvaro Rodrigo Téllez Téllez, 
Directores:
Pablo Gerardo Walker Cruchaga, 
Carmen Gloria Lopez Moure, 
Jorge Bernardo Larrain Matte, 
Joaquín Rafael Sepúlveda Edwards, 
* Se envía correo electrónico solicitando acta de elección de nuevo directorio, pues el informado al Servicio Nacional de Menores no coincide con el señalado por el Certificado de Directorio del Servicio de Registro Civil e Identificación.</v>
      </c>
      <c r="I150" s="129" t="str">
        <f>VLOOKUP(A150,BASE.!$A$1:$T$878,9,FALSE)</f>
        <v>Durarán 2 años en sus funciones. Renovación del Directorio cada año, por parcialidades de cuatro directores a la vez.
Duración de Mesa Directiva: Cada año.</v>
      </c>
      <c r="J150" s="129" t="str">
        <f>VLOOKUP(A150,BASE.!$A$1:$T$878,10,FALSE)</f>
        <v>Dos años de duración.
Según consta en acta de sesión de directorio, de fecha 8 de noviembre de 2018, reducida a escritura pública el 5 de febrero de 2019, ante Notario Público Titular de la Décima Octava Notaría de Santiago, doña María Pilar Gutiérrez Rivera.  
Fecha nombramiento: 08-11-2018, según consta Certificado de Directorio de Persona Jurídica Sin Fines de Lucro, emitido por el Servicio de registro Civil de Identificación, de fecha 25 de agosto de 2020, folio N° 500342397999.</v>
      </c>
      <c r="K150" s="129" t="str">
        <f>VLOOKUP(A150,BASE.!$A$1:$T$878,11,FALSE)</f>
        <v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v>
      </c>
      <c r="L150" s="129" t="str">
        <f>VLOOKUP(A150,BASE.!$A$1:$T$878,12,FALSE)</f>
        <v xml:space="preserve">Hogar de Cristo N° 3812, comuna de Estación Central, Región Metropolitana
</v>
      </c>
      <c r="M150" s="129" t="str">
        <f>VLOOKUP(A150,BASE.!$A$1:$T$878,13,FALSE)</f>
        <v>XIII</v>
      </c>
      <c r="N150" s="129" t="str">
        <f>VLOOKUP(A150,BASE.!$A$1:$T$878,14,FALSE)</f>
        <v>Estación Central</v>
      </c>
      <c r="O150" s="129">
        <f>VLOOKUP(A150,BASE.!$A$1:$T$878,15,FALSE)</f>
        <v>225409300</v>
      </c>
      <c r="P150" s="129" t="str">
        <f>VLOOKUP(A150,BASE.!$A$1:$T$878,16,FALSE)</f>
        <v xml:space="preserve"> hogardecristo@hogardecristo.cl  </v>
      </c>
      <c r="Q150" s="129">
        <f>VLOOKUP(A150,BASE.!$A$1:$T$878,17,FALSE)</f>
        <v>0</v>
      </c>
      <c r="R150" s="129" t="str">
        <f>VLOOKUP(A150,BASE.!$A$1:$T$878,18,FALSE)</f>
        <v>93401: Institución de Asistencia Social.</v>
      </c>
      <c r="S150" s="129" t="str">
        <f>VLOOKUP(A150,BASE.!$A$1:$T$878,19,FALSE)</f>
        <v xml:space="preserve">Certificado de Antecedentes financieros, correspondientes al año 2019, aprobados por  USUFI </v>
      </c>
      <c r="T150" s="131">
        <f>VLOOKUP(A150,BASE.!$A$1:$T$878,20,FALSE)</f>
        <v>37970</v>
      </c>
      <c r="U150" s="130">
        <v>3950</v>
      </c>
      <c r="V150" s="136">
        <v>0</v>
      </c>
      <c r="W150" s="136">
        <v>0</v>
      </c>
      <c r="X150" s="134">
        <v>44227</v>
      </c>
      <c r="Y150" s="135" t="s">
        <v>8664</v>
      </c>
      <c r="Z150" s="135" t="s">
        <v>7880</v>
      </c>
      <c r="AA150" s="135" t="s">
        <v>7889</v>
      </c>
    </row>
    <row r="151" spans="1:27" x14ac:dyDescent="0.25">
      <c r="A151" s="129">
        <v>4100</v>
      </c>
      <c r="B151" s="129" t="s">
        <v>8291</v>
      </c>
      <c r="C151" s="129">
        <v>707182008</v>
      </c>
      <c r="D151" s="129" t="str">
        <f>VLOOKUP(A151,BASE.!$A$1:$T$878,4,FALSE)</f>
        <v>Fundación de Derecho Privado</v>
      </c>
      <c r="E151" s="129" t="str">
        <f>VLOOKUP(A151,BASE.!$A$1:$T$878,5,FALSE)</f>
        <v>Otorgada por Decreto Supremo N° 298, de fecha 18 de febrero de 1971, del Ministerio de Justicia.</v>
      </c>
      <c r="F151" s="129" t="str">
        <f>VLOOKUP(A151,BASE.!$A$1:$T$878,6,FALSE)</f>
        <v>Certificado de Vigencia, folio Nº 500163618736, de 03 de octubre de 2017, emitido por el SRCeI.</v>
      </c>
      <c r="G151" s="129" t="str">
        <f>VLOOKUP(A151,BASE.!$A$1:$T$878,7,FALSE)</f>
        <v>La asistencia y protección integral de la niñez en situación irregular de la provincia de Talca.</v>
      </c>
      <c r="H151" s="129" t="str">
        <f>VLOOKUP(A151,BASE.!$A$1:$T$878,8,FALSE)</f>
        <v>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v>
      </c>
      <c r="I151" s="129" t="str">
        <f>VLOOKUP(A151,BASE.!$A$1:$T$878,9,FALSE)</f>
        <v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v>
      </c>
      <c r="J151" s="129" t="str">
        <f>VLOOKUP(A151,BASE.!$A$1:$T$878,10,FALSE)</f>
        <v>Hasta el 25 de enero de 2021</v>
      </c>
      <c r="K151" s="129" t="str">
        <f>VLOOKUP(A151,BASE.!$A$1:$T$878,11,FALSE)</f>
        <v xml:space="preserve">Américo Águila Uribe,
</v>
      </c>
      <c r="L151" s="129" t="str">
        <f>VLOOKUP(A151,BASE.!$A$1:$T$878,12,FALSE)</f>
        <v xml:space="preserve">1 Norte N° 541,  comuna de Talca, Séptima Región.
</v>
      </c>
      <c r="M151" s="129" t="str">
        <f>VLOOKUP(A151,BASE.!$A$1:$T$878,13,FALSE)</f>
        <v>VII</v>
      </c>
      <c r="N151" s="129" t="str">
        <f>VLOOKUP(A151,BASE.!$A$1:$T$878,14,FALSE)</f>
        <v>Talca</v>
      </c>
      <c r="O151" s="129" t="str">
        <f>VLOOKUP(A151,BASE.!$A$1:$T$878,15,FALSE)</f>
        <v>Fono: 685986</v>
      </c>
      <c r="P151" s="129" t="str">
        <f>VLOOKUP(A151,BASE.!$A$1:$T$878,16,FALSE)</f>
        <v xml:space="preserve">funhogarinfantil@hotmail.com
</v>
      </c>
      <c r="Q151" s="129">
        <f>VLOOKUP(A151,BASE.!$A$1:$T$878,17,FALSE)</f>
        <v>0</v>
      </c>
      <c r="R151" s="129">
        <f>VLOOKUP(A151,BASE.!$A$1:$T$878,18,FALSE)</f>
        <v>91401</v>
      </c>
      <c r="S151" s="129" t="str">
        <f>VLOOKUP(A151,BASE.!$A$1:$T$878,19,FALSE)</f>
        <v xml:space="preserve">Se acompañan antecedentes financieros correspondientes al año 2019, aprobados Subdepartamento de Supervisión Financiera Nacional
</v>
      </c>
      <c r="T151" s="131">
        <f>VLOOKUP(A151,BASE.!$A$1:$T$878,20,FALSE)</f>
        <v>37970</v>
      </c>
      <c r="U151" s="130">
        <v>4100</v>
      </c>
      <c r="V151" s="136">
        <v>5345863</v>
      </c>
      <c r="W151" s="136">
        <v>5345863</v>
      </c>
      <c r="X151" s="134">
        <v>44227</v>
      </c>
      <c r="Y151" s="135" t="s">
        <v>8664</v>
      </c>
      <c r="Z151" s="135" t="s">
        <v>7880</v>
      </c>
      <c r="AA151" s="135" t="s">
        <v>7899</v>
      </c>
    </row>
    <row r="152" spans="1:27" x14ac:dyDescent="0.25">
      <c r="A152" s="129">
        <v>4250</v>
      </c>
      <c r="B152" s="129" t="s">
        <v>8292</v>
      </c>
      <c r="C152" s="129" t="s">
        <v>7816</v>
      </c>
      <c r="D152" s="129" t="str">
        <f>VLOOKUP(A152,BASE.!$A$1:$T$878,4,FALSE)</f>
        <v>Fundación de derecho privado</v>
      </c>
      <c r="E152" s="129" t="str">
        <f>VLOOKUP(A152,BASE.!$A$1:$T$878,5,FALSE)</f>
        <v>Otorgado por Decreto Supremo Nº 1360, de fecha 22 de febrero de 1952, del Ministerio de Justicia.</v>
      </c>
      <c r="F152" s="129" t="str">
        <f>VLOOKUP(A152,BASE.!$A$1:$T$878,6,FALSE)</f>
        <v>Certificado de Vigencia extendido por el SRCeI, folio Nº 500355844114, de fecha 17 de noviembre de 2020.</v>
      </c>
      <c r="G152" s="129" t="str">
        <f>VLOOKUP(A152,BASE.!$A$1:$T$878,7,FALSE)</f>
        <v>Readaptar  y moralizar a niños y jóvenes vagos o desamparados.</v>
      </c>
      <c r="H152" s="129" t="str">
        <f>VLOOKUP(A152,BASE.!$A$1:$T$878,8,FALSE)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52" s="129" t="str">
        <f>VLOOKUP(A152,BASE.!$A$1:$T$878,9,FALSE)</f>
        <v>5 años.</v>
      </c>
      <c r="J152" s="129" t="str">
        <f>VLOOKUP(A152,BASE.!$A$1:$T$878,10,FALSE)</f>
        <v xml:space="preserve"> 5 años
24 de octubre de 2019 al 24 de octubre del 2024
</v>
      </c>
      <c r="K152" s="129" t="str">
        <f>VLOOKUP(A152,BASE.!$A$1:$T$878,11,FALSE)</f>
        <v xml:space="preserve">Gerente General: Delia María Del Gatto Reyes       
Presidente: Fernando Enrique Correa Ríos, 
Representante Legal:  Luis Mario Riquelme Navarro            
Mandataria: Paulina Andrea Herrera Godoy            
</v>
      </c>
      <c r="L152" s="129" t="str">
        <f>VLOOKUP(A152,BASE.!$A$1:$T$878,12,FALSE)</f>
        <v xml:space="preserve">Luis Barros Valdes Nº 775, comuna de Providencia, Santiago.
</v>
      </c>
      <c r="M152" s="129" t="str">
        <f>VLOOKUP(A152,BASE.!$A$1:$T$878,13,FALSE)</f>
        <v>XIII</v>
      </c>
      <c r="N152" s="129" t="str">
        <f>VLOOKUP(A152,BASE.!$A$1:$T$878,14,FALSE)</f>
        <v>Providencia</v>
      </c>
      <c r="O152" s="129" t="str">
        <f>VLOOKUP(A152,BASE.!$A$1:$T$878,15,FALSE)</f>
        <v xml:space="preserve">02-7903800
</v>
      </c>
      <c r="P152" s="129" t="str">
        <f>VLOOKUP(A152,BASE.!$A$1:$T$878,16,FALSE)</f>
        <v>•	info@fundacionmicasa.cl</v>
      </c>
      <c r="Q152" s="129">
        <f>VLOOKUP(A152,BASE.!$A$1:$T$878,17,FALSE)</f>
        <v>0</v>
      </c>
      <c r="R152" s="129">
        <f>VLOOKUP(A152,BASE.!$A$1:$T$878,18,FALSE)</f>
        <v>93401</v>
      </c>
      <c r="S152" s="129" t="str">
        <f>VLOOKUP(A152,BASE.!$A$1:$T$878,19,FALSE)</f>
        <v>Se acompaña certificado financiero correspondiente al año 2019, aprobado por el Subdepartamento de Supervisión Financiera Nacional.</v>
      </c>
      <c r="T152" s="131">
        <f>VLOOKUP(A152,BASE.!$A$1:$T$878,20,FALSE)</f>
        <v>37970</v>
      </c>
      <c r="U152" s="130">
        <v>4250</v>
      </c>
      <c r="V152" s="136">
        <v>10420339</v>
      </c>
      <c r="W152" s="136">
        <v>10420339</v>
      </c>
      <c r="X152" s="134">
        <v>44227</v>
      </c>
      <c r="Y152" s="135" t="s">
        <v>8664</v>
      </c>
      <c r="Z152" s="135" t="s">
        <v>7880</v>
      </c>
      <c r="AA152" s="135" t="s">
        <v>7907</v>
      </c>
    </row>
    <row r="153" spans="1:27" x14ac:dyDescent="0.25">
      <c r="A153" s="129">
        <v>4250</v>
      </c>
      <c r="B153" s="129" t="s">
        <v>8292</v>
      </c>
      <c r="C153" s="129" t="s">
        <v>7816</v>
      </c>
      <c r="D153" s="129" t="str">
        <f>VLOOKUP(A153,BASE.!$A$1:$T$878,4,FALSE)</f>
        <v>Fundación de derecho privado</v>
      </c>
      <c r="E153" s="129" t="str">
        <f>VLOOKUP(A153,BASE.!$A$1:$T$878,5,FALSE)</f>
        <v>Otorgado por Decreto Supremo Nº 1360, de fecha 22 de febrero de 1952, del Ministerio de Justicia.</v>
      </c>
      <c r="F153" s="129" t="str">
        <f>VLOOKUP(A153,BASE.!$A$1:$T$878,6,FALSE)</f>
        <v>Certificado de Vigencia extendido por el SRCeI, folio Nº 500355844114, de fecha 17 de noviembre de 2020.</v>
      </c>
      <c r="G153" s="129" t="str">
        <f>VLOOKUP(A153,BASE.!$A$1:$T$878,7,FALSE)</f>
        <v>Readaptar  y moralizar a niños y jóvenes vagos o desamparados.</v>
      </c>
      <c r="H153" s="129" t="str">
        <f>VLOOKUP(A153,BASE.!$A$1:$T$878,8,FALSE)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53" s="129" t="str">
        <f>VLOOKUP(A153,BASE.!$A$1:$T$878,9,FALSE)</f>
        <v>5 años.</v>
      </c>
      <c r="J153" s="129" t="str">
        <f>VLOOKUP(A153,BASE.!$A$1:$T$878,10,FALSE)</f>
        <v xml:space="preserve"> 5 años
24 de octubre de 2019 al 24 de octubre del 2024
</v>
      </c>
      <c r="K153" s="129" t="str">
        <f>VLOOKUP(A153,BASE.!$A$1:$T$878,11,FALSE)</f>
        <v xml:space="preserve">Gerente General: Delia María Del Gatto Reyes       
Presidente: Fernando Enrique Correa Ríos, 
Representante Legal:  Luis Mario Riquelme Navarro            
Mandataria: Paulina Andrea Herrera Godoy            
</v>
      </c>
      <c r="L153" s="129" t="str">
        <f>VLOOKUP(A153,BASE.!$A$1:$T$878,12,FALSE)</f>
        <v xml:space="preserve">Luis Barros Valdes Nº 775, comuna de Providencia, Santiago.
</v>
      </c>
      <c r="M153" s="129" t="str">
        <f>VLOOKUP(A153,BASE.!$A$1:$T$878,13,FALSE)</f>
        <v>XIII</v>
      </c>
      <c r="N153" s="129" t="str">
        <f>VLOOKUP(A153,BASE.!$A$1:$T$878,14,FALSE)</f>
        <v>Providencia</v>
      </c>
      <c r="O153" s="129" t="str">
        <f>VLOOKUP(A153,BASE.!$A$1:$T$878,15,FALSE)</f>
        <v xml:space="preserve">02-7903800
</v>
      </c>
      <c r="P153" s="129" t="str">
        <f>VLOOKUP(A153,BASE.!$A$1:$T$878,16,FALSE)</f>
        <v>•	info@fundacionmicasa.cl</v>
      </c>
      <c r="Q153" s="129">
        <f>VLOOKUP(A153,BASE.!$A$1:$T$878,17,FALSE)</f>
        <v>0</v>
      </c>
      <c r="R153" s="129">
        <f>VLOOKUP(A153,BASE.!$A$1:$T$878,18,FALSE)</f>
        <v>93401</v>
      </c>
      <c r="S153" s="129" t="str">
        <f>VLOOKUP(A153,BASE.!$A$1:$T$878,19,FALSE)</f>
        <v>Se acompaña certificado financiero correspondiente al año 2019, aprobado por el Subdepartamento de Supervisión Financiera Nacional.</v>
      </c>
      <c r="T153" s="131">
        <f>VLOOKUP(A153,BASE.!$A$1:$T$878,20,FALSE)</f>
        <v>37970</v>
      </c>
      <c r="U153" s="130">
        <v>4250</v>
      </c>
      <c r="V153" s="136">
        <v>31370352</v>
      </c>
      <c r="W153" s="136">
        <v>31370352</v>
      </c>
      <c r="X153" s="134">
        <v>44227</v>
      </c>
      <c r="Y153" s="135" t="s">
        <v>8664</v>
      </c>
      <c r="Z153" s="135" t="s">
        <v>7880</v>
      </c>
      <c r="AA153" s="135" t="s">
        <v>7882</v>
      </c>
    </row>
    <row r="154" spans="1:27" x14ac:dyDescent="0.25">
      <c r="A154" s="129">
        <v>4250</v>
      </c>
      <c r="B154" s="129" t="s">
        <v>8292</v>
      </c>
      <c r="C154" s="129" t="s">
        <v>7816</v>
      </c>
      <c r="D154" s="129" t="str">
        <f>VLOOKUP(A154,BASE.!$A$1:$T$878,4,FALSE)</f>
        <v>Fundación de derecho privado</v>
      </c>
      <c r="E154" s="129" t="str">
        <f>VLOOKUP(A154,BASE.!$A$1:$T$878,5,FALSE)</f>
        <v>Otorgado por Decreto Supremo Nº 1360, de fecha 22 de febrero de 1952, del Ministerio de Justicia.</v>
      </c>
      <c r="F154" s="129" t="str">
        <f>VLOOKUP(A154,BASE.!$A$1:$T$878,6,FALSE)</f>
        <v>Certificado de Vigencia extendido por el SRCeI, folio Nº 500355844114, de fecha 17 de noviembre de 2020.</v>
      </c>
      <c r="G154" s="129" t="str">
        <f>VLOOKUP(A154,BASE.!$A$1:$T$878,7,FALSE)</f>
        <v>Readaptar  y moralizar a niños y jóvenes vagos o desamparados.</v>
      </c>
      <c r="H154" s="129" t="str">
        <f>VLOOKUP(A154,BASE.!$A$1:$T$878,8,FALSE)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54" s="129" t="str">
        <f>VLOOKUP(A154,BASE.!$A$1:$T$878,9,FALSE)</f>
        <v>5 años.</v>
      </c>
      <c r="J154" s="129" t="str">
        <f>VLOOKUP(A154,BASE.!$A$1:$T$878,10,FALSE)</f>
        <v xml:space="preserve"> 5 años
24 de octubre de 2019 al 24 de octubre del 2024
</v>
      </c>
      <c r="K154" s="129" t="str">
        <f>VLOOKUP(A154,BASE.!$A$1:$T$878,11,FALSE)</f>
        <v xml:space="preserve">Gerente General: Delia María Del Gatto Reyes       
Presidente: Fernando Enrique Correa Ríos, 
Representante Legal:  Luis Mario Riquelme Navarro            
Mandataria: Paulina Andrea Herrera Godoy            
</v>
      </c>
      <c r="L154" s="129" t="str">
        <f>VLOOKUP(A154,BASE.!$A$1:$T$878,12,FALSE)</f>
        <v xml:space="preserve">Luis Barros Valdes Nº 775, comuna de Providencia, Santiago.
</v>
      </c>
      <c r="M154" s="129" t="str">
        <f>VLOOKUP(A154,BASE.!$A$1:$T$878,13,FALSE)</f>
        <v>XIII</v>
      </c>
      <c r="N154" s="129" t="str">
        <f>VLOOKUP(A154,BASE.!$A$1:$T$878,14,FALSE)</f>
        <v>Providencia</v>
      </c>
      <c r="O154" s="129" t="str">
        <f>VLOOKUP(A154,BASE.!$A$1:$T$878,15,FALSE)</f>
        <v xml:space="preserve">02-7903800
</v>
      </c>
      <c r="P154" s="129" t="str">
        <f>VLOOKUP(A154,BASE.!$A$1:$T$878,16,FALSE)</f>
        <v>•	info@fundacionmicasa.cl</v>
      </c>
      <c r="Q154" s="129">
        <f>VLOOKUP(A154,BASE.!$A$1:$T$878,17,FALSE)</f>
        <v>0</v>
      </c>
      <c r="R154" s="129">
        <f>VLOOKUP(A154,BASE.!$A$1:$T$878,18,FALSE)</f>
        <v>93401</v>
      </c>
      <c r="S154" s="129" t="str">
        <f>VLOOKUP(A154,BASE.!$A$1:$T$878,19,FALSE)</f>
        <v>Se acompaña certificado financiero correspondiente al año 2019, aprobado por el Subdepartamento de Supervisión Financiera Nacional.</v>
      </c>
      <c r="T154" s="131">
        <f>VLOOKUP(A154,BASE.!$A$1:$T$878,20,FALSE)</f>
        <v>37970</v>
      </c>
      <c r="U154" s="130">
        <v>4250</v>
      </c>
      <c r="V154" s="136">
        <v>28281323</v>
      </c>
      <c r="W154" s="136">
        <v>28281323</v>
      </c>
      <c r="X154" s="134">
        <v>44227</v>
      </c>
      <c r="Y154" s="135" t="s">
        <v>8664</v>
      </c>
      <c r="Z154" s="135" t="s">
        <v>7880</v>
      </c>
      <c r="AA154" s="135" t="s">
        <v>7900</v>
      </c>
    </row>
    <row r="155" spans="1:27" x14ac:dyDescent="0.25">
      <c r="A155" s="129">
        <v>4250</v>
      </c>
      <c r="B155" s="129" t="s">
        <v>8292</v>
      </c>
      <c r="C155" s="129" t="s">
        <v>7816</v>
      </c>
      <c r="D155" s="129" t="str">
        <f>VLOOKUP(A155,BASE.!$A$1:$T$878,4,FALSE)</f>
        <v>Fundación de derecho privado</v>
      </c>
      <c r="E155" s="129" t="str">
        <f>VLOOKUP(A155,BASE.!$A$1:$T$878,5,FALSE)</f>
        <v>Otorgado por Decreto Supremo Nº 1360, de fecha 22 de febrero de 1952, del Ministerio de Justicia.</v>
      </c>
      <c r="F155" s="129" t="str">
        <f>VLOOKUP(A155,BASE.!$A$1:$T$878,6,FALSE)</f>
        <v>Certificado de Vigencia extendido por el SRCeI, folio Nº 500355844114, de fecha 17 de noviembre de 2020.</v>
      </c>
      <c r="G155" s="129" t="str">
        <f>VLOOKUP(A155,BASE.!$A$1:$T$878,7,FALSE)</f>
        <v>Readaptar  y moralizar a niños y jóvenes vagos o desamparados.</v>
      </c>
      <c r="H155" s="129" t="str">
        <f>VLOOKUP(A155,BASE.!$A$1:$T$878,8,FALSE)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55" s="129" t="str">
        <f>VLOOKUP(A155,BASE.!$A$1:$T$878,9,FALSE)</f>
        <v>5 años.</v>
      </c>
      <c r="J155" s="129" t="str">
        <f>VLOOKUP(A155,BASE.!$A$1:$T$878,10,FALSE)</f>
        <v xml:space="preserve"> 5 años
24 de octubre de 2019 al 24 de octubre del 2024
</v>
      </c>
      <c r="K155" s="129" t="str">
        <f>VLOOKUP(A155,BASE.!$A$1:$T$878,11,FALSE)</f>
        <v xml:space="preserve">Gerente General: Delia María Del Gatto Reyes       
Presidente: Fernando Enrique Correa Ríos, 
Representante Legal:  Luis Mario Riquelme Navarro            
Mandataria: Paulina Andrea Herrera Godoy            
</v>
      </c>
      <c r="L155" s="129" t="str">
        <f>VLOOKUP(A155,BASE.!$A$1:$T$878,12,FALSE)</f>
        <v xml:space="preserve">Luis Barros Valdes Nº 775, comuna de Providencia, Santiago.
</v>
      </c>
      <c r="M155" s="129" t="str">
        <f>VLOOKUP(A155,BASE.!$A$1:$T$878,13,FALSE)</f>
        <v>XIII</v>
      </c>
      <c r="N155" s="129" t="str">
        <f>VLOOKUP(A155,BASE.!$A$1:$T$878,14,FALSE)</f>
        <v>Providencia</v>
      </c>
      <c r="O155" s="129" t="str">
        <f>VLOOKUP(A155,BASE.!$A$1:$T$878,15,FALSE)</f>
        <v xml:space="preserve">02-7903800
</v>
      </c>
      <c r="P155" s="129" t="str">
        <f>VLOOKUP(A155,BASE.!$A$1:$T$878,16,FALSE)</f>
        <v>•	info@fundacionmicasa.cl</v>
      </c>
      <c r="Q155" s="129">
        <f>VLOOKUP(A155,BASE.!$A$1:$T$878,17,FALSE)</f>
        <v>0</v>
      </c>
      <c r="R155" s="129">
        <f>VLOOKUP(A155,BASE.!$A$1:$T$878,18,FALSE)</f>
        <v>93401</v>
      </c>
      <c r="S155" s="129" t="str">
        <f>VLOOKUP(A155,BASE.!$A$1:$T$878,19,FALSE)</f>
        <v>Se acompaña certificado financiero correspondiente al año 2019, aprobado por el Subdepartamento de Supervisión Financiera Nacional.</v>
      </c>
      <c r="T155" s="131">
        <f>VLOOKUP(A155,BASE.!$A$1:$T$878,20,FALSE)</f>
        <v>37970</v>
      </c>
      <c r="U155" s="130">
        <v>4250</v>
      </c>
      <c r="V155" s="136">
        <v>16033200</v>
      </c>
      <c r="W155" s="136">
        <v>16033200</v>
      </c>
      <c r="X155" s="134">
        <v>44227</v>
      </c>
      <c r="Y155" s="135" t="s">
        <v>8664</v>
      </c>
      <c r="Z155" s="135" t="s">
        <v>7880</v>
      </c>
      <c r="AA155" s="135" t="s">
        <v>7895</v>
      </c>
    </row>
    <row r="156" spans="1:27" x14ac:dyDescent="0.25">
      <c r="A156" s="129">
        <v>4250</v>
      </c>
      <c r="B156" s="129" t="s">
        <v>8292</v>
      </c>
      <c r="C156" s="129" t="s">
        <v>7816</v>
      </c>
      <c r="D156" s="129" t="str">
        <f>VLOOKUP(A156,BASE.!$A$1:$T$878,4,FALSE)</f>
        <v>Fundación de derecho privado</v>
      </c>
      <c r="E156" s="129" t="str">
        <f>VLOOKUP(A156,BASE.!$A$1:$T$878,5,FALSE)</f>
        <v>Otorgado por Decreto Supremo Nº 1360, de fecha 22 de febrero de 1952, del Ministerio de Justicia.</v>
      </c>
      <c r="F156" s="129" t="str">
        <f>VLOOKUP(A156,BASE.!$A$1:$T$878,6,FALSE)</f>
        <v>Certificado de Vigencia extendido por el SRCeI, folio Nº 500355844114, de fecha 17 de noviembre de 2020.</v>
      </c>
      <c r="G156" s="129" t="str">
        <f>VLOOKUP(A156,BASE.!$A$1:$T$878,7,FALSE)</f>
        <v>Readaptar  y moralizar a niños y jóvenes vagos o desamparados.</v>
      </c>
      <c r="H156" s="129" t="str">
        <f>VLOOKUP(A156,BASE.!$A$1:$T$878,8,FALSE)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56" s="129" t="str">
        <f>VLOOKUP(A156,BASE.!$A$1:$T$878,9,FALSE)</f>
        <v>5 años.</v>
      </c>
      <c r="J156" s="129" t="str">
        <f>VLOOKUP(A156,BASE.!$A$1:$T$878,10,FALSE)</f>
        <v xml:space="preserve"> 5 años
24 de octubre de 2019 al 24 de octubre del 2024
</v>
      </c>
      <c r="K156" s="129" t="str">
        <f>VLOOKUP(A156,BASE.!$A$1:$T$878,11,FALSE)</f>
        <v xml:space="preserve">Gerente General: Delia María Del Gatto Reyes       
Presidente: Fernando Enrique Correa Ríos, 
Representante Legal:  Luis Mario Riquelme Navarro            
Mandataria: Paulina Andrea Herrera Godoy            
</v>
      </c>
      <c r="L156" s="129" t="str">
        <f>VLOOKUP(A156,BASE.!$A$1:$T$878,12,FALSE)</f>
        <v xml:space="preserve">Luis Barros Valdes Nº 775, comuna de Providencia, Santiago.
</v>
      </c>
      <c r="M156" s="129" t="str">
        <f>VLOOKUP(A156,BASE.!$A$1:$T$878,13,FALSE)</f>
        <v>XIII</v>
      </c>
      <c r="N156" s="129" t="str">
        <f>VLOOKUP(A156,BASE.!$A$1:$T$878,14,FALSE)</f>
        <v>Providencia</v>
      </c>
      <c r="O156" s="129" t="str">
        <f>VLOOKUP(A156,BASE.!$A$1:$T$878,15,FALSE)</f>
        <v xml:space="preserve">02-7903800
</v>
      </c>
      <c r="P156" s="129" t="str">
        <f>VLOOKUP(A156,BASE.!$A$1:$T$878,16,FALSE)</f>
        <v>•	info@fundacionmicasa.cl</v>
      </c>
      <c r="Q156" s="129">
        <f>VLOOKUP(A156,BASE.!$A$1:$T$878,17,FALSE)</f>
        <v>0</v>
      </c>
      <c r="R156" s="129">
        <f>VLOOKUP(A156,BASE.!$A$1:$T$878,18,FALSE)</f>
        <v>93401</v>
      </c>
      <c r="S156" s="129" t="str">
        <f>VLOOKUP(A156,BASE.!$A$1:$T$878,19,FALSE)</f>
        <v>Se acompaña certificado financiero correspondiente al año 2019, aprobado por el Subdepartamento de Supervisión Financiera Nacional.</v>
      </c>
      <c r="T156" s="131">
        <f>VLOOKUP(A156,BASE.!$A$1:$T$878,20,FALSE)</f>
        <v>37970</v>
      </c>
      <c r="U156" s="130">
        <v>4250</v>
      </c>
      <c r="V156" s="136">
        <v>70191420</v>
      </c>
      <c r="W156" s="136">
        <v>70191420</v>
      </c>
      <c r="X156" s="134">
        <v>44227</v>
      </c>
      <c r="Y156" s="135" t="s">
        <v>8664</v>
      </c>
      <c r="Z156" s="135" t="s">
        <v>7880</v>
      </c>
      <c r="AA156" s="135" t="s">
        <v>7883</v>
      </c>
    </row>
    <row r="157" spans="1:27" x14ac:dyDescent="0.25">
      <c r="A157" s="129">
        <v>4250</v>
      </c>
      <c r="B157" s="129" t="s">
        <v>8292</v>
      </c>
      <c r="C157" s="129" t="s">
        <v>7816</v>
      </c>
      <c r="D157" s="129" t="str">
        <f>VLOOKUP(A157,BASE.!$A$1:$T$878,4,FALSE)</f>
        <v>Fundación de derecho privado</v>
      </c>
      <c r="E157" s="129" t="str">
        <f>VLOOKUP(A157,BASE.!$A$1:$T$878,5,FALSE)</f>
        <v>Otorgado por Decreto Supremo Nº 1360, de fecha 22 de febrero de 1952, del Ministerio de Justicia.</v>
      </c>
      <c r="F157" s="129" t="str">
        <f>VLOOKUP(A157,BASE.!$A$1:$T$878,6,FALSE)</f>
        <v>Certificado de Vigencia extendido por el SRCeI, folio Nº 500355844114, de fecha 17 de noviembre de 2020.</v>
      </c>
      <c r="G157" s="129" t="str">
        <f>VLOOKUP(A157,BASE.!$A$1:$T$878,7,FALSE)</f>
        <v>Readaptar  y moralizar a niños y jóvenes vagos o desamparados.</v>
      </c>
      <c r="H157" s="129" t="str">
        <f>VLOOKUP(A157,BASE.!$A$1:$T$878,8,FALSE)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57" s="129" t="str">
        <f>VLOOKUP(A157,BASE.!$A$1:$T$878,9,FALSE)</f>
        <v>5 años.</v>
      </c>
      <c r="J157" s="129" t="str">
        <f>VLOOKUP(A157,BASE.!$A$1:$T$878,10,FALSE)</f>
        <v xml:space="preserve"> 5 años
24 de octubre de 2019 al 24 de octubre del 2024
</v>
      </c>
      <c r="K157" s="129" t="str">
        <f>VLOOKUP(A157,BASE.!$A$1:$T$878,11,FALSE)</f>
        <v xml:space="preserve">Gerente General: Delia María Del Gatto Reyes       
Presidente: Fernando Enrique Correa Ríos, 
Representante Legal:  Luis Mario Riquelme Navarro            
Mandataria: Paulina Andrea Herrera Godoy            
</v>
      </c>
      <c r="L157" s="129" t="str">
        <f>VLOOKUP(A157,BASE.!$A$1:$T$878,12,FALSE)</f>
        <v xml:space="preserve">Luis Barros Valdes Nº 775, comuna de Providencia, Santiago.
</v>
      </c>
      <c r="M157" s="129" t="str">
        <f>VLOOKUP(A157,BASE.!$A$1:$T$878,13,FALSE)</f>
        <v>XIII</v>
      </c>
      <c r="N157" s="129" t="str">
        <f>VLOOKUP(A157,BASE.!$A$1:$T$878,14,FALSE)</f>
        <v>Providencia</v>
      </c>
      <c r="O157" s="129" t="str">
        <f>VLOOKUP(A157,BASE.!$A$1:$T$878,15,FALSE)</f>
        <v xml:space="preserve">02-7903800
</v>
      </c>
      <c r="P157" s="129" t="str">
        <f>VLOOKUP(A157,BASE.!$A$1:$T$878,16,FALSE)</f>
        <v>•	info@fundacionmicasa.cl</v>
      </c>
      <c r="Q157" s="129">
        <f>VLOOKUP(A157,BASE.!$A$1:$T$878,17,FALSE)</f>
        <v>0</v>
      </c>
      <c r="R157" s="129">
        <f>VLOOKUP(A157,BASE.!$A$1:$T$878,18,FALSE)</f>
        <v>93401</v>
      </c>
      <c r="S157" s="129" t="str">
        <f>VLOOKUP(A157,BASE.!$A$1:$T$878,19,FALSE)</f>
        <v>Se acompaña certificado financiero correspondiente al año 2019, aprobado por el Subdepartamento de Supervisión Financiera Nacional.</v>
      </c>
      <c r="T157" s="131">
        <f>VLOOKUP(A157,BASE.!$A$1:$T$878,20,FALSE)</f>
        <v>37970</v>
      </c>
      <c r="U157" s="130">
        <v>4250</v>
      </c>
      <c r="V157" s="136">
        <v>21903626</v>
      </c>
      <c r="W157" s="136">
        <v>21903626</v>
      </c>
      <c r="X157" s="134">
        <v>44227</v>
      </c>
      <c r="Y157" s="135" t="s">
        <v>8664</v>
      </c>
      <c r="Z157" s="135" t="s">
        <v>7880</v>
      </c>
      <c r="AA157" s="135" t="s">
        <v>7971</v>
      </c>
    </row>
    <row r="158" spans="1:27" x14ac:dyDescent="0.25">
      <c r="A158" s="129">
        <v>4250</v>
      </c>
      <c r="B158" s="129" t="s">
        <v>8292</v>
      </c>
      <c r="C158" s="129" t="s">
        <v>7816</v>
      </c>
      <c r="D158" s="129" t="str">
        <f>VLOOKUP(A158,BASE.!$A$1:$T$878,4,FALSE)</f>
        <v>Fundación de derecho privado</v>
      </c>
      <c r="E158" s="129" t="str">
        <f>VLOOKUP(A158,BASE.!$A$1:$T$878,5,FALSE)</f>
        <v>Otorgado por Decreto Supremo Nº 1360, de fecha 22 de febrero de 1952, del Ministerio de Justicia.</v>
      </c>
      <c r="F158" s="129" t="str">
        <f>VLOOKUP(A158,BASE.!$A$1:$T$878,6,FALSE)</f>
        <v>Certificado de Vigencia extendido por el SRCeI, folio Nº 500355844114, de fecha 17 de noviembre de 2020.</v>
      </c>
      <c r="G158" s="129" t="str">
        <f>VLOOKUP(A158,BASE.!$A$1:$T$878,7,FALSE)</f>
        <v>Readaptar  y moralizar a niños y jóvenes vagos o desamparados.</v>
      </c>
      <c r="H158" s="129" t="str">
        <f>VLOOKUP(A158,BASE.!$A$1:$T$878,8,FALSE)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58" s="129" t="str">
        <f>VLOOKUP(A158,BASE.!$A$1:$T$878,9,FALSE)</f>
        <v>5 años.</v>
      </c>
      <c r="J158" s="129" t="str">
        <f>VLOOKUP(A158,BASE.!$A$1:$T$878,10,FALSE)</f>
        <v xml:space="preserve"> 5 años
24 de octubre de 2019 al 24 de octubre del 2024
</v>
      </c>
      <c r="K158" s="129" t="str">
        <f>VLOOKUP(A158,BASE.!$A$1:$T$878,11,FALSE)</f>
        <v xml:space="preserve">Gerente General: Delia María Del Gatto Reyes       
Presidente: Fernando Enrique Correa Ríos, 
Representante Legal:  Luis Mario Riquelme Navarro            
Mandataria: Paulina Andrea Herrera Godoy            
</v>
      </c>
      <c r="L158" s="129" t="str">
        <f>VLOOKUP(A158,BASE.!$A$1:$T$878,12,FALSE)</f>
        <v xml:space="preserve">Luis Barros Valdes Nº 775, comuna de Providencia, Santiago.
</v>
      </c>
      <c r="M158" s="129" t="str">
        <f>VLOOKUP(A158,BASE.!$A$1:$T$878,13,FALSE)</f>
        <v>XIII</v>
      </c>
      <c r="N158" s="129" t="str">
        <f>VLOOKUP(A158,BASE.!$A$1:$T$878,14,FALSE)</f>
        <v>Providencia</v>
      </c>
      <c r="O158" s="129" t="str">
        <f>VLOOKUP(A158,BASE.!$A$1:$T$878,15,FALSE)</f>
        <v xml:space="preserve">02-7903800
</v>
      </c>
      <c r="P158" s="129" t="str">
        <f>VLOOKUP(A158,BASE.!$A$1:$T$878,16,FALSE)</f>
        <v>•	info@fundacionmicasa.cl</v>
      </c>
      <c r="Q158" s="129">
        <f>VLOOKUP(A158,BASE.!$A$1:$T$878,17,FALSE)</f>
        <v>0</v>
      </c>
      <c r="R158" s="129">
        <f>VLOOKUP(A158,BASE.!$A$1:$T$878,18,FALSE)</f>
        <v>93401</v>
      </c>
      <c r="S158" s="129" t="str">
        <f>VLOOKUP(A158,BASE.!$A$1:$T$878,19,FALSE)</f>
        <v>Se acompaña certificado financiero correspondiente al año 2019, aprobado por el Subdepartamento de Supervisión Financiera Nacional.</v>
      </c>
      <c r="T158" s="131">
        <f>VLOOKUP(A158,BASE.!$A$1:$T$878,20,FALSE)</f>
        <v>37970</v>
      </c>
      <c r="U158" s="130">
        <v>4250</v>
      </c>
      <c r="V158" s="136">
        <v>6206400</v>
      </c>
      <c r="W158" s="136">
        <v>6206400</v>
      </c>
      <c r="X158" s="134">
        <v>44227</v>
      </c>
      <c r="Y158" s="135" t="s">
        <v>8664</v>
      </c>
      <c r="Z158" s="135" t="s">
        <v>7880</v>
      </c>
      <c r="AA158" s="135" t="s">
        <v>7972</v>
      </c>
    </row>
    <row r="159" spans="1:27" x14ac:dyDescent="0.25">
      <c r="A159" s="129">
        <v>4250</v>
      </c>
      <c r="B159" s="129" t="s">
        <v>8292</v>
      </c>
      <c r="C159" s="129" t="s">
        <v>7816</v>
      </c>
      <c r="D159" s="129" t="str">
        <f>VLOOKUP(A159,BASE.!$A$1:$T$878,4,FALSE)</f>
        <v>Fundación de derecho privado</v>
      </c>
      <c r="E159" s="129" t="str">
        <f>VLOOKUP(A159,BASE.!$A$1:$T$878,5,FALSE)</f>
        <v>Otorgado por Decreto Supremo Nº 1360, de fecha 22 de febrero de 1952, del Ministerio de Justicia.</v>
      </c>
      <c r="F159" s="129" t="str">
        <f>VLOOKUP(A159,BASE.!$A$1:$T$878,6,FALSE)</f>
        <v>Certificado de Vigencia extendido por el SRCeI, folio Nº 500355844114, de fecha 17 de noviembre de 2020.</v>
      </c>
      <c r="G159" s="129" t="str">
        <f>VLOOKUP(A159,BASE.!$A$1:$T$878,7,FALSE)</f>
        <v>Readaptar  y moralizar a niños y jóvenes vagos o desamparados.</v>
      </c>
      <c r="H159" s="129" t="str">
        <f>VLOOKUP(A159,BASE.!$A$1:$T$878,8,FALSE)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59" s="129" t="str">
        <f>VLOOKUP(A159,BASE.!$A$1:$T$878,9,FALSE)</f>
        <v>5 años.</v>
      </c>
      <c r="J159" s="129" t="str">
        <f>VLOOKUP(A159,BASE.!$A$1:$T$878,10,FALSE)</f>
        <v xml:space="preserve"> 5 años
24 de octubre de 2019 al 24 de octubre del 2024
</v>
      </c>
      <c r="K159" s="129" t="str">
        <f>VLOOKUP(A159,BASE.!$A$1:$T$878,11,FALSE)</f>
        <v xml:space="preserve">Gerente General: Delia María Del Gatto Reyes       
Presidente: Fernando Enrique Correa Ríos, 
Representante Legal:  Luis Mario Riquelme Navarro            
Mandataria: Paulina Andrea Herrera Godoy            
</v>
      </c>
      <c r="L159" s="129" t="str">
        <f>VLOOKUP(A159,BASE.!$A$1:$T$878,12,FALSE)</f>
        <v xml:space="preserve">Luis Barros Valdes Nº 775, comuna de Providencia, Santiago.
</v>
      </c>
      <c r="M159" s="129" t="str">
        <f>VLOOKUP(A159,BASE.!$A$1:$T$878,13,FALSE)</f>
        <v>XIII</v>
      </c>
      <c r="N159" s="129" t="str">
        <f>VLOOKUP(A159,BASE.!$A$1:$T$878,14,FALSE)</f>
        <v>Providencia</v>
      </c>
      <c r="O159" s="129" t="str">
        <f>VLOOKUP(A159,BASE.!$A$1:$T$878,15,FALSE)</f>
        <v xml:space="preserve">02-7903800
</v>
      </c>
      <c r="P159" s="129" t="str">
        <f>VLOOKUP(A159,BASE.!$A$1:$T$878,16,FALSE)</f>
        <v>•	info@fundacionmicasa.cl</v>
      </c>
      <c r="Q159" s="129">
        <f>VLOOKUP(A159,BASE.!$A$1:$T$878,17,FALSE)</f>
        <v>0</v>
      </c>
      <c r="R159" s="129">
        <f>VLOOKUP(A159,BASE.!$A$1:$T$878,18,FALSE)</f>
        <v>93401</v>
      </c>
      <c r="S159" s="129" t="str">
        <f>VLOOKUP(A159,BASE.!$A$1:$T$878,19,FALSE)</f>
        <v>Se acompaña certificado financiero correspondiente al año 2019, aprobado por el Subdepartamento de Supervisión Financiera Nacional.</v>
      </c>
      <c r="T159" s="131">
        <f>VLOOKUP(A159,BASE.!$A$1:$T$878,20,FALSE)</f>
        <v>37970</v>
      </c>
      <c r="U159" s="130">
        <v>4250</v>
      </c>
      <c r="V159" s="136">
        <v>7944192</v>
      </c>
      <c r="W159" s="136">
        <v>7944192</v>
      </c>
      <c r="X159" s="134">
        <v>44227</v>
      </c>
      <c r="Y159" s="135" t="s">
        <v>8664</v>
      </c>
      <c r="Z159" s="135" t="s">
        <v>7880</v>
      </c>
      <c r="AA159" s="135" t="s">
        <v>7908</v>
      </c>
    </row>
    <row r="160" spans="1:27" x14ac:dyDescent="0.25">
      <c r="A160" s="129">
        <v>4250</v>
      </c>
      <c r="B160" s="129" t="s">
        <v>8292</v>
      </c>
      <c r="C160" s="129" t="s">
        <v>7816</v>
      </c>
      <c r="D160" s="129" t="str">
        <f>VLOOKUP(A160,BASE.!$A$1:$T$878,4,FALSE)</f>
        <v>Fundación de derecho privado</v>
      </c>
      <c r="E160" s="129" t="str">
        <f>VLOOKUP(A160,BASE.!$A$1:$T$878,5,FALSE)</f>
        <v>Otorgado por Decreto Supremo Nº 1360, de fecha 22 de febrero de 1952, del Ministerio de Justicia.</v>
      </c>
      <c r="F160" s="129" t="str">
        <f>VLOOKUP(A160,BASE.!$A$1:$T$878,6,FALSE)</f>
        <v>Certificado de Vigencia extendido por el SRCeI, folio Nº 500355844114, de fecha 17 de noviembre de 2020.</v>
      </c>
      <c r="G160" s="129" t="str">
        <f>VLOOKUP(A160,BASE.!$A$1:$T$878,7,FALSE)</f>
        <v>Readaptar  y moralizar a niños y jóvenes vagos o desamparados.</v>
      </c>
      <c r="H160" s="129" t="str">
        <f>VLOOKUP(A160,BASE.!$A$1:$T$878,8,FALSE)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60" s="129" t="str">
        <f>VLOOKUP(A160,BASE.!$A$1:$T$878,9,FALSE)</f>
        <v>5 años.</v>
      </c>
      <c r="J160" s="129" t="str">
        <f>VLOOKUP(A160,BASE.!$A$1:$T$878,10,FALSE)</f>
        <v xml:space="preserve"> 5 años
24 de octubre de 2019 al 24 de octubre del 2024
</v>
      </c>
      <c r="K160" s="129" t="str">
        <f>VLOOKUP(A160,BASE.!$A$1:$T$878,11,FALSE)</f>
        <v xml:space="preserve">Gerente General: Delia María Del Gatto Reyes       
Presidente: Fernando Enrique Correa Ríos, 
Representante Legal:  Luis Mario Riquelme Navarro            
Mandataria: Paulina Andrea Herrera Godoy            
</v>
      </c>
      <c r="L160" s="129" t="str">
        <f>VLOOKUP(A160,BASE.!$A$1:$T$878,12,FALSE)</f>
        <v xml:space="preserve">Luis Barros Valdes Nº 775, comuna de Providencia, Santiago.
</v>
      </c>
      <c r="M160" s="129" t="str">
        <f>VLOOKUP(A160,BASE.!$A$1:$T$878,13,FALSE)</f>
        <v>XIII</v>
      </c>
      <c r="N160" s="129" t="str">
        <f>VLOOKUP(A160,BASE.!$A$1:$T$878,14,FALSE)</f>
        <v>Providencia</v>
      </c>
      <c r="O160" s="129" t="str">
        <f>VLOOKUP(A160,BASE.!$A$1:$T$878,15,FALSE)</f>
        <v xml:space="preserve">02-7903800
</v>
      </c>
      <c r="P160" s="129" t="str">
        <f>VLOOKUP(A160,BASE.!$A$1:$T$878,16,FALSE)</f>
        <v>•	info@fundacionmicasa.cl</v>
      </c>
      <c r="Q160" s="129">
        <f>VLOOKUP(A160,BASE.!$A$1:$T$878,17,FALSE)</f>
        <v>0</v>
      </c>
      <c r="R160" s="129">
        <f>VLOOKUP(A160,BASE.!$A$1:$T$878,18,FALSE)</f>
        <v>93401</v>
      </c>
      <c r="S160" s="129" t="str">
        <f>VLOOKUP(A160,BASE.!$A$1:$T$878,19,FALSE)</f>
        <v>Se acompaña certificado financiero correspondiente al año 2019, aprobado por el Subdepartamento de Supervisión Financiera Nacional.</v>
      </c>
      <c r="T160" s="131">
        <f>VLOOKUP(A160,BASE.!$A$1:$T$878,20,FALSE)</f>
        <v>37970</v>
      </c>
      <c r="U160" s="130">
        <v>4250</v>
      </c>
      <c r="V160" s="136">
        <v>33412361</v>
      </c>
      <c r="W160" s="136">
        <v>33412361</v>
      </c>
      <c r="X160" s="134">
        <v>44227</v>
      </c>
      <c r="Y160" s="135" t="s">
        <v>8664</v>
      </c>
      <c r="Z160" s="135" t="s">
        <v>7880</v>
      </c>
      <c r="AA160" s="135" t="s">
        <v>7973</v>
      </c>
    </row>
    <row r="161" spans="1:27" x14ac:dyDescent="0.25">
      <c r="A161" s="129">
        <v>4250</v>
      </c>
      <c r="B161" s="129" t="s">
        <v>8292</v>
      </c>
      <c r="C161" s="129" t="s">
        <v>7816</v>
      </c>
      <c r="D161" s="129" t="str">
        <f>VLOOKUP(A161,BASE.!$A$1:$T$878,4,FALSE)</f>
        <v>Fundación de derecho privado</v>
      </c>
      <c r="E161" s="129" t="str">
        <f>VLOOKUP(A161,BASE.!$A$1:$T$878,5,FALSE)</f>
        <v>Otorgado por Decreto Supremo Nº 1360, de fecha 22 de febrero de 1952, del Ministerio de Justicia.</v>
      </c>
      <c r="F161" s="129" t="str">
        <f>VLOOKUP(A161,BASE.!$A$1:$T$878,6,FALSE)</f>
        <v>Certificado de Vigencia extendido por el SRCeI, folio Nº 500355844114, de fecha 17 de noviembre de 2020.</v>
      </c>
      <c r="G161" s="129" t="str">
        <f>VLOOKUP(A161,BASE.!$A$1:$T$878,7,FALSE)</f>
        <v>Readaptar  y moralizar a niños y jóvenes vagos o desamparados.</v>
      </c>
      <c r="H161" s="129" t="str">
        <f>VLOOKUP(A161,BASE.!$A$1:$T$878,8,FALSE)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61" s="129" t="str">
        <f>VLOOKUP(A161,BASE.!$A$1:$T$878,9,FALSE)</f>
        <v>5 años.</v>
      </c>
      <c r="J161" s="129" t="str">
        <f>VLOOKUP(A161,BASE.!$A$1:$T$878,10,FALSE)</f>
        <v xml:space="preserve"> 5 años
24 de octubre de 2019 al 24 de octubre del 2024
</v>
      </c>
      <c r="K161" s="129" t="str">
        <f>VLOOKUP(A161,BASE.!$A$1:$T$878,11,FALSE)</f>
        <v xml:space="preserve">Gerente General: Delia María Del Gatto Reyes       
Presidente: Fernando Enrique Correa Ríos, 
Representante Legal:  Luis Mario Riquelme Navarro            
Mandataria: Paulina Andrea Herrera Godoy            
</v>
      </c>
      <c r="L161" s="129" t="str">
        <f>VLOOKUP(A161,BASE.!$A$1:$T$878,12,FALSE)</f>
        <v xml:space="preserve">Luis Barros Valdes Nº 775, comuna de Providencia, Santiago.
</v>
      </c>
      <c r="M161" s="129" t="str">
        <f>VLOOKUP(A161,BASE.!$A$1:$T$878,13,FALSE)</f>
        <v>XIII</v>
      </c>
      <c r="N161" s="129" t="str">
        <f>VLOOKUP(A161,BASE.!$A$1:$T$878,14,FALSE)</f>
        <v>Providencia</v>
      </c>
      <c r="O161" s="129" t="str">
        <f>VLOOKUP(A161,BASE.!$A$1:$T$878,15,FALSE)</f>
        <v xml:space="preserve">02-7903800
</v>
      </c>
      <c r="P161" s="129" t="str">
        <f>VLOOKUP(A161,BASE.!$A$1:$T$878,16,FALSE)</f>
        <v>•	info@fundacionmicasa.cl</v>
      </c>
      <c r="Q161" s="129">
        <f>VLOOKUP(A161,BASE.!$A$1:$T$878,17,FALSE)</f>
        <v>0</v>
      </c>
      <c r="R161" s="129">
        <f>VLOOKUP(A161,BASE.!$A$1:$T$878,18,FALSE)</f>
        <v>93401</v>
      </c>
      <c r="S161" s="129" t="str">
        <f>VLOOKUP(A161,BASE.!$A$1:$T$878,19,FALSE)</f>
        <v>Se acompaña certificado financiero correspondiente al año 2019, aprobado por el Subdepartamento de Supervisión Financiera Nacional.</v>
      </c>
      <c r="T161" s="131">
        <f>VLOOKUP(A161,BASE.!$A$1:$T$878,20,FALSE)</f>
        <v>37970</v>
      </c>
      <c r="U161" s="130">
        <v>4250</v>
      </c>
      <c r="V161" s="136">
        <v>13654080</v>
      </c>
      <c r="W161" s="136">
        <v>13654080</v>
      </c>
      <c r="X161" s="134">
        <v>44227</v>
      </c>
      <c r="Y161" s="135" t="s">
        <v>8664</v>
      </c>
      <c r="Z161" s="135" t="s">
        <v>7880</v>
      </c>
      <c r="AA161" s="135" t="s">
        <v>7891</v>
      </c>
    </row>
    <row r="162" spans="1:27" x14ac:dyDescent="0.25">
      <c r="A162" s="129">
        <v>4250</v>
      </c>
      <c r="B162" s="129" t="s">
        <v>8292</v>
      </c>
      <c r="C162" s="129" t="s">
        <v>7816</v>
      </c>
      <c r="D162" s="129" t="str">
        <f>VLOOKUP(A162,BASE.!$A$1:$T$878,4,FALSE)</f>
        <v>Fundación de derecho privado</v>
      </c>
      <c r="E162" s="129" t="str">
        <f>VLOOKUP(A162,BASE.!$A$1:$T$878,5,FALSE)</f>
        <v>Otorgado por Decreto Supremo Nº 1360, de fecha 22 de febrero de 1952, del Ministerio de Justicia.</v>
      </c>
      <c r="F162" s="129" t="str">
        <f>VLOOKUP(A162,BASE.!$A$1:$T$878,6,FALSE)</f>
        <v>Certificado de Vigencia extendido por el SRCeI, folio Nº 500355844114, de fecha 17 de noviembre de 2020.</v>
      </c>
      <c r="G162" s="129" t="str">
        <f>VLOOKUP(A162,BASE.!$A$1:$T$878,7,FALSE)</f>
        <v>Readaptar  y moralizar a niños y jóvenes vagos o desamparados.</v>
      </c>
      <c r="H162" s="129" t="str">
        <f>VLOOKUP(A162,BASE.!$A$1:$T$878,8,FALSE)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62" s="129" t="str">
        <f>VLOOKUP(A162,BASE.!$A$1:$T$878,9,FALSE)</f>
        <v>5 años.</v>
      </c>
      <c r="J162" s="129" t="str">
        <f>VLOOKUP(A162,BASE.!$A$1:$T$878,10,FALSE)</f>
        <v xml:space="preserve"> 5 años
24 de octubre de 2019 al 24 de octubre del 2024
</v>
      </c>
      <c r="K162" s="129" t="str">
        <f>VLOOKUP(A162,BASE.!$A$1:$T$878,11,FALSE)</f>
        <v xml:space="preserve">Gerente General: Delia María Del Gatto Reyes       
Presidente: Fernando Enrique Correa Ríos, 
Representante Legal:  Luis Mario Riquelme Navarro            
Mandataria: Paulina Andrea Herrera Godoy            
</v>
      </c>
      <c r="L162" s="129" t="str">
        <f>VLOOKUP(A162,BASE.!$A$1:$T$878,12,FALSE)</f>
        <v xml:space="preserve">Luis Barros Valdes Nº 775, comuna de Providencia, Santiago.
</v>
      </c>
      <c r="M162" s="129" t="str">
        <f>VLOOKUP(A162,BASE.!$A$1:$T$878,13,FALSE)</f>
        <v>XIII</v>
      </c>
      <c r="N162" s="129" t="str">
        <f>VLOOKUP(A162,BASE.!$A$1:$T$878,14,FALSE)</f>
        <v>Providencia</v>
      </c>
      <c r="O162" s="129" t="str">
        <f>VLOOKUP(A162,BASE.!$A$1:$T$878,15,FALSE)</f>
        <v xml:space="preserve">02-7903800
</v>
      </c>
      <c r="P162" s="129" t="str">
        <f>VLOOKUP(A162,BASE.!$A$1:$T$878,16,FALSE)</f>
        <v>•	info@fundacionmicasa.cl</v>
      </c>
      <c r="Q162" s="129">
        <f>VLOOKUP(A162,BASE.!$A$1:$T$878,17,FALSE)</f>
        <v>0</v>
      </c>
      <c r="R162" s="129">
        <f>VLOOKUP(A162,BASE.!$A$1:$T$878,18,FALSE)</f>
        <v>93401</v>
      </c>
      <c r="S162" s="129" t="str">
        <f>VLOOKUP(A162,BASE.!$A$1:$T$878,19,FALSE)</f>
        <v>Se acompaña certificado financiero correspondiente al año 2019, aprobado por el Subdepartamento de Supervisión Financiera Nacional.</v>
      </c>
      <c r="T162" s="131">
        <f>VLOOKUP(A162,BASE.!$A$1:$T$878,20,FALSE)</f>
        <v>37970</v>
      </c>
      <c r="U162" s="130">
        <v>4250</v>
      </c>
      <c r="V162" s="136">
        <v>2741677</v>
      </c>
      <c r="W162" s="136">
        <v>2741677</v>
      </c>
      <c r="X162" s="134">
        <v>44227</v>
      </c>
      <c r="Y162" s="135" t="s">
        <v>8664</v>
      </c>
      <c r="Z162" s="135" t="s">
        <v>7880</v>
      </c>
      <c r="AA162" s="135" t="s">
        <v>7954</v>
      </c>
    </row>
    <row r="163" spans="1:27" x14ac:dyDescent="0.25">
      <c r="A163" s="129">
        <v>4250</v>
      </c>
      <c r="B163" s="129" t="s">
        <v>8292</v>
      </c>
      <c r="C163" s="129" t="s">
        <v>7816</v>
      </c>
      <c r="D163" s="129" t="str">
        <f>VLOOKUP(A163,BASE.!$A$1:$T$878,4,FALSE)</f>
        <v>Fundación de derecho privado</v>
      </c>
      <c r="E163" s="129" t="str">
        <f>VLOOKUP(A163,BASE.!$A$1:$T$878,5,FALSE)</f>
        <v>Otorgado por Decreto Supremo Nº 1360, de fecha 22 de febrero de 1952, del Ministerio de Justicia.</v>
      </c>
      <c r="F163" s="129" t="str">
        <f>VLOOKUP(A163,BASE.!$A$1:$T$878,6,FALSE)</f>
        <v>Certificado de Vigencia extendido por el SRCeI, folio Nº 500355844114, de fecha 17 de noviembre de 2020.</v>
      </c>
      <c r="G163" s="129" t="str">
        <f>VLOOKUP(A163,BASE.!$A$1:$T$878,7,FALSE)</f>
        <v>Readaptar  y moralizar a niños y jóvenes vagos o desamparados.</v>
      </c>
      <c r="H163" s="129" t="str">
        <f>VLOOKUP(A163,BASE.!$A$1:$T$878,8,FALSE)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63" s="129" t="str">
        <f>VLOOKUP(A163,BASE.!$A$1:$T$878,9,FALSE)</f>
        <v>5 años.</v>
      </c>
      <c r="J163" s="129" t="str">
        <f>VLOOKUP(A163,BASE.!$A$1:$T$878,10,FALSE)</f>
        <v xml:space="preserve"> 5 años
24 de octubre de 2019 al 24 de octubre del 2024
</v>
      </c>
      <c r="K163" s="129" t="str">
        <f>VLOOKUP(A163,BASE.!$A$1:$T$878,11,FALSE)</f>
        <v xml:space="preserve">Gerente General: Delia María Del Gatto Reyes       
Presidente: Fernando Enrique Correa Ríos, 
Representante Legal:  Luis Mario Riquelme Navarro            
Mandataria: Paulina Andrea Herrera Godoy            
</v>
      </c>
      <c r="L163" s="129" t="str">
        <f>VLOOKUP(A163,BASE.!$A$1:$T$878,12,FALSE)</f>
        <v xml:space="preserve">Luis Barros Valdes Nº 775, comuna de Providencia, Santiago.
</v>
      </c>
      <c r="M163" s="129" t="str">
        <f>VLOOKUP(A163,BASE.!$A$1:$T$878,13,FALSE)</f>
        <v>XIII</v>
      </c>
      <c r="N163" s="129" t="str">
        <f>VLOOKUP(A163,BASE.!$A$1:$T$878,14,FALSE)</f>
        <v>Providencia</v>
      </c>
      <c r="O163" s="129" t="str">
        <f>VLOOKUP(A163,BASE.!$A$1:$T$878,15,FALSE)</f>
        <v xml:space="preserve">02-7903800
</v>
      </c>
      <c r="P163" s="129" t="str">
        <f>VLOOKUP(A163,BASE.!$A$1:$T$878,16,FALSE)</f>
        <v>•	info@fundacionmicasa.cl</v>
      </c>
      <c r="Q163" s="129">
        <f>VLOOKUP(A163,BASE.!$A$1:$T$878,17,FALSE)</f>
        <v>0</v>
      </c>
      <c r="R163" s="129">
        <f>VLOOKUP(A163,BASE.!$A$1:$T$878,18,FALSE)</f>
        <v>93401</v>
      </c>
      <c r="S163" s="129" t="str">
        <f>VLOOKUP(A163,BASE.!$A$1:$T$878,19,FALSE)</f>
        <v>Se acompaña certificado financiero correspondiente al año 2019, aprobado por el Subdepartamento de Supervisión Financiera Nacional.</v>
      </c>
      <c r="T163" s="131">
        <f>VLOOKUP(A163,BASE.!$A$1:$T$878,20,FALSE)</f>
        <v>37970</v>
      </c>
      <c r="U163" s="130">
        <v>4250</v>
      </c>
      <c r="V163" s="136">
        <v>3290013</v>
      </c>
      <c r="W163" s="136">
        <v>3290013</v>
      </c>
      <c r="X163" s="134">
        <v>44227</v>
      </c>
      <c r="Y163" s="135" t="s">
        <v>8664</v>
      </c>
      <c r="Z163" s="135" t="s">
        <v>7880</v>
      </c>
      <c r="AA163" s="135" t="s">
        <v>7892</v>
      </c>
    </row>
    <row r="164" spans="1:27" x14ac:dyDescent="0.25">
      <c r="A164" s="129">
        <v>4250</v>
      </c>
      <c r="B164" s="129" t="s">
        <v>8292</v>
      </c>
      <c r="C164" s="129" t="s">
        <v>7816</v>
      </c>
      <c r="D164" s="129" t="str">
        <f>VLOOKUP(A164,BASE.!$A$1:$T$878,4,FALSE)</f>
        <v>Fundación de derecho privado</v>
      </c>
      <c r="E164" s="129" t="str">
        <f>VLOOKUP(A164,BASE.!$A$1:$T$878,5,FALSE)</f>
        <v>Otorgado por Decreto Supremo Nº 1360, de fecha 22 de febrero de 1952, del Ministerio de Justicia.</v>
      </c>
      <c r="F164" s="129" t="str">
        <f>VLOOKUP(A164,BASE.!$A$1:$T$878,6,FALSE)</f>
        <v>Certificado de Vigencia extendido por el SRCeI, folio Nº 500355844114, de fecha 17 de noviembre de 2020.</v>
      </c>
      <c r="G164" s="129" t="str">
        <f>VLOOKUP(A164,BASE.!$A$1:$T$878,7,FALSE)</f>
        <v>Readaptar  y moralizar a niños y jóvenes vagos o desamparados.</v>
      </c>
      <c r="H164" s="129" t="str">
        <f>VLOOKUP(A164,BASE.!$A$1:$T$878,8,FALSE)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64" s="129" t="str">
        <f>VLOOKUP(A164,BASE.!$A$1:$T$878,9,FALSE)</f>
        <v>5 años.</v>
      </c>
      <c r="J164" s="129" t="str">
        <f>VLOOKUP(A164,BASE.!$A$1:$T$878,10,FALSE)</f>
        <v xml:space="preserve"> 5 años
24 de octubre de 2019 al 24 de octubre del 2024
</v>
      </c>
      <c r="K164" s="129" t="str">
        <f>VLOOKUP(A164,BASE.!$A$1:$T$878,11,FALSE)</f>
        <v xml:space="preserve">Gerente General: Delia María Del Gatto Reyes       
Presidente: Fernando Enrique Correa Ríos, 
Representante Legal:  Luis Mario Riquelme Navarro            
Mandataria: Paulina Andrea Herrera Godoy            
</v>
      </c>
      <c r="L164" s="129" t="str">
        <f>VLOOKUP(A164,BASE.!$A$1:$T$878,12,FALSE)</f>
        <v xml:space="preserve">Luis Barros Valdes Nº 775, comuna de Providencia, Santiago.
</v>
      </c>
      <c r="M164" s="129" t="str">
        <f>VLOOKUP(A164,BASE.!$A$1:$T$878,13,FALSE)</f>
        <v>XIII</v>
      </c>
      <c r="N164" s="129" t="str">
        <f>VLOOKUP(A164,BASE.!$A$1:$T$878,14,FALSE)</f>
        <v>Providencia</v>
      </c>
      <c r="O164" s="129" t="str">
        <f>VLOOKUP(A164,BASE.!$A$1:$T$878,15,FALSE)</f>
        <v xml:space="preserve">02-7903800
</v>
      </c>
      <c r="P164" s="129" t="str">
        <f>VLOOKUP(A164,BASE.!$A$1:$T$878,16,FALSE)</f>
        <v>•	info@fundacionmicasa.cl</v>
      </c>
      <c r="Q164" s="129">
        <f>VLOOKUP(A164,BASE.!$A$1:$T$878,17,FALSE)</f>
        <v>0</v>
      </c>
      <c r="R164" s="129">
        <f>VLOOKUP(A164,BASE.!$A$1:$T$878,18,FALSE)</f>
        <v>93401</v>
      </c>
      <c r="S164" s="129" t="str">
        <f>VLOOKUP(A164,BASE.!$A$1:$T$878,19,FALSE)</f>
        <v>Se acompaña certificado financiero correspondiente al año 2019, aprobado por el Subdepartamento de Supervisión Financiera Nacional.</v>
      </c>
      <c r="T164" s="131">
        <f>VLOOKUP(A164,BASE.!$A$1:$T$878,20,FALSE)</f>
        <v>37970</v>
      </c>
      <c r="U164" s="130">
        <v>4250</v>
      </c>
      <c r="V164" s="136">
        <v>8016600</v>
      </c>
      <c r="W164" s="136">
        <v>8016600</v>
      </c>
      <c r="X164" s="134">
        <v>44227</v>
      </c>
      <c r="Y164" s="135" t="s">
        <v>8664</v>
      </c>
      <c r="Z164" s="135" t="s">
        <v>7880</v>
      </c>
      <c r="AA164" s="135" t="s">
        <v>7949</v>
      </c>
    </row>
    <row r="165" spans="1:27" x14ac:dyDescent="0.25">
      <c r="A165" s="129">
        <v>4250</v>
      </c>
      <c r="B165" s="129" t="s">
        <v>8292</v>
      </c>
      <c r="C165" s="129" t="s">
        <v>7816</v>
      </c>
      <c r="D165" s="129" t="str">
        <f>VLOOKUP(A165,BASE.!$A$1:$T$878,4,FALSE)</f>
        <v>Fundación de derecho privado</v>
      </c>
      <c r="E165" s="129" t="str">
        <f>VLOOKUP(A165,BASE.!$A$1:$T$878,5,FALSE)</f>
        <v>Otorgado por Decreto Supremo Nº 1360, de fecha 22 de febrero de 1952, del Ministerio de Justicia.</v>
      </c>
      <c r="F165" s="129" t="str">
        <f>VLOOKUP(A165,BASE.!$A$1:$T$878,6,FALSE)</f>
        <v>Certificado de Vigencia extendido por el SRCeI, folio Nº 500355844114, de fecha 17 de noviembre de 2020.</v>
      </c>
      <c r="G165" s="129" t="str">
        <f>VLOOKUP(A165,BASE.!$A$1:$T$878,7,FALSE)</f>
        <v>Readaptar  y moralizar a niños y jóvenes vagos o desamparados.</v>
      </c>
      <c r="H165" s="129" t="str">
        <f>VLOOKUP(A165,BASE.!$A$1:$T$878,8,FALSE)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65" s="129" t="str">
        <f>VLOOKUP(A165,BASE.!$A$1:$T$878,9,FALSE)</f>
        <v>5 años.</v>
      </c>
      <c r="J165" s="129" t="str">
        <f>VLOOKUP(A165,BASE.!$A$1:$T$878,10,FALSE)</f>
        <v xml:space="preserve"> 5 años
24 de octubre de 2019 al 24 de octubre del 2024
</v>
      </c>
      <c r="K165" s="129" t="str">
        <f>VLOOKUP(A165,BASE.!$A$1:$T$878,11,FALSE)</f>
        <v xml:space="preserve">Gerente General: Delia María Del Gatto Reyes       
Presidente: Fernando Enrique Correa Ríos, 
Representante Legal:  Luis Mario Riquelme Navarro            
Mandataria: Paulina Andrea Herrera Godoy            
</v>
      </c>
      <c r="L165" s="129" t="str">
        <f>VLOOKUP(A165,BASE.!$A$1:$T$878,12,FALSE)</f>
        <v xml:space="preserve">Luis Barros Valdes Nº 775, comuna de Providencia, Santiago.
</v>
      </c>
      <c r="M165" s="129" t="str">
        <f>VLOOKUP(A165,BASE.!$A$1:$T$878,13,FALSE)</f>
        <v>XIII</v>
      </c>
      <c r="N165" s="129" t="str">
        <f>VLOOKUP(A165,BASE.!$A$1:$T$878,14,FALSE)</f>
        <v>Providencia</v>
      </c>
      <c r="O165" s="129" t="str">
        <f>VLOOKUP(A165,BASE.!$A$1:$T$878,15,FALSE)</f>
        <v xml:space="preserve">02-7903800
</v>
      </c>
      <c r="P165" s="129" t="str">
        <f>VLOOKUP(A165,BASE.!$A$1:$T$878,16,FALSE)</f>
        <v>•	info@fundacionmicasa.cl</v>
      </c>
      <c r="Q165" s="129">
        <f>VLOOKUP(A165,BASE.!$A$1:$T$878,17,FALSE)</f>
        <v>0</v>
      </c>
      <c r="R165" s="129">
        <f>VLOOKUP(A165,BASE.!$A$1:$T$878,18,FALSE)</f>
        <v>93401</v>
      </c>
      <c r="S165" s="129" t="str">
        <f>VLOOKUP(A165,BASE.!$A$1:$T$878,19,FALSE)</f>
        <v>Se acompaña certificado financiero correspondiente al año 2019, aprobado por el Subdepartamento de Supervisión Financiera Nacional.</v>
      </c>
      <c r="T165" s="131">
        <f>VLOOKUP(A165,BASE.!$A$1:$T$878,20,FALSE)</f>
        <v>37970</v>
      </c>
      <c r="U165" s="130">
        <v>4250</v>
      </c>
      <c r="V165" s="136">
        <v>8225031</v>
      </c>
      <c r="W165" s="136">
        <v>8225031</v>
      </c>
      <c r="X165" s="134">
        <v>44227</v>
      </c>
      <c r="Y165" s="135" t="s">
        <v>8664</v>
      </c>
      <c r="Z165" s="135" t="s">
        <v>7880</v>
      </c>
      <c r="AA165" s="135" t="s">
        <v>7974</v>
      </c>
    </row>
    <row r="166" spans="1:27" x14ac:dyDescent="0.25">
      <c r="A166" s="129">
        <v>4250</v>
      </c>
      <c r="B166" s="129" t="s">
        <v>8292</v>
      </c>
      <c r="C166" s="129" t="s">
        <v>7816</v>
      </c>
      <c r="D166" s="129" t="str">
        <f>VLOOKUP(A166,BASE.!$A$1:$T$878,4,FALSE)</f>
        <v>Fundación de derecho privado</v>
      </c>
      <c r="E166" s="129" t="str">
        <f>VLOOKUP(A166,BASE.!$A$1:$T$878,5,FALSE)</f>
        <v>Otorgado por Decreto Supremo Nº 1360, de fecha 22 de febrero de 1952, del Ministerio de Justicia.</v>
      </c>
      <c r="F166" s="129" t="str">
        <f>VLOOKUP(A166,BASE.!$A$1:$T$878,6,FALSE)</f>
        <v>Certificado de Vigencia extendido por el SRCeI, folio Nº 500355844114, de fecha 17 de noviembre de 2020.</v>
      </c>
      <c r="G166" s="129" t="str">
        <f>VLOOKUP(A166,BASE.!$A$1:$T$878,7,FALSE)</f>
        <v>Readaptar  y moralizar a niños y jóvenes vagos o desamparados.</v>
      </c>
      <c r="H166" s="129" t="str">
        <f>VLOOKUP(A166,BASE.!$A$1:$T$878,8,FALSE)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66" s="129" t="str">
        <f>VLOOKUP(A166,BASE.!$A$1:$T$878,9,FALSE)</f>
        <v>5 años.</v>
      </c>
      <c r="J166" s="129" t="str">
        <f>VLOOKUP(A166,BASE.!$A$1:$T$878,10,FALSE)</f>
        <v xml:space="preserve"> 5 años
24 de octubre de 2019 al 24 de octubre del 2024
</v>
      </c>
      <c r="K166" s="129" t="str">
        <f>VLOOKUP(A166,BASE.!$A$1:$T$878,11,FALSE)</f>
        <v xml:space="preserve">Gerente General: Delia María Del Gatto Reyes       
Presidente: Fernando Enrique Correa Ríos, 
Representante Legal:  Luis Mario Riquelme Navarro            
Mandataria: Paulina Andrea Herrera Godoy            
</v>
      </c>
      <c r="L166" s="129" t="str">
        <f>VLOOKUP(A166,BASE.!$A$1:$T$878,12,FALSE)</f>
        <v xml:space="preserve">Luis Barros Valdes Nº 775, comuna de Providencia, Santiago.
</v>
      </c>
      <c r="M166" s="129" t="str">
        <f>VLOOKUP(A166,BASE.!$A$1:$T$878,13,FALSE)</f>
        <v>XIII</v>
      </c>
      <c r="N166" s="129" t="str">
        <f>VLOOKUP(A166,BASE.!$A$1:$T$878,14,FALSE)</f>
        <v>Providencia</v>
      </c>
      <c r="O166" s="129" t="str">
        <f>VLOOKUP(A166,BASE.!$A$1:$T$878,15,FALSE)</f>
        <v xml:space="preserve">02-7903800
</v>
      </c>
      <c r="P166" s="129" t="str">
        <f>VLOOKUP(A166,BASE.!$A$1:$T$878,16,FALSE)</f>
        <v>•	info@fundacionmicasa.cl</v>
      </c>
      <c r="Q166" s="129">
        <f>VLOOKUP(A166,BASE.!$A$1:$T$878,17,FALSE)</f>
        <v>0</v>
      </c>
      <c r="R166" s="129">
        <f>VLOOKUP(A166,BASE.!$A$1:$T$878,18,FALSE)</f>
        <v>93401</v>
      </c>
      <c r="S166" s="129" t="str">
        <f>VLOOKUP(A166,BASE.!$A$1:$T$878,19,FALSE)</f>
        <v>Se acompaña certificado financiero correspondiente al año 2019, aprobado por el Subdepartamento de Supervisión Financiera Nacional.</v>
      </c>
      <c r="T166" s="131">
        <f>VLOOKUP(A166,BASE.!$A$1:$T$878,20,FALSE)</f>
        <v>37970</v>
      </c>
      <c r="U166" s="130">
        <v>4250</v>
      </c>
      <c r="V166" s="136">
        <v>3993818</v>
      </c>
      <c r="W166" s="136">
        <v>3993818</v>
      </c>
      <c r="X166" s="134">
        <v>44227</v>
      </c>
      <c r="Y166" s="135" t="s">
        <v>8664</v>
      </c>
      <c r="Z166" s="135" t="s">
        <v>7880</v>
      </c>
      <c r="AA166" s="135" t="s">
        <v>7975</v>
      </c>
    </row>
    <row r="167" spans="1:27" x14ac:dyDescent="0.25">
      <c r="A167" s="129">
        <v>4250</v>
      </c>
      <c r="B167" s="129" t="s">
        <v>8292</v>
      </c>
      <c r="C167" s="129" t="s">
        <v>7816</v>
      </c>
      <c r="D167" s="129" t="str">
        <f>VLOOKUP(A167,BASE.!$A$1:$T$878,4,FALSE)</f>
        <v>Fundación de derecho privado</v>
      </c>
      <c r="E167" s="129" t="str">
        <f>VLOOKUP(A167,BASE.!$A$1:$T$878,5,FALSE)</f>
        <v>Otorgado por Decreto Supremo Nº 1360, de fecha 22 de febrero de 1952, del Ministerio de Justicia.</v>
      </c>
      <c r="F167" s="129" t="str">
        <f>VLOOKUP(A167,BASE.!$A$1:$T$878,6,FALSE)</f>
        <v>Certificado de Vigencia extendido por el SRCeI, folio Nº 500355844114, de fecha 17 de noviembre de 2020.</v>
      </c>
      <c r="G167" s="129" t="str">
        <f>VLOOKUP(A167,BASE.!$A$1:$T$878,7,FALSE)</f>
        <v>Readaptar  y moralizar a niños y jóvenes vagos o desamparados.</v>
      </c>
      <c r="H167" s="129" t="str">
        <f>VLOOKUP(A167,BASE.!$A$1:$T$878,8,FALSE)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67" s="129" t="str">
        <f>VLOOKUP(A167,BASE.!$A$1:$T$878,9,FALSE)</f>
        <v>5 años.</v>
      </c>
      <c r="J167" s="129" t="str">
        <f>VLOOKUP(A167,BASE.!$A$1:$T$878,10,FALSE)</f>
        <v xml:space="preserve"> 5 años
24 de octubre de 2019 al 24 de octubre del 2024
</v>
      </c>
      <c r="K167" s="129" t="str">
        <f>VLOOKUP(A167,BASE.!$A$1:$T$878,11,FALSE)</f>
        <v xml:space="preserve">Gerente General: Delia María Del Gatto Reyes       
Presidente: Fernando Enrique Correa Ríos, 
Representante Legal:  Luis Mario Riquelme Navarro            
Mandataria: Paulina Andrea Herrera Godoy            
</v>
      </c>
      <c r="L167" s="129" t="str">
        <f>VLOOKUP(A167,BASE.!$A$1:$T$878,12,FALSE)</f>
        <v xml:space="preserve">Luis Barros Valdes Nº 775, comuna de Providencia, Santiago.
</v>
      </c>
      <c r="M167" s="129" t="str">
        <f>VLOOKUP(A167,BASE.!$A$1:$T$878,13,FALSE)</f>
        <v>XIII</v>
      </c>
      <c r="N167" s="129" t="str">
        <f>VLOOKUP(A167,BASE.!$A$1:$T$878,14,FALSE)</f>
        <v>Providencia</v>
      </c>
      <c r="O167" s="129" t="str">
        <f>VLOOKUP(A167,BASE.!$A$1:$T$878,15,FALSE)</f>
        <v xml:space="preserve">02-7903800
</v>
      </c>
      <c r="P167" s="129" t="str">
        <f>VLOOKUP(A167,BASE.!$A$1:$T$878,16,FALSE)</f>
        <v>•	info@fundacionmicasa.cl</v>
      </c>
      <c r="Q167" s="129">
        <f>VLOOKUP(A167,BASE.!$A$1:$T$878,17,FALSE)</f>
        <v>0</v>
      </c>
      <c r="R167" s="129">
        <f>VLOOKUP(A167,BASE.!$A$1:$T$878,18,FALSE)</f>
        <v>93401</v>
      </c>
      <c r="S167" s="129" t="str">
        <f>VLOOKUP(A167,BASE.!$A$1:$T$878,19,FALSE)</f>
        <v>Se acompaña certificado financiero correspondiente al año 2019, aprobado por el Subdepartamento de Supervisión Financiera Nacional.</v>
      </c>
      <c r="T167" s="131">
        <f>VLOOKUP(A167,BASE.!$A$1:$T$878,20,FALSE)</f>
        <v>37970</v>
      </c>
      <c r="U167" s="130">
        <v>4250</v>
      </c>
      <c r="V167" s="136">
        <v>6516720</v>
      </c>
      <c r="W167" s="136">
        <v>6516720</v>
      </c>
      <c r="X167" s="134">
        <v>44227</v>
      </c>
      <c r="Y167" s="135" t="s">
        <v>8664</v>
      </c>
      <c r="Z167" s="135" t="s">
        <v>7880</v>
      </c>
      <c r="AA167" s="135" t="s">
        <v>7970</v>
      </c>
    </row>
    <row r="168" spans="1:27" x14ac:dyDescent="0.25">
      <c r="A168" s="129">
        <v>4250</v>
      </c>
      <c r="B168" s="129" t="s">
        <v>8292</v>
      </c>
      <c r="C168" s="129" t="s">
        <v>7816</v>
      </c>
      <c r="D168" s="129" t="str">
        <f>VLOOKUP(A168,BASE.!$A$1:$T$878,4,FALSE)</f>
        <v>Fundación de derecho privado</v>
      </c>
      <c r="E168" s="129" t="str">
        <f>VLOOKUP(A168,BASE.!$A$1:$T$878,5,FALSE)</f>
        <v>Otorgado por Decreto Supremo Nº 1360, de fecha 22 de febrero de 1952, del Ministerio de Justicia.</v>
      </c>
      <c r="F168" s="129" t="str">
        <f>VLOOKUP(A168,BASE.!$A$1:$T$878,6,FALSE)</f>
        <v>Certificado de Vigencia extendido por el SRCeI, folio Nº 500355844114, de fecha 17 de noviembre de 2020.</v>
      </c>
      <c r="G168" s="129" t="str">
        <f>VLOOKUP(A168,BASE.!$A$1:$T$878,7,FALSE)</f>
        <v>Readaptar  y moralizar a niños y jóvenes vagos o desamparados.</v>
      </c>
      <c r="H168" s="129" t="str">
        <f>VLOOKUP(A168,BASE.!$A$1:$T$878,8,FALSE)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68" s="129" t="str">
        <f>VLOOKUP(A168,BASE.!$A$1:$T$878,9,FALSE)</f>
        <v>5 años.</v>
      </c>
      <c r="J168" s="129" t="str">
        <f>VLOOKUP(A168,BASE.!$A$1:$T$878,10,FALSE)</f>
        <v xml:space="preserve"> 5 años
24 de octubre de 2019 al 24 de octubre del 2024
</v>
      </c>
      <c r="K168" s="129" t="str">
        <f>VLOOKUP(A168,BASE.!$A$1:$T$878,11,FALSE)</f>
        <v xml:space="preserve">Gerente General: Delia María Del Gatto Reyes       
Presidente: Fernando Enrique Correa Ríos, 
Representante Legal:  Luis Mario Riquelme Navarro            
Mandataria: Paulina Andrea Herrera Godoy            
</v>
      </c>
      <c r="L168" s="129" t="str">
        <f>VLOOKUP(A168,BASE.!$A$1:$T$878,12,FALSE)</f>
        <v xml:space="preserve">Luis Barros Valdes Nº 775, comuna de Providencia, Santiago.
</v>
      </c>
      <c r="M168" s="129" t="str">
        <f>VLOOKUP(A168,BASE.!$A$1:$T$878,13,FALSE)</f>
        <v>XIII</v>
      </c>
      <c r="N168" s="129" t="str">
        <f>VLOOKUP(A168,BASE.!$A$1:$T$878,14,FALSE)</f>
        <v>Providencia</v>
      </c>
      <c r="O168" s="129" t="str">
        <f>VLOOKUP(A168,BASE.!$A$1:$T$878,15,FALSE)</f>
        <v xml:space="preserve">02-7903800
</v>
      </c>
      <c r="P168" s="129" t="str">
        <f>VLOOKUP(A168,BASE.!$A$1:$T$878,16,FALSE)</f>
        <v>•	info@fundacionmicasa.cl</v>
      </c>
      <c r="Q168" s="129">
        <f>VLOOKUP(A168,BASE.!$A$1:$T$878,17,FALSE)</f>
        <v>0</v>
      </c>
      <c r="R168" s="129">
        <f>VLOOKUP(A168,BASE.!$A$1:$T$878,18,FALSE)</f>
        <v>93401</v>
      </c>
      <c r="S168" s="129" t="str">
        <f>VLOOKUP(A168,BASE.!$A$1:$T$878,19,FALSE)</f>
        <v>Se acompaña certificado financiero correspondiente al año 2019, aprobado por el Subdepartamento de Supervisión Financiera Nacional.</v>
      </c>
      <c r="T168" s="131">
        <f>VLOOKUP(A168,BASE.!$A$1:$T$878,20,FALSE)</f>
        <v>37970</v>
      </c>
      <c r="U168" s="130">
        <v>4250</v>
      </c>
      <c r="V168" s="136">
        <v>5930280</v>
      </c>
      <c r="W168" s="136">
        <v>5930280</v>
      </c>
      <c r="X168" s="134">
        <v>44227</v>
      </c>
      <c r="Y168" s="135" t="s">
        <v>8664</v>
      </c>
      <c r="Z168" s="135" t="s">
        <v>7880</v>
      </c>
      <c r="AA168" s="135" t="s">
        <v>7976</v>
      </c>
    </row>
    <row r="169" spans="1:27" x14ac:dyDescent="0.25">
      <c r="A169" s="129">
        <v>4250</v>
      </c>
      <c r="B169" s="129" t="s">
        <v>8292</v>
      </c>
      <c r="C169" s="129" t="s">
        <v>7816</v>
      </c>
      <c r="D169" s="129" t="str">
        <f>VLOOKUP(A169,BASE.!$A$1:$T$878,4,FALSE)</f>
        <v>Fundación de derecho privado</v>
      </c>
      <c r="E169" s="129" t="str">
        <f>VLOOKUP(A169,BASE.!$A$1:$T$878,5,FALSE)</f>
        <v>Otorgado por Decreto Supremo Nº 1360, de fecha 22 de febrero de 1952, del Ministerio de Justicia.</v>
      </c>
      <c r="F169" s="129" t="str">
        <f>VLOOKUP(A169,BASE.!$A$1:$T$878,6,FALSE)</f>
        <v>Certificado de Vigencia extendido por el SRCeI, folio Nº 500355844114, de fecha 17 de noviembre de 2020.</v>
      </c>
      <c r="G169" s="129" t="str">
        <f>VLOOKUP(A169,BASE.!$A$1:$T$878,7,FALSE)</f>
        <v>Readaptar  y moralizar a niños y jóvenes vagos o desamparados.</v>
      </c>
      <c r="H169" s="129" t="str">
        <f>VLOOKUP(A169,BASE.!$A$1:$T$878,8,FALSE)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69" s="129" t="str">
        <f>VLOOKUP(A169,BASE.!$A$1:$T$878,9,FALSE)</f>
        <v>5 años.</v>
      </c>
      <c r="J169" s="129" t="str">
        <f>VLOOKUP(A169,BASE.!$A$1:$T$878,10,FALSE)</f>
        <v xml:space="preserve"> 5 años
24 de octubre de 2019 al 24 de octubre del 2024
</v>
      </c>
      <c r="K169" s="129" t="str">
        <f>VLOOKUP(A169,BASE.!$A$1:$T$878,11,FALSE)</f>
        <v xml:space="preserve">Gerente General: Delia María Del Gatto Reyes       
Presidente: Fernando Enrique Correa Ríos, 
Representante Legal:  Luis Mario Riquelme Navarro            
Mandataria: Paulina Andrea Herrera Godoy            
</v>
      </c>
      <c r="L169" s="129" t="str">
        <f>VLOOKUP(A169,BASE.!$A$1:$T$878,12,FALSE)</f>
        <v xml:space="preserve">Luis Barros Valdes Nº 775, comuna de Providencia, Santiago.
</v>
      </c>
      <c r="M169" s="129" t="str">
        <f>VLOOKUP(A169,BASE.!$A$1:$T$878,13,FALSE)</f>
        <v>XIII</v>
      </c>
      <c r="N169" s="129" t="str">
        <f>VLOOKUP(A169,BASE.!$A$1:$T$878,14,FALSE)</f>
        <v>Providencia</v>
      </c>
      <c r="O169" s="129" t="str">
        <f>VLOOKUP(A169,BASE.!$A$1:$T$878,15,FALSE)</f>
        <v xml:space="preserve">02-7903800
</v>
      </c>
      <c r="P169" s="129" t="str">
        <f>VLOOKUP(A169,BASE.!$A$1:$T$878,16,FALSE)</f>
        <v>•	info@fundacionmicasa.cl</v>
      </c>
      <c r="Q169" s="129">
        <f>VLOOKUP(A169,BASE.!$A$1:$T$878,17,FALSE)</f>
        <v>0</v>
      </c>
      <c r="R169" s="129">
        <f>VLOOKUP(A169,BASE.!$A$1:$T$878,18,FALSE)</f>
        <v>93401</v>
      </c>
      <c r="S169" s="129" t="str">
        <f>VLOOKUP(A169,BASE.!$A$1:$T$878,19,FALSE)</f>
        <v>Se acompaña certificado financiero correspondiente al año 2019, aprobado por el Subdepartamento de Supervisión Financiera Nacional.</v>
      </c>
      <c r="T169" s="131">
        <f>VLOOKUP(A169,BASE.!$A$1:$T$878,20,FALSE)</f>
        <v>37970</v>
      </c>
      <c r="U169" s="130">
        <v>4250</v>
      </c>
      <c r="V169" s="136">
        <v>16033200</v>
      </c>
      <c r="W169" s="136">
        <v>16033200</v>
      </c>
      <c r="X169" s="134">
        <v>44227</v>
      </c>
      <c r="Y169" s="135" t="s">
        <v>8664</v>
      </c>
      <c r="Z169" s="135" t="s">
        <v>7880</v>
      </c>
      <c r="AA169" s="135" t="s">
        <v>7944</v>
      </c>
    </row>
    <row r="170" spans="1:27" x14ac:dyDescent="0.25">
      <c r="A170" s="129">
        <v>4250</v>
      </c>
      <c r="B170" s="129" t="s">
        <v>8292</v>
      </c>
      <c r="C170" s="129" t="s">
        <v>7816</v>
      </c>
      <c r="D170" s="129" t="str">
        <f>VLOOKUP(A170,BASE.!$A$1:$T$878,4,FALSE)</f>
        <v>Fundación de derecho privado</v>
      </c>
      <c r="E170" s="129" t="str">
        <f>VLOOKUP(A170,BASE.!$A$1:$T$878,5,FALSE)</f>
        <v>Otorgado por Decreto Supremo Nº 1360, de fecha 22 de febrero de 1952, del Ministerio de Justicia.</v>
      </c>
      <c r="F170" s="129" t="str">
        <f>VLOOKUP(A170,BASE.!$A$1:$T$878,6,FALSE)</f>
        <v>Certificado de Vigencia extendido por el SRCeI, folio Nº 500355844114, de fecha 17 de noviembre de 2020.</v>
      </c>
      <c r="G170" s="129" t="str">
        <f>VLOOKUP(A170,BASE.!$A$1:$T$878,7,FALSE)</f>
        <v>Readaptar  y moralizar a niños y jóvenes vagos o desamparados.</v>
      </c>
      <c r="H170" s="129" t="str">
        <f>VLOOKUP(A170,BASE.!$A$1:$T$878,8,FALSE)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70" s="129" t="str">
        <f>VLOOKUP(A170,BASE.!$A$1:$T$878,9,FALSE)</f>
        <v>5 años.</v>
      </c>
      <c r="J170" s="129" t="str">
        <f>VLOOKUP(A170,BASE.!$A$1:$T$878,10,FALSE)</f>
        <v xml:space="preserve"> 5 años
24 de octubre de 2019 al 24 de octubre del 2024
</v>
      </c>
      <c r="K170" s="129" t="str">
        <f>VLOOKUP(A170,BASE.!$A$1:$T$878,11,FALSE)</f>
        <v xml:space="preserve">Gerente General: Delia María Del Gatto Reyes       
Presidente: Fernando Enrique Correa Ríos, 
Representante Legal:  Luis Mario Riquelme Navarro            
Mandataria: Paulina Andrea Herrera Godoy            
</v>
      </c>
      <c r="L170" s="129" t="str">
        <f>VLOOKUP(A170,BASE.!$A$1:$T$878,12,FALSE)</f>
        <v xml:space="preserve">Luis Barros Valdes Nº 775, comuna de Providencia, Santiago.
</v>
      </c>
      <c r="M170" s="129" t="str">
        <f>VLOOKUP(A170,BASE.!$A$1:$T$878,13,FALSE)</f>
        <v>XIII</v>
      </c>
      <c r="N170" s="129" t="str">
        <f>VLOOKUP(A170,BASE.!$A$1:$T$878,14,FALSE)</f>
        <v>Providencia</v>
      </c>
      <c r="O170" s="129" t="str">
        <f>VLOOKUP(A170,BASE.!$A$1:$T$878,15,FALSE)</f>
        <v xml:space="preserve">02-7903800
</v>
      </c>
      <c r="P170" s="129" t="str">
        <f>VLOOKUP(A170,BASE.!$A$1:$T$878,16,FALSE)</f>
        <v>•	info@fundacionmicasa.cl</v>
      </c>
      <c r="Q170" s="129">
        <f>VLOOKUP(A170,BASE.!$A$1:$T$878,17,FALSE)</f>
        <v>0</v>
      </c>
      <c r="R170" s="129">
        <f>VLOOKUP(A170,BASE.!$A$1:$T$878,18,FALSE)</f>
        <v>93401</v>
      </c>
      <c r="S170" s="129" t="str">
        <f>VLOOKUP(A170,BASE.!$A$1:$T$878,19,FALSE)</f>
        <v>Se acompaña certificado financiero correspondiente al año 2019, aprobado por el Subdepartamento de Supervisión Financiera Nacional.</v>
      </c>
      <c r="T170" s="131">
        <f>VLOOKUP(A170,BASE.!$A$1:$T$878,20,FALSE)</f>
        <v>37970</v>
      </c>
      <c r="U170" s="130">
        <v>4250</v>
      </c>
      <c r="V170" s="136">
        <v>8016600</v>
      </c>
      <c r="W170" s="136">
        <v>8016600</v>
      </c>
      <c r="X170" s="134">
        <v>44227</v>
      </c>
      <c r="Y170" s="135" t="s">
        <v>8664</v>
      </c>
      <c r="Z170" s="135" t="s">
        <v>7880</v>
      </c>
      <c r="AA170" s="135" t="s">
        <v>7977</v>
      </c>
    </row>
    <row r="171" spans="1:27" x14ac:dyDescent="0.25">
      <c r="A171" s="129">
        <v>4250</v>
      </c>
      <c r="B171" s="129" t="s">
        <v>8292</v>
      </c>
      <c r="C171" s="129" t="s">
        <v>7816</v>
      </c>
      <c r="D171" s="129" t="str">
        <f>VLOOKUP(A171,BASE.!$A$1:$T$878,4,FALSE)</f>
        <v>Fundación de derecho privado</v>
      </c>
      <c r="E171" s="129" t="str">
        <f>VLOOKUP(A171,BASE.!$A$1:$T$878,5,FALSE)</f>
        <v>Otorgado por Decreto Supremo Nº 1360, de fecha 22 de febrero de 1952, del Ministerio de Justicia.</v>
      </c>
      <c r="F171" s="129" t="str">
        <f>VLOOKUP(A171,BASE.!$A$1:$T$878,6,FALSE)</f>
        <v>Certificado de Vigencia extendido por el SRCeI, folio Nº 500355844114, de fecha 17 de noviembre de 2020.</v>
      </c>
      <c r="G171" s="129" t="str">
        <f>VLOOKUP(A171,BASE.!$A$1:$T$878,7,FALSE)</f>
        <v>Readaptar  y moralizar a niños y jóvenes vagos o desamparados.</v>
      </c>
      <c r="H171" s="129" t="str">
        <f>VLOOKUP(A171,BASE.!$A$1:$T$878,8,FALSE)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71" s="129" t="str">
        <f>VLOOKUP(A171,BASE.!$A$1:$T$878,9,FALSE)</f>
        <v>5 años.</v>
      </c>
      <c r="J171" s="129" t="str">
        <f>VLOOKUP(A171,BASE.!$A$1:$T$878,10,FALSE)</f>
        <v xml:space="preserve"> 5 años
24 de octubre de 2019 al 24 de octubre del 2024
</v>
      </c>
      <c r="K171" s="129" t="str">
        <f>VLOOKUP(A171,BASE.!$A$1:$T$878,11,FALSE)</f>
        <v xml:space="preserve">Gerente General: Delia María Del Gatto Reyes       
Presidente: Fernando Enrique Correa Ríos, 
Representante Legal:  Luis Mario Riquelme Navarro            
Mandataria: Paulina Andrea Herrera Godoy            
</v>
      </c>
      <c r="L171" s="129" t="str">
        <f>VLOOKUP(A171,BASE.!$A$1:$T$878,12,FALSE)</f>
        <v xml:space="preserve">Luis Barros Valdes Nº 775, comuna de Providencia, Santiago.
</v>
      </c>
      <c r="M171" s="129" t="str">
        <f>VLOOKUP(A171,BASE.!$A$1:$T$878,13,FALSE)</f>
        <v>XIII</v>
      </c>
      <c r="N171" s="129" t="str">
        <f>VLOOKUP(A171,BASE.!$A$1:$T$878,14,FALSE)</f>
        <v>Providencia</v>
      </c>
      <c r="O171" s="129" t="str">
        <f>VLOOKUP(A171,BASE.!$A$1:$T$878,15,FALSE)</f>
        <v xml:space="preserve">02-7903800
</v>
      </c>
      <c r="P171" s="129" t="str">
        <f>VLOOKUP(A171,BASE.!$A$1:$T$878,16,FALSE)</f>
        <v>•	info@fundacionmicasa.cl</v>
      </c>
      <c r="Q171" s="129">
        <f>VLOOKUP(A171,BASE.!$A$1:$T$878,17,FALSE)</f>
        <v>0</v>
      </c>
      <c r="R171" s="129">
        <f>VLOOKUP(A171,BASE.!$A$1:$T$878,18,FALSE)</f>
        <v>93401</v>
      </c>
      <c r="S171" s="129" t="str">
        <f>VLOOKUP(A171,BASE.!$A$1:$T$878,19,FALSE)</f>
        <v>Se acompaña certificado financiero correspondiente al año 2019, aprobado por el Subdepartamento de Supervisión Financiera Nacional.</v>
      </c>
      <c r="T171" s="131">
        <f>VLOOKUP(A171,BASE.!$A$1:$T$878,20,FALSE)</f>
        <v>37970</v>
      </c>
      <c r="U171" s="130">
        <v>4250</v>
      </c>
      <c r="V171" s="136">
        <v>16033200</v>
      </c>
      <c r="W171" s="136">
        <v>16033200</v>
      </c>
      <c r="X171" s="134">
        <v>44227</v>
      </c>
      <c r="Y171" s="135" t="s">
        <v>8664</v>
      </c>
      <c r="Z171" s="135" t="s">
        <v>7880</v>
      </c>
      <c r="AA171" s="135" t="s">
        <v>7941</v>
      </c>
    </row>
    <row r="172" spans="1:27" x14ac:dyDescent="0.25">
      <c r="A172" s="129">
        <v>4250</v>
      </c>
      <c r="B172" s="129" t="s">
        <v>8292</v>
      </c>
      <c r="C172" s="129" t="s">
        <v>7816</v>
      </c>
      <c r="D172" s="129" t="str">
        <f>VLOOKUP(A172,BASE.!$A$1:$T$878,4,FALSE)</f>
        <v>Fundación de derecho privado</v>
      </c>
      <c r="E172" s="129" t="str">
        <f>VLOOKUP(A172,BASE.!$A$1:$T$878,5,FALSE)</f>
        <v>Otorgado por Decreto Supremo Nº 1360, de fecha 22 de febrero de 1952, del Ministerio de Justicia.</v>
      </c>
      <c r="F172" s="129" t="str">
        <f>VLOOKUP(A172,BASE.!$A$1:$T$878,6,FALSE)</f>
        <v>Certificado de Vigencia extendido por el SRCeI, folio Nº 500355844114, de fecha 17 de noviembre de 2020.</v>
      </c>
      <c r="G172" s="129" t="str">
        <f>VLOOKUP(A172,BASE.!$A$1:$T$878,7,FALSE)</f>
        <v>Readaptar  y moralizar a niños y jóvenes vagos o desamparados.</v>
      </c>
      <c r="H172" s="129" t="str">
        <f>VLOOKUP(A172,BASE.!$A$1:$T$878,8,FALSE)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72" s="129" t="str">
        <f>VLOOKUP(A172,BASE.!$A$1:$T$878,9,FALSE)</f>
        <v>5 años.</v>
      </c>
      <c r="J172" s="129" t="str">
        <f>VLOOKUP(A172,BASE.!$A$1:$T$878,10,FALSE)</f>
        <v xml:space="preserve"> 5 años
24 de octubre de 2019 al 24 de octubre del 2024
</v>
      </c>
      <c r="K172" s="129" t="str">
        <f>VLOOKUP(A172,BASE.!$A$1:$T$878,11,FALSE)</f>
        <v xml:space="preserve">Gerente General: Delia María Del Gatto Reyes       
Presidente: Fernando Enrique Correa Ríos, 
Representante Legal:  Luis Mario Riquelme Navarro            
Mandataria: Paulina Andrea Herrera Godoy            
</v>
      </c>
      <c r="L172" s="129" t="str">
        <f>VLOOKUP(A172,BASE.!$A$1:$T$878,12,FALSE)</f>
        <v xml:space="preserve">Luis Barros Valdes Nº 775, comuna de Providencia, Santiago.
</v>
      </c>
      <c r="M172" s="129" t="str">
        <f>VLOOKUP(A172,BASE.!$A$1:$T$878,13,FALSE)</f>
        <v>XIII</v>
      </c>
      <c r="N172" s="129" t="str">
        <f>VLOOKUP(A172,BASE.!$A$1:$T$878,14,FALSE)</f>
        <v>Providencia</v>
      </c>
      <c r="O172" s="129" t="str">
        <f>VLOOKUP(A172,BASE.!$A$1:$T$878,15,FALSE)</f>
        <v xml:space="preserve">02-7903800
</v>
      </c>
      <c r="P172" s="129" t="str">
        <f>VLOOKUP(A172,BASE.!$A$1:$T$878,16,FALSE)</f>
        <v>•	info@fundacionmicasa.cl</v>
      </c>
      <c r="Q172" s="129">
        <f>VLOOKUP(A172,BASE.!$A$1:$T$878,17,FALSE)</f>
        <v>0</v>
      </c>
      <c r="R172" s="129">
        <f>VLOOKUP(A172,BASE.!$A$1:$T$878,18,FALSE)</f>
        <v>93401</v>
      </c>
      <c r="S172" s="129" t="str">
        <f>VLOOKUP(A172,BASE.!$A$1:$T$878,19,FALSE)</f>
        <v>Se acompaña certificado financiero correspondiente al año 2019, aprobado por el Subdepartamento de Supervisión Financiera Nacional.</v>
      </c>
      <c r="T172" s="131">
        <f>VLOOKUP(A172,BASE.!$A$1:$T$878,20,FALSE)</f>
        <v>37970</v>
      </c>
      <c r="U172" s="130">
        <v>4250</v>
      </c>
      <c r="V172" s="136">
        <v>15826320</v>
      </c>
      <c r="W172" s="136">
        <v>15826320</v>
      </c>
      <c r="X172" s="134">
        <v>44227</v>
      </c>
      <c r="Y172" s="135" t="s">
        <v>8664</v>
      </c>
      <c r="Z172" s="135" t="s">
        <v>7880</v>
      </c>
      <c r="AA172" s="135" t="s">
        <v>7978</v>
      </c>
    </row>
    <row r="173" spans="1:27" x14ac:dyDescent="0.25">
      <c r="A173" s="129">
        <v>4250</v>
      </c>
      <c r="B173" s="129" t="s">
        <v>8292</v>
      </c>
      <c r="C173" s="129" t="s">
        <v>7816</v>
      </c>
      <c r="D173" s="129" t="str">
        <f>VLOOKUP(A173,BASE.!$A$1:$T$878,4,FALSE)</f>
        <v>Fundación de derecho privado</v>
      </c>
      <c r="E173" s="129" t="str">
        <f>VLOOKUP(A173,BASE.!$A$1:$T$878,5,FALSE)</f>
        <v>Otorgado por Decreto Supremo Nº 1360, de fecha 22 de febrero de 1952, del Ministerio de Justicia.</v>
      </c>
      <c r="F173" s="129" t="str">
        <f>VLOOKUP(A173,BASE.!$A$1:$T$878,6,FALSE)</f>
        <v>Certificado de Vigencia extendido por el SRCeI, folio Nº 500355844114, de fecha 17 de noviembre de 2020.</v>
      </c>
      <c r="G173" s="129" t="str">
        <f>VLOOKUP(A173,BASE.!$A$1:$T$878,7,FALSE)</f>
        <v>Readaptar  y moralizar a niños y jóvenes vagos o desamparados.</v>
      </c>
      <c r="H173" s="129" t="str">
        <f>VLOOKUP(A173,BASE.!$A$1:$T$878,8,FALSE)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73" s="129" t="str">
        <f>VLOOKUP(A173,BASE.!$A$1:$T$878,9,FALSE)</f>
        <v>5 años.</v>
      </c>
      <c r="J173" s="129" t="str">
        <f>VLOOKUP(A173,BASE.!$A$1:$T$878,10,FALSE)</f>
        <v xml:space="preserve"> 5 años
24 de octubre de 2019 al 24 de octubre del 2024
</v>
      </c>
      <c r="K173" s="129" t="str">
        <f>VLOOKUP(A173,BASE.!$A$1:$T$878,11,FALSE)</f>
        <v xml:space="preserve">Gerente General: Delia María Del Gatto Reyes       
Presidente: Fernando Enrique Correa Ríos, 
Representante Legal:  Luis Mario Riquelme Navarro            
Mandataria: Paulina Andrea Herrera Godoy            
</v>
      </c>
      <c r="L173" s="129" t="str">
        <f>VLOOKUP(A173,BASE.!$A$1:$T$878,12,FALSE)</f>
        <v xml:space="preserve">Luis Barros Valdes Nº 775, comuna de Providencia, Santiago.
</v>
      </c>
      <c r="M173" s="129" t="str">
        <f>VLOOKUP(A173,BASE.!$A$1:$T$878,13,FALSE)</f>
        <v>XIII</v>
      </c>
      <c r="N173" s="129" t="str">
        <f>VLOOKUP(A173,BASE.!$A$1:$T$878,14,FALSE)</f>
        <v>Providencia</v>
      </c>
      <c r="O173" s="129" t="str">
        <f>VLOOKUP(A173,BASE.!$A$1:$T$878,15,FALSE)</f>
        <v xml:space="preserve">02-7903800
</v>
      </c>
      <c r="P173" s="129" t="str">
        <f>VLOOKUP(A173,BASE.!$A$1:$T$878,16,FALSE)</f>
        <v>•	info@fundacionmicasa.cl</v>
      </c>
      <c r="Q173" s="129">
        <f>VLOOKUP(A173,BASE.!$A$1:$T$878,17,FALSE)</f>
        <v>0</v>
      </c>
      <c r="R173" s="129">
        <f>VLOOKUP(A173,BASE.!$A$1:$T$878,18,FALSE)</f>
        <v>93401</v>
      </c>
      <c r="S173" s="129" t="str">
        <f>VLOOKUP(A173,BASE.!$A$1:$T$878,19,FALSE)</f>
        <v>Se acompaña certificado financiero correspondiente al año 2019, aprobado por el Subdepartamento de Supervisión Financiera Nacional.</v>
      </c>
      <c r="T173" s="131">
        <f>VLOOKUP(A173,BASE.!$A$1:$T$878,20,FALSE)</f>
        <v>37970</v>
      </c>
      <c r="U173" s="130">
        <v>4250</v>
      </c>
      <c r="V173" s="136">
        <v>7413200</v>
      </c>
      <c r="W173" s="136">
        <v>7413200</v>
      </c>
      <c r="X173" s="134">
        <v>44227</v>
      </c>
      <c r="Y173" s="135" t="s">
        <v>8664</v>
      </c>
      <c r="Z173" s="135" t="s">
        <v>7880</v>
      </c>
      <c r="AA173" s="135" t="s">
        <v>7979</v>
      </c>
    </row>
    <row r="174" spans="1:27" x14ac:dyDescent="0.25">
      <c r="A174" s="129">
        <v>4250</v>
      </c>
      <c r="B174" s="129" t="s">
        <v>8292</v>
      </c>
      <c r="C174" s="129" t="s">
        <v>7816</v>
      </c>
      <c r="D174" s="129" t="str">
        <f>VLOOKUP(A174,BASE.!$A$1:$T$878,4,FALSE)</f>
        <v>Fundación de derecho privado</v>
      </c>
      <c r="E174" s="129" t="str">
        <f>VLOOKUP(A174,BASE.!$A$1:$T$878,5,FALSE)</f>
        <v>Otorgado por Decreto Supremo Nº 1360, de fecha 22 de febrero de 1952, del Ministerio de Justicia.</v>
      </c>
      <c r="F174" s="129" t="str">
        <f>VLOOKUP(A174,BASE.!$A$1:$T$878,6,FALSE)</f>
        <v>Certificado de Vigencia extendido por el SRCeI, folio Nº 500355844114, de fecha 17 de noviembre de 2020.</v>
      </c>
      <c r="G174" s="129" t="str">
        <f>VLOOKUP(A174,BASE.!$A$1:$T$878,7,FALSE)</f>
        <v>Readaptar  y moralizar a niños y jóvenes vagos o desamparados.</v>
      </c>
      <c r="H174" s="129" t="str">
        <f>VLOOKUP(A174,BASE.!$A$1:$T$878,8,FALSE)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74" s="129" t="str">
        <f>VLOOKUP(A174,BASE.!$A$1:$T$878,9,FALSE)</f>
        <v>5 años.</v>
      </c>
      <c r="J174" s="129" t="str">
        <f>VLOOKUP(A174,BASE.!$A$1:$T$878,10,FALSE)</f>
        <v xml:space="preserve"> 5 años
24 de octubre de 2019 al 24 de octubre del 2024
</v>
      </c>
      <c r="K174" s="129" t="str">
        <f>VLOOKUP(A174,BASE.!$A$1:$T$878,11,FALSE)</f>
        <v xml:space="preserve">Gerente General: Delia María Del Gatto Reyes       
Presidente: Fernando Enrique Correa Ríos, 
Representante Legal:  Luis Mario Riquelme Navarro            
Mandataria: Paulina Andrea Herrera Godoy            
</v>
      </c>
      <c r="L174" s="129" t="str">
        <f>VLOOKUP(A174,BASE.!$A$1:$T$878,12,FALSE)</f>
        <v xml:space="preserve">Luis Barros Valdes Nº 775, comuna de Providencia, Santiago.
</v>
      </c>
      <c r="M174" s="129" t="str">
        <f>VLOOKUP(A174,BASE.!$A$1:$T$878,13,FALSE)</f>
        <v>XIII</v>
      </c>
      <c r="N174" s="129" t="str">
        <f>VLOOKUP(A174,BASE.!$A$1:$T$878,14,FALSE)</f>
        <v>Providencia</v>
      </c>
      <c r="O174" s="129" t="str">
        <f>VLOOKUP(A174,BASE.!$A$1:$T$878,15,FALSE)</f>
        <v xml:space="preserve">02-7903800
</v>
      </c>
      <c r="P174" s="129" t="str">
        <f>VLOOKUP(A174,BASE.!$A$1:$T$878,16,FALSE)</f>
        <v>•	info@fundacionmicasa.cl</v>
      </c>
      <c r="Q174" s="129">
        <f>VLOOKUP(A174,BASE.!$A$1:$T$878,17,FALSE)</f>
        <v>0</v>
      </c>
      <c r="R174" s="129">
        <f>VLOOKUP(A174,BASE.!$A$1:$T$878,18,FALSE)</f>
        <v>93401</v>
      </c>
      <c r="S174" s="129" t="str">
        <f>VLOOKUP(A174,BASE.!$A$1:$T$878,19,FALSE)</f>
        <v>Se acompaña certificado financiero correspondiente al año 2019, aprobado por el Subdepartamento de Supervisión Financiera Nacional.</v>
      </c>
      <c r="T174" s="131">
        <f>VLOOKUP(A174,BASE.!$A$1:$T$878,20,FALSE)</f>
        <v>37970</v>
      </c>
      <c r="U174" s="130">
        <v>4250</v>
      </c>
      <c r="V174" s="136">
        <v>16033200</v>
      </c>
      <c r="W174" s="136">
        <v>16033200</v>
      </c>
      <c r="X174" s="134">
        <v>44227</v>
      </c>
      <c r="Y174" s="135" t="s">
        <v>8664</v>
      </c>
      <c r="Z174" s="135" t="s">
        <v>7880</v>
      </c>
      <c r="AA174" s="135" t="s">
        <v>7950</v>
      </c>
    </row>
    <row r="175" spans="1:27" x14ac:dyDescent="0.25">
      <c r="A175" s="129">
        <v>4250</v>
      </c>
      <c r="B175" s="129" t="s">
        <v>8292</v>
      </c>
      <c r="C175" s="129" t="s">
        <v>7816</v>
      </c>
      <c r="D175" s="129" t="str">
        <f>VLOOKUP(A175,BASE.!$A$1:$T$878,4,FALSE)</f>
        <v>Fundación de derecho privado</v>
      </c>
      <c r="E175" s="129" t="str">
        <f>VLOOKUP(A175,BASE.!$A$1:$T$878,5,FALSE)</f>
        <v>Otorgado por Decreto Supremo Nº 1360, de fecha 22 de febrero de 1952, del Ministerio de Justicia.</v>
      </c>
      <c r="F175" s="129" t="str">
        <f>VLOOKUP(A175,BASE.!$A$1:$T$878,6,FALSE)</f>
        <v>Certificado de Vigencia extendido por el SRCeI, folio Nº 500355844114, de fecha 17 de noviembre de 2020.</v>
      </c>
      <c r="G175" s="129" t="str">
        <f>VLOOKUP(A175,BASE.!$A$1:$T$878,7,FALSE)</f>
        <v>Readaptar  y moralizar a niños y jóvenes vagos o desamparados.</v>
      </c>
      <c r="H175" s="129" t="str">
        <f>VLOOKUP(A175,BASE.!$A$1:$T$878,8,FALSE)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75" s="129" t="str">
        <f>VLOOKUP(A175,BASE.!$A$1:$T$878,9,FALSE)</f>
        <v>5 años.</v>
      </c>
      <c r="J175" s="129" t="str">
        <f>VLOOKUP(A175,BASE.!$A$1:$T$878,10,FALSE)</f>
        <v xml:space="preserve"> 5 años
24 de octubre de 2019 al 24 de octubre del 2024
</v>
      </c>
      <c r="K175" s="129" t="str">
        <f>VLOOKUP(A175,BASE.!$A$1:$T$878,11,FALSE)</f>
        <v xml:space="preserve">Gerente General: Delia María Del Gatto Reyes       
Presidente: Fernando Enrique Correa Ríos, 
Representante Legal:  Luis Mario Riquelme Navarro            
Mandataria: Paulina Andrea Herrera Godoy            
</v>
      </c>
      <c r="L175" s="129" t="str">
        <f>VLOOKUP(A175,BASE.!$A$1:$T$878,12,FALSE)</f>
        <v xml:space="preserve">Luis Barros Valdes Nº 775, comuna de Providencia, Santiago.
</v>
      </c>
      <c r="M175" s="129" t="str">
        <f>VLOOKUP(A175,BASE.!$A$1:$T$878,13,FALSE)</f>
        <v>XIII</v>
      </c>
      <c r="N175" s="129" t="str">
        <f>VLOOKUP(A175,BASE.!$A$1:$T$878,14,FALSE)</f>
        <v>Providencia</v>
      </c>
      <c r="O175" s="129" t="str">
        <f>VLOOKUP(A175,BASE.!$A$1:$T$878,15,FALSE)</f>
        <v xml:space="preserve">02-7903800
</v>
      </c>
      <c r="P175" s="129" t="str">
        <f>VLOOKUP(A175,BASE.!$A$1:$T$878,16,FALSE)</f>
        <v>•	info@fundacionmicasa.cl</v>
      </c>
      <c r="Q175" s="129">
        <f>VLOOKUP(A175,BASE.!$A$1:$T$878,17,FALSE)</f>
        <v>0</v>
      </c>
      <c r="R175" s="129">
        <f>VLOOKUP(A175,BASE.!$A$1:$T$878,18,FALSE)</f>
        <v>93401</v>
      </c>
      <c r="S175" s="129" t="str">
        <f>VLOOKUP(A175,BASE.!$A$1:$T$878,19,FALSE)</f>
        <v>Se acompaña certificado financiero correspondiente al año 2019, aprobado por el Subdepartamento de Supervisión Financiera Nacional.</v>
      </c>
      <c r="T175" s="131">
        <f>VLOOKUP(A175,BASE.!$A$1:$T$878,20,FALSE)</f>
        <v>37970</v>
      </c>
      <c r="U175" s="130">
        <v>4250</v>
      </c>
      <c r="V175" s="136">
        <v>8937216</v>
      </c>
      <c r="W175" s="136">
        <v>8937216</v>
      </c>
      <c r="X175" s="134">
        <v>44227</v>
      </c>
      <c r="Y175" s="135" t="s">
        <v>8664</v>
      </c>
      <c r="Z175" s="135" t="s">
        <v>7880</v>
      </c>
      <c r="AA175" s="135" t="s">
        <v>7980</v>
      </c>
    </row>
    <row r="176" spans="1:27" x14ac:dyDescent="0.25">
      <c r="A176" s="129">
        <v>4250</v>
      </c>
      <c r="B176" s="129" t="s">
        <v>8292</v>
      </c>
      <c r="C176" s="129" t="s">
        <v>7816</v>
      </c>
      <c r="D176" s="129" t="str">
        <f>VLOOKUP(A176,BASE.!$A$1:$T$878,4,FALSE)</f>
        <v>Fundación de derecho privado</v>
      </c>
      <c r="E176" s="129" t="str">
        <f>VLOOKUP(A176,BASE.!$A$1:$T$878,5,FALSE)</f>
        <v>Otorgado por Decreto Supremo Nº 1360, de fecha 22 de febrero de 1952, del Ministerio de Justicia.</v>
      </c>
      <c r="F176" s="129" t="str">
        <f>VLOOKUP(A176,BASE.!$A$1:$T$878,6,FALSE)</f>
        <v>Certificado de Vigencia extendido por el SRCeI, folio Nº 500355844114, de fecha 17 de noviembre de 2020.</v>
      </c>
      <c r="G176" s="129" t="str">
        <f>VLOOKUP(A176,BASE.!$A$1:$T$878,7,FALSE)</f>
        <v>Readaptar  y moralizar a niños y jóvenes vagos o desamparados.</v>
      </c>
      <c r="H176" s="129" t="str">
        <f>VLOOKUP(A176,BASE.!$A$1:$T$878,8,FALSE)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76" s="129" t="str">
        <f>VLOOKUP(A176,BASE.!$A$1:$T$878,9,FALSE)</f>
        <v>5 años.</v>
      </c>
      <c r="J176" s="129" t="str">
        <f>VLOOKUP(A176,BASE.!$A$1:$T$878,10,FALSE)</f>
        <v xml:space="preserve"> 5 años
24 de octubre de 2019 al 24 de octubre del 2024
</v>
      </c>
      <c r="K176" s="129" t="str">
        <f>VLOOKUP(A176,BASE.!$A$1:$T$878,11,FALSE)</f>
        <v xml:space="preserve">Gerente General: Delia María Del Gatto Reyes       
Presidente: Fernando Enrique Correa Ríos, 
Representante Legal:  Luis Mario Riquelme Navarro            
Mandataria: Paulina Andrea Herrera Godoy            
</v>
      </c>
      <c r="L176" s="129" t="str">
        <f>VLOOKUP(A176,BASE.!$A$1:$T$878,12,FALSE)</f>
        <v xml:space="preserve">Luis Barros Valdes Nº 775, comuna de Providencia, Santiago.
</v>
      </c>
      <c r="M176" s="129" t="str">
        <f>VLOOKUP(A176,BASE.!$A$1:$T$878,13,FALSE)</f>
        <v>XIII</v>
      </c>
      <c r="N176" s="129" t="str">
        <f>VLOOKUP(A176,BASE.!$A$1:$T$878,14,FALSE)</f>
        <v>Providencia</v>
      </c>
      <c r="O176" s="129" t="str">
        <f>VLOOKUP(A176,BASE.!$A$1:$T$878,15,FALSE)</f>
        <v xml:space="preserve">02-7903800
</v>
      </c>
      <c r="P176" s="129" t="str">
        <f>VLOOKUP(A176,BASE.!$A$1:$T$878,16,FALSE)</f>
        <v>•	info@fundacionmicasa.cl</v>
      </c>
      <c r="Q176" s="129">
        <f>VLOOKUP(A176,BASE.!$A$1:$T$878,17,FALSE)</f>
        <v>0</v>
      </c>
      <c r="R176" s="129">
        <f>VLOOKUP(A176,BASE.!$A$1:$T$878,18,FALSE)</f>
        <v>93401</v>
      </c>
      <c r="S176" s="129" t="str">
        <f>VLOOKUP(A176,BASE.!$A$1:$T$878,19,FALSE)</f>
        <v>Se acompaña certificado financiero correspondiente al año 2019, aprobado por el Subdepartamento de Supervisión Financiera Nacional.</v>
      </c>
      <c r="T176" s="131">
        <f>VLOOKUP(A176,BASE.!$A$1:$T$878,20,FALSE)</f>
        <v>37970</v>
      </c>
      <c r="U176" s="130">
        <v>4250</v>
      </c>
      <c r="V176" s="136">
        <v>76673585</v>
      </c>
      <c r="W176" s="136">
        <v>76673585</v>
      </c>
      <c r="X176" s="134">
        <v>44227</v>
      </c>
      <c r="Y176" s="135" t="s">
        <v>8664</v>
      </c>
      <c r="Z176" s="135" t="s">
        <v>7880</v>
      </c>
      <c r="AA176" s="135" t="s">
        <v>7881</v>
      </c>
    </row>
    <row r="177" spans="1:27" x14ac:dyDescent="0.25">
      <c r="A177" s="129">
        <v>4250</v>
      </c>
      <c r="B177" s="129" t="s">
        <v>8292</v>
      </c>
      <c r="C177" s="129" t="s">
        <v>7816</v>
      </c>
      <c r="D177" s="129" t="str">
        <f>VLOOKUP(A177,BASE.!$A$1:$T$878,4,FALSE)</f>
        <v>Fundación de derecho privado</v>
      </c>
      <c r="E177" s="129" t="str">
        <f>VLOOKUP(A177,BASE.!$A$1:$T$878,5,FALSE)</f>
        <v>Otorgado por Decreto Supremo Nº 1360, de fecha 22 de febrero de 1952, del Ministerio de Justicia.</v>
      </c>
      <c r="F177" s="129" t="str">
        <f>VLOOKUP(A177,BASE.!$A$1:$T$878,6,FALSE)</f>
        <v>Certificado de Vigencia extendido por el SRCeI, folio Nº 500355844114, de fecha 17 de noviembre de 2020.</v>
      </c>
      <c r="G177" s="129" t="str">
        <f>VLOOKUP(A177,BASE.!$A$1:$T$878,7,FALSE)</f>
        <v>Readaptar  y moralizar a niños y jóvenes vagos o desamparados.</v>
      </c>
      <c r="H177" s="129" t="str">
        <f>VLOOKUP(A177,BASE.!$A$1:$T$878,8,FALSE)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77" s="129" t="str">
        <f>VLOOKUP(A177,BASE.!$A$1:$T$878,9,FALSE)</f>
        <v>5 años.</v>
      </c>
      <c r="J177" s="129" t="str">
        <f>VLOOKUP(A177,BASE.!$A$1:$T$878,10,FALSE)</f>
        <v xml:space="preserve"> 5 años
24 de octubre de 2019 al 24 de octubre del 2024
</v>
      </c>
      <c r="K177" s="129" t="str">
        <f>VLOOKUP(A177,BASE.!$A$1:$T$878,11,FALSE)</f>
        <v xml:space="preserve">Gerente General: Delia María Del Gatto Reyes       
Presidente: Fernando Enrique Correa Ríos, 
Representante Legal:  Luis Mario Riquelme Navarro            
Mandataria: Paulina Andrea Herrera Godoy            
</v>
      </c>
      <c r="L177" s="129" t="str">
        <f>VLOOKUP(A177,BASE.!$A$1:$T$878,12,FALSE)</f>
        <v xml:space="preserve">Luis Barros Valdes Nº 775, comuna de Providencia, Santiago.
</v>
      </c>
      <c r="M177" s="129" t="str">
        <f>VLOOKUP(A177,BASE.!$A$1:$T$878,13,FALSE)</f>
        <v>XIII</v>
      </c>
      <c r="N177" s="129" t="str">
        <f>VLOOKUP(A177,BASE.!$A$1:$T$878,14,FALSE)</f>
        <v>Providencia</v>
      </c>
      <c r="O177" s="129" t="str">
        <f>VLOOKUP(A177,BASE.!$A$1:$T$878,15,FALSE)</f>
        <v xml:space="preserve">02-7903800
</v>
      </c>
      <c r="P177" s="129" t="str">
        <f>VLOOKUP(A177,BASE.!$A$1:$T$878,16,FALSE)</f>
        <v>•	info@fundacionmicasa.cl</v>
      </c>
      <c r="Q177" s="129">
        <f>VLOOKUP(A177,BASE.!$A$1:$T$878,17,FALSE)</f>
        <v>0</v>
      </c>
      <c r="R177" s="129">
        <f>VLOOKUP(A177,BASE.!$A$1:$T$878,18,FALSE)</f>
        <v>93401</v>
      </c>
      <c r="S177" s="129" t="str">
        <f>VLOOKUP(A177,BASE.!$A$1:$T$878,19,FALSE)</f>
        <v>Se acompaña certificado financiero correspondiente al año 2019, aprobado por el Subdepartamento de Supervisión Financiera Nacional.</v>
      </c>
      <c r="T177" s="131">
        <f>VLOOKUP(A177,BASE.!$A$1:$T$878,20,FALSE)</f>
        <v>37970</v>
      </c>
      <c r="U177" s="130">
        <v>4250</v>
      </c>
      <c r="V177" s="136">
        <v>36101697</v>
      </c>
      <c r="W177" s="136">
        <v>36101697</v>
      </c>
      <c r="X177" s="134">
        <v>44227</v>
      </c>
      <c r="Y177" s="135" t="s">
        <v>8664</v>
      </c>
      <c r="Z177" s="135" t="s">
        <v>7880</v>
      </c>
      <c r="AA177" s="135" t="s">
        <v>7956</v>
      </c>
    </row>
    <row r="178" spans="1:27" x14ac:dyDescent="0.25">
      <c r="A178" s="129">
        <v>4250</v>
      </c>
      <c r="B178" s="129" t="s">
        <v>8292</v>
      </c>
      <c r="C178" s="129" t="s">
        <v>7816</v>
      </c>
      <c r="D178" s="129" t="str">
        <f>VLOOKUP(A178,BASE.!$A$1:$T$878,4,FALSE)</f>
        <v>Fundación de derecho privado</v>
      </c>
      <c r="E178" s="129" t="str">
        <f>VLOOKUP(A178,BASE.!$A$1:$T$878,5,FALSE)</f>
        <v>Otorgado por Decreto Supremo Nº 1360, de fecha 22 de febrero de 1952, del Ministerio de Justicia.</v>
      </c>
      <c r="F178" s="129" t="str">
        <f>VLOOKUP(A178,BASE.!$A$1:$T$878,6,FALSE)</f>
        <v>Certificado de Vigencia extendido por el SRCeI, folio Nº 500355844114, de fecha 17 de noviembre de 2020.</v>
      </c>
      <c r="G178" s="129" t="str">
        <f>VLOOKUP(A178,BASE.!$A$1:$T$878,7,FALSE)</f>
        <v>Readaptar  y moralizar a niños y jóvenes vagos o desamparados.</v>
      </c>
      <c r="H178" s="129" t="str">
        <f>VLOOKUP(A178,BASE.!$A$1:$T$878,8,FALSE)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78" s="129" t="str">
        <f>VLOOKUP(A178,BASE.!$A$1:$T$878,9,FALSE)</f>
        <v>5 años.</v>
      </c>
      <c r="J178" s="129" t="str">
        <f>VLOOKUP(A178,BASE.!$A$1:$T$878,10,FALSE)</f>
        <v xml:space="preserve"> 5 años
24 de octubre de 2019 al 24 de octubre del 2024
</v>
      </c>
      <c r="K178" s="129" t="str">
        <f>VLOOKUP(A178,BASE.!$A$1:$T$878,11,FALSE)</f>
        <v xml:space="preserve">Gerente General: Delia María Del Gatto Reyes       
Presidente: Fernando Enrique Correa Ríos, 
Representante Legal:  Luis Mario Riquelme Navarro            
Mandataria: Paulina Andrea Herrera Godoy            
</v>
      </c>
      <c r="L178" s="129" t="str">
        <f>VLOOKUP(A178,BASE.!$A$1:$T$878,12,FALSE)</f>
        <v xml:space="preserve">Luis Barros Valdes Nº 775, comuna de Providencia, Santiago.
</v>
      </c>
      <c r="M178" s="129" t="str">
        <f>VLOOKUP(A178,BASE.!$A$1:$T$878,13,FALSE)</f>
        <v>XIII</v>
      </c>
      <c r="N178" s="129" t="str">
        <f>VLOOKUP(A178,BASE.!$A$1:$T$878,14,FALSE)</f>
        <v>Providencia</v>
      </c>
      <c r="O178" s="129" t="str">
        <f>VLOOKUP(A178,BASE.!$A$1:$T$878,15,FALSE)</f>
        <v xml:space="preserve">02-7903800
</v>
      </c>
      <c r="P178" s="129" t="str">
        <f>VLOOKUP(A178,BASE.!$A$1:$T$878,16,FALSE)</f>
        <v>•	info@fundacionmicasa.cl</v>
      </c>
      <c r="Q178" s="129">
        <f>VLOOKUP(A178,BASE.!$A$1:$T$878,17,FALSE)</f>
        <v>0</v>
      </c>
      <c r="R178" s="129">
        <f>VLOOKUP(A178,BASE.!$A$1:$T$878,18,FALSE)</f>
        <v>93401</v>
      </c>
      <c r="S178" s="129" t="str">
        <f>VLOOKUP(A178,BASE.!$A$1:$T$878,19,FALSE)</f>
        <v>Se acompaña certificado financiero correspondiente al año 2019, aprobado por el Subdepartamento de Supervisión Financiera Nacional.</v>
      </c>
      <c r="T178" s="131">
        <f>VLOOKUP(A178,BASE.!$A$1:$T$878,20,FALSE)</f>
        <v>37970</v>
      </c>
      <c r="U178" s="130">
        <v>4250</v>
      </c>
      <c r="V178" s="136">
        <v>8844120</v>
      </c>
      <c r="W178" s="136">
        <v>8844120</v>
      </c>
      <c r="X178" s="134">
        <v>44227</v>
      </c>
      <c r="Y178" s="135" t="s">
        <v>8664</v>
      </c>
      <c r="Z178" s="135" t="s">
        <v>7880</v>
      </c>
      <c r="AA178" s="135" t="s">
        <v>7923</v>
      </c>
    </row>
    <row r="179" spans="1:27" x14ac:dyDescent="0.25">
      <c r="A179" s="129">
        <v>4250</v>
      </c>
      <c r="B179" s="129" t="s">
        <v>8292</v>
      </c>
      <c r="C179" s="129" t="s">
        <v>7816</v>
      </c>
      <c r="D179" s="129" t="str">
        <f>VLOOKUP(A179,BASE.!$A$1:$T$878,4,FALSE)</f>
        <v>Fundación de derecho privado</v>
      </c>
      <c r="E179" s="129" t="str">
        <f>VLOOKUP(A179,BASE.!$A$1:$T$878,5,FALSE)</f>
        <v>Otorgado por Decreto Supremo Nº 1360, de fecha 22 de febrero de 1952, del Ministerio de Justicia.</v>
      </c>
      <c r="F179" s="129" t="str">
        <f>VLOOKUP(A179,BASE.!$A$1:$T$878,6,FALSE)</f>
        <v>Certificado de Vigencia extendido por el SRCeI, folio Nº 500355844114, de fecha 17 de noviembre de 2020.</v>
      </c>
      <c r="G179" s="129" t="str">
        <f>VLOOKUP(A179,BASE.!$A$1:$T$878,7,FALSE)</f>
        <v>Readaptar  y moralizar a niños y jóvenes vagos o desamparados.</v>
      </c>
      <c r="H179" s="129" t="str">
        <f>VLOOKUP(A179,BASE.!$A$1:$T$878,8,FALSE)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79" s="129" t="str">
        <f>VLOOKUP(A179,BASE.!$A$1:$T$878,9,FALSE)</f>
        <v>5 años.</v>
      </c>
      <c r="J179" s="129" t="str">
        <f>VLOOKUP(A179,BASE.!$A$1:$T$878,10,FALSE)</f>
        <v xml:space="preserve"> 5 años
24 de octubre de 2019 al 24 de octubre del 2024
</v>
      </c>
      <c r="K179" s="129" t="str">
        <f>VLOOKUP(A179,BASE.!$A$1:$T$878,11,FALSE)</f>
        <v xml:space="preserve">Gerente General: Delia María Del Gatto Reyes       
Presidente: Fernando Enrique Correa Ríos, 
Representante Legal:  Luis Mario Riquelme Navarro            
Mandataria: Paulina Andrea Herrera Godoy            
</v>
      </c>
      <c r="L179" s="129" t="str">
        <f>VLOOKUP(A179,BASE.!$A$1:$T$878,12,FALSE)</f>
        <v xml:space="preserve">Luis Barros Valdes Nº 775, comuna de Providencia, Santiago.
</v>
      </c>
      <c r="M179" s="129" t="str">
        <f>VLOOKUP(A179,BASE.!$A$1:$T$878,13,FALSE)</f>
        <v>XIII</v>
      </c>
      <c r="N179" s="129" t="str">
        <f>VLOOKUP(A179,BASE.!$A$1:$T$878,14,FALSE)</f>
        <v>Providencia</v>
      </c>
      <c r="O179" s="129" t="str">
        <f>VLOOKUP(A179,BASE.!$A$1:$T$878,15,FALSE)</f>
        <v xml:space="preserve">02-7903800
</v>
      </c>
      <c r="P179" s="129" t="str">
        <f>VLOOKUP(A179,BASE.!$A$1:$T$878,16,FALSE)</f>
        <v>•	info@fundacionmicasa.cl</v>
      </c>
      <c r="Q179" s="129">
        <f>VLOOKUP(A179,BASE.!$A$1:$T$878,17,FALSE)</f>
        <v>0</v>
      </c>
      <c r="R179" s="129">
        <f>VLOOKUP(A179,BASE.!$A$1:$T$878,18,FALSE)</f>
        <v>93401</v>
      </c>
      <c r="S179" s="129" t="str">
        <f>VLOOKUP(A179,BASE.!$A$1:$T$878,19,FALSE)</f>
        <v>Se acompaña certificado financiero correspondiente al año 2019, aprobado por el Subdepartamento de Supervisión Financiera Nacional.</v>
      </c>
      <c r="T179" s="131">
        <f>VLOOKUP(A179,BASE.!$A$1:$T$878,20,FALSE)</f>
        <v>37970</v>
      </c>
      <c r="U179" s="130">
        <v>4250</v>
      </c>
      <c r="V179" s="136">
        <v>6206400</v>
      </c>
      <c r="W179" s="136">
        <v>6206400</v>
      </c>
      <c r="X179" s="134">
        <v>44227</v>
      </c>
      <c r="Y179" s="135" t="s">
        <v>8664</v>
      </c>
      <c r="Z179" s="135" t="s">
        <v>7880</v>
      </c>
      <c r="AA179" s="135" t="s">
        <v>7925</v>
      </c>
    </row>
    <row r="180" spans="1:27" x14ac:dyDescent="0.25">
      <c r="A180" s="129">
        <v>4250</v>
      </c>
      <c r="B180" s="129" t="s">
        <v>8292</v>
      </c>
      <c r="C180" s="129" t="s">
        <v>7816</v>
      </c>
      <c r="D180" s="129" t="str">
        <f>VLOOKUP(A180,BASE.!$A$1:$T$878,4,FALSE)</f>
        <v>Fundación de derecho privado</v>
      </c>
      <c r="E180" s="129" t="str">
        <f>VLOOKUP(A180,BASE.!$A$1:$T$878,5,FALSE)</f>
        <v>Otorgado por Decreto Supremo Nº 1360, de fecha 22 de febrero de 1952, del Ministerio de Justicia.</v>
      </c>
      <c r="F180" s="129" t="str">
        <f>VLOOKUP(A180,BASE.!$A$1:$T$878,6,FALSE)</f>
        <v>Certificado de Vigencia extendido por el SRCeI, folio Nº 500355844114, de fecha 17 de noviembre de 2020.</v>
      </c>
      <c r="G180" s="129" t="str">
        <f>VLOOKUP(A180,BASE.!$A$1:$T$878,7,FALSE)</f>
        <v>Readaptar  y moralizar a niños y jóvenes vagos o desamparados.</v>
      </c>
      <c r="H180" s="129" t="str">
        <f>VLOOKUP(A180,BASE.!$A$1:$T$878,8,FALSE)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80" s="129" t="str">
        <f>VLOOKUP(A180,BASE.!$A$1:$T$878,9,FALSE)</f>
        <v>5 años.</v>
      </c>
      <c r="J180" s="129" t="str">
        <f>VLOOKUP(A180,BASE.!$A$1:$T$878,10,FALSE)</f>
        <v xml:space="preserve"> 5 años
24 de octubre de 2019 al 24 de octubre del 2024
</v>
      </c>
      <c r="K180" s="129" t="str">
        <f>VLOOKUP(A180,BASE.!$A$1:$T$878,11,FALSE)</f>
        <v xml:space="preserve">Gerente General: Delia María Del Gatto Reyes       
Presidente: Fernando Enrique Correa Ríos, 
Representante Legal:  Luis Mario Riquelme Navarro            
Mandataria: Paulina Andrea Herrera Godoy            
</v>
      </c>
      <c r="L180" s="129" t="str">
        <f>VLOOKUP(A180,BASE.!$A$1:$T$878,12,FALSE)</f>
        <v xml:space="preserve">Luis Barros Valdes Nº 775, comuna de Providencia, Santiago.
</v>
      </c>
      <c r="M180" s="129" t="str">
        <f>VLOOKUP(A180,BASE.!$A$1:$T$878,13,FALSE)</f>
        <v>XIII</v>
      </c>
      <c r="N180" s="129" t="str">
        <f>VLOOKUP(A180,BASE.!$A$1:$T$878,14,FALSE)</f>
        <v>Providencia</v>
      </c>
      <c r="O180" s="129" t="str">
        <f>VLOOKUP(A180,BASE.!$A$1:$T$878,15,FALSE)</f>
        <v xml:space="preserve">02-7903800
</v>
      </c>
      <c r="P180" s="129" t="str">
        <f>VLOOKUP(A180,BASE.!$A$1:$T$878,16,FALSE)</f>
        <v>•	info@fundacionmicasa.cl</v>
      </c>
      <c r="Q180" s="129">
        <f>VLOOKUP(A180,BASE.!$A$1:$T$878,17,FALSE)</f>
        <v>0</v>
      </c>
      <c r="R180" s="129">
        <f>VLOOKUP(A180,BASE.!$A$1:$T$878,18,FALSE)</f>
        <v>93401</v>
      </c>
      <c r="S180" s="129" t="str">
        <f>VLOOKUP(A180,BASE.!$A$1:$T$878,19,FALSE)</f>
        <v>Se acompaña certificado financiero correspondiente al año 2019, aprobado por el Subdepartamento de Supervisión Financiera Nacional.</v>
      </c>
      <c r="T180" s="131">
        <f>VLOOKUP(A180,BASE.!$A$1:$T$878,20,FALSE)</f>
        <v>37970</v>
      </c>
      <c r="U180" s="130">
        <v>4250</v>
      </c>
      <c r="V180" s="136">
        <v>15373046</v>
      </c>
      <c r="W180" s="136">
        <v>15373046</v>
      </c>
      <c r="X180" s="134">
        <v>44227</v>
      </c>
      <c r="Y180" s="135" t="s">
        <v>8664</v>
      </c>
      <c r="Z180" s="135" t="s">
        <v>7880</v>
      </c>
      <c r="AA180" s="135" t="s">
        <v>7928</v>
      </c>
    </row>
    <row r="181" spans="1:27" x14ac:dyDescent="0.25">
      <c r="A181" s="129">
        <v>4250</v>
      </c>
      <c r="B181" s="129" t="s">
        <v>8292</v>
      </c>
      <c r="C181" s="129" t="s">
        <v>7816</v>
      </c>
      <c r="D181" s="129" t="str">
        <f>VLOOKUP(A181,BASE.!$A$1:$T$878,4,FALSE)</f>
        <v>Fundación de derecho privado</v>
      </c>
      <c r="E181" s="129" t="str">
        <f>VLOOKUP(A181,BASE.!$A$1:$T$878,5,FALSE)</f>
        <v>Otorgado por Decreto Supremo Nº 1360, de fecha 22 de febrero de 1952, del Ministerio de Justicia.</v>
      </c>
      <c r="F181" s="129" t="str">
        <f>VLOOKUP(A181,BASE.!$A$1:$T$878,6,FALSE)</f>
        <v>Certificado de Vigencia extendido por el SRCeI, folio Nº 500355844114, de fecha 17 de noviembre de 2020.</v>
      </c>
      <c r="G181" s="129" t="str">
        <f>VLOOKUP(A181,BASE.!$A$1:$T$878,7,FALSE)</f>
        <v>Readaptar  y moralizar a niños y jóvenes vagos o desamparados.</v>
      </c>
      <c r="H181" s="129" t="str">
        <f>VLOOKUP(A181,BASE.!$A$1:$T$878,8,FALSE)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81" s="129" t="str">
        <f>VLOOKUP(A181,BASE.!$A$1:$T$878,9,FALSE)</f>
        <v>5 años.</v>
      </c>
      <c r="J181" s="129" t="str">
        <f>VLOOKUP(A181,BASE.!$A$1:$T$878,10,FALSE)</f>
        <v xml:space="preserve"> 5 años
24 de octubre de 2019 al 24 de octubre del 2024
</v>
      </c>
      <c r="K181" s="129" t="str">
        <f>VLOOKUP(A181,BASE.!$A$1:$T$878,11,FALSE)</f>
        <v xml:space="preserve">Gerente General: Delia María Del Gatto Reyes       
Presidente: Fernando Enrique Correa Ríos, 
Representante Legal:  Luis Mario Riquelme Navarro            
Mandataria: Paulina Andrea Herrera Godoy            
</v>
      </c>
      <c r="L181" s="129" t="str">
        <f>VLOOKUP(A181,BASE.!$A$1:$T$878,12,FALSE)</f>
        <v xml:space="preserve">Luis Barros Valdes Nº 775, comuna de Providencia, Santiago.
</v>
      </c>
      <c r="M181" s="129" t="str">
        <f>VLOOKUP(A181,BASE.!$A$1:$T$878,13,FALSE)</f>
        <v>XIII</v>
      </c>
      <c r="N181" s="129" t="str">
        <f>VLOOKUP(A181,BASE.!$A$1:$T$878,14,FALSE)</f>
        <v>Providencia</v>
      </c>
      <c r="O181" s="129" t="str">
        <f>VLOOKUP(A181,BASE.!$A$1:$T$878,15,FALSE)</f>
        <v xml:space="preserve">02-7903800
</v>
      </c>
      <c r="P181" s="129" t="str">
        <f>VLOOKUP(A181,BASE.!$A$1:$T$878,16,FALSE)</f>
        <v>•	info@fundacionmicasa.cl</v>
      </c>
      <c r="Q181" s="129">
        <f>VLOOKUP(A181,BASE.!$A$1:$T$878,17,FALSE)</f>
        <v>0</v>
      </c>
      <c r="R181" s="129">
        <f>VLOOKUP(A181,BASE.!$A$1:$T$878,18,FALSE)</f>
        <v>93401</v>
      </c>
      <c r="S181" s="129" t="str">
        <f>VLOOKUP(A181,BASE.!$A$1:$T$878,19,FALSE)</f>
        <v>Se acompaña certificado financiero correspondiente al año 2019, aprobado por el Subdepartamento de Supervisión Financiera Nacional.</v>
      </c>
      <c r="T181" s="131">
        <f>VLOOKUP(A181,BASE.!$A$1:$T$878,20,FALSE)</f>
        <v>37970</v>
      </c>
      <c r="U181" s="130">
        <v>4250</v>
      </c>
      <c r="V181" s="136">
        <v>26320308</v>
      </c>
      <c r="W181" s="136">
        <v>26320308</v>
      </c>
      <c r="X181" s="134">
        <v>44227</v>
      </c>
      <c r="Y181" s="135" t="s">
        <v>8664</v>
      </c>
      <c r="Z181" s="135" t="s">
        <v>7880</v>
      </c>
      <c r="AA181" s="135" t="s">
        <v>7898</v>
      </c>
    </row>
    <row r="182" spans="1:27" x14ac:dyDescent="0.25">
      <c r="A182" s="129">
        <v>4250</v>
      </c>
      <c r="B182" s="129" t="s">
        <v>8292</v>
      </c>
      <c r="C182" s="129" t="s">
        <v>7816</v>
      </c>
      <c r="D182" s="129" t="str">
        <f>VLOOKUP(A182,BASE.!$A$1:$T$878,4,FALSE)</f>
        <v>Fundación de derecho privado</v>
      </c>
      <c r="E182" s="129" t="str">
        <f>VLOOKUP(A182,BASE.!$A$1:$T$878,5,FALSE)</f>
        <v>Otorgado por Decreto Supremo Nº 1360, de fecha 22 de febrero de 1952, del Ministerio de Justicia.</v>
      </c>
      <c r="F182" s="129" t="str">
        <f>VLOOKUP(A182,BASE.!$A$1:$T$878,6,FALSE)</f>
        <v>Certificado de Vigencia extendido por el SRCeI, folio Nº 500355844114, de fecha 17 de noviembre de 2020.</v>
      </c>
      <c r="G182" s="129" t="str">
        <f>VLOOKUP(A182,BASE.!$A$1:$T$878,7,FALSE)</f>
        <v>Readaptar  y moralizar a niños y jóvenes vagos o desamparados.</v>
      </c>
      <c r="H182" s="129" t="str">
        <f>VLOOKUP(A182,BASE.!$A$1:$T$878,8,FALSE)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82" s="129" t="str">
        <f>VLOOKUP(A182,BASE.!$A$1:$T$878,9,FALSE)</f>
        <v>5 años.</v>
      </c>
      <c r="J182" s="129" t="str">
        <f>VLOOKUP(A182,BASE.!$A$1:$T$878,10,FALSE)</f>
        <v xml:space="preserve"> 5 años
24 de octubre de 2019 al 24 de octubre del 2024
</v>
      </c>
      <c r="K182" s="129" t="str">
        <f>VLOOKUP(A182,BASE.!$A$1:$T$878,11,FALSE)</f>
        <v xml:space="preserve">Gerente General: Delia María Del Gatto Reyes       
Presidente: Fernando Enrique Correa Ríos, 
Representante Legal:  Luis Mario Riquelme Navarro            
Mandataria: Paulina Andrea Herrera Godoy            
</v>
      </c>
      <c r="L182" s="129" t="str">
        <f>VLOOKUP(A182,BASE.!$A$1:$T$878,12,FALSE)</f>
        <v xml:space="preserve">Luis Barros Valdes Nº 775, comuna de Providencia, Santiago.
</v>
      </c>
      <c r="M182" s="129" t="str">
        <f>VLOOKUP(A182,BASE.!$A$1:$T$878,13,FALSE)</f>
        <v>XIII</v>
      </c>
      <c r="N182" s="129" t="str">
        <f>VLOOKUP(A182,BASE.!$A$1:$T$878,14,FALSE)</f>
        <v>Providencia</v>
      </c>
      <c r="O182" s="129" t="str">
        <f>VLOOKUP(A182,BASE.!$A$1:$T$878,15,FALSE)</f>
        <v xml:space="preserve">02-7903800
</v>
      </c>
      <c r="P182" s="129" t="str">
        <f>VLOOKUP(A182,BASE.!$A$1:$T$878,16,FALSE)</f>
        <v>•	info@fundacionmicasa.cl</v>
      </c>
      <c r="Q182" s="129">
        <f>VLOOKUP(A182,BASE.!$A$1:$T$878,17,FALSE)</f>
        <v>0</v>
      </c>
      <c r="R182" s="129">
        <f>VLOOKUP(A182,BASE.!$A$1:$T$878,18,FALSE)</f>
        <v>93401</v>
      </c>
      <c r="S182" s="129" t="str">
        <f>VLOOKUP(A182,BASE.!$A$1:$T$878,19,FALSE)</f>
        <v>Se acompaña certificado financiero correspondiente al año 2019, aprobado por el Subdepartamento de Supervisión Financiera Nacional.</v>
      </c>
      <c r="T182" s="131">
        <f>VLOOKUP(A182,BASE.!$A$1:$T$878,20,FALSE)</f>
        <v>37970</v>
      </c>
      <c r="U182" s="130">
        <v>4250</v>
      </c>
      <c r="V182" s="136">
        <v>26737947</v>
      </c>
      <c r="W182" s="136">
        <v>26737947</v>
      </c>
      <c r="X182" s="134">
        <v>44227</v>
      </c>
      <c r="Y182" s="135" t="s">
        <v>8664</v>
      </c>
      <c r="Z182" s="135" t="s">
        <v>7880</v>
      </c>
      <c r="AA182" s="135" t="s">
        <v>7933</v>
      </c>
    </row>
    <row r="183" spans="1:27" x14ac:dyDescent="0.25">
      <c r="A183" s="129">
        <v>4250</v>
      </c>
      <c r="B183" s="129" t="s">
        <v>8292</v>
      </c>
      <c r="C183" s="129" t="s">
        <v>7816</v>
      </c>
      <c r="D183" s="129" t="str">
        <f>VLOOKUP(A183,BASE.!$A$1:$T$878,4,FALSE)</f>
        <v>Fundación de derecho privado</v>
      </c>
      <c r="E183" s="129" t="str">
        <f>VLOOKUP(A183,BASE.!$A$1:$T$878,5,FALSE)</f>
        <v>Otorgado por Decreto Supremo Nº 1360, de fecha 22 de febrero de 1952, del Ministerio de Justicia.</v>
      </c>
      <c r="F183" s="129" t="str">
        <f>VLOOKUP(A183,BASE.!$A$1:$T$878,6,FALSE)</f>
        <v>Certificado de Vigencia extendido por el SRCeI, folio Nº 500355844114, de fecha 17 de noviembre de 2020.</v>
      </c>
      <c r="G183" s="129" t="str">
        <f>VLOOKUP(A183,BASE.!$A$1:$T$878,7,FALSE)</f>
        <v>Readaptar  y moralizar a niños y jóvenes vagos o desamparados.</v>
      </c>
      <c r="H183" s="129" t="str">
        <f>VLOOKUP(A183,BASE.!$A$1:$T$878,8,FALSE)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83" s="129" t="str">
        <f>VLOOKUP(A183,BASE.!$A$1:$T$878,9,FALSE)</f>
        <v>5 años.</v>
      </c>
      <c r="J183" s="129" t="str">
        <f>VLOOKUP(A183,BASE.!$A$1:$T$878,10,FALSE)</f>
        <v xml:space="preserve"> 5 años
24 de octubre de 2019 al 24 de octubre del 2024
</v>
      </c>
      <c r="K183" s="129" t="str">
        <f>VLOOKUP(A183,BASE.!$A$1:$T$878,11,FALSE)</f>
        <v xml:space="preserve">Gerente General: Delia María Del Gatto Reyes       
Presidente: Fernando Enrique Correa Ríos, 
Representante Legal:  Luis Mario Riquelme Navarro            
Mandataria: Paulina Andrea Herrera Godoy            
</v>
      </c>
      <c r="L183" s="129" t="str">
        <f>VLOOKUP(A183,BASE.!$A$1:$T$878,12,FALSE)</f>
        <v xml:space="preserve">Luis Barros Valdes Nº 775, comuna de Providencia, Santiago.
</v>
      </c>
      <c r="M183" s="129" t="str">
        <f>VLOOKUP(A183,BASE.!$A$1:$T$878,13,FALSE)</f>
        <v>XIII</v>
      </c>
      <c r="N183" s="129" t="str">
        <f>VLOOKUP(A183,BASE.!$A$1:$T$878,14,FALSE)</f>
        <v>Providencia</v>
      </c>
      <c r="O183" s="129" t="str">
        <f>VLOOKUP(A183,BASE.!$A$1:$T$878,15,FALSE)</f>
        <v xml:space="preserve">02-7903800
</v>
      </c>
      <c r="P183" s="129" t="str">
        <f>VLOOKUP(A183,BASE.!$A$1:$T$878,16,FALSE)</f>
        <v>•	info@fundacionmicasa.cl</v>
      </c>
      <c r="Q183" s="129">
        <f>VLOOKUP(A183,BASE.!$A$1:$T$878,17,FALSE)</f>
        <v>0</v>
      </c>
      <c r="R183" s="129">
        <f>VLOOKUP(A183,BASE.!$A$1:$T$878,18,FALSE)</f>
        <v>93401</v>
      </c>
      <c r="S183" s="129" t="str">
        <f>VLOOKUP(A183,BASE.!$A$1:$T$878,19,FALSE)</f>
        <v>Se acompaña certificado financiero correspondiente al año 2019, aprobado por el Subdepartamento de Supervisión Financiera Nacional.</v>
      </c>
      <c r="T183" s="131">
        <f>VLOOKUP(A183,BASE.!$A$1:$T$878,20,FALSE)</f>
        <v>37970</v>
      </c>
      <c r="U183" s="130">
        <v>4250</v>
      </c>
      <c r="V183" s="136">
        <v>47770635</v>
      </c>
      <c r="W183" s="136">
        <v>47770635</v>
      </c>
      <c r="X183" s="134">
        <v>44227</v>
      </c>
      <c r="Y183" s="135" t="s">
        <v>8664</v>
      </c>
      <c r="Z183" s="135" t="s">
        <v>7880</v>
      </c>
      <c r="AA183" s="135" t="s">
        <v>7969</v>
      </c>
    </row>
    <row r="184" spans="1:27" x14ac:dyDescent="0.25">
      <c r="A184" s="129">
        <v>4250</v>
      </c>
      <c r="B184" s="129" t="s">
        <v>8292</v>
      </c>
      <c r="C184" s="129" t="s">
        <v>7816</v>
      </c>
      <c r="D184" s="129" t="str">
        <f>VLOOKUP(A184,BASE.!$A$1:$T$878,4,FALSE)</f>
        <v>Fundación de derecho privado</v>
      </c>
      <c r="E184" s="129" t="str">
        <f>VLOOKUP(A184,BASE.!$A$1:$T$878,5,FALSE)</f>
        <v>Otorgado por Decreto Supremo Nº 1360, de fecha 22 de febrero de 1952, del Ministerio de Justicia.</v>
      </c>
      <c r="F184" s="129" t="str">
        <f>VLOOKUP(A184,BASE.!$A$1:$T$878,6,FALSE)</f>
        <v>Certificado de Vigencia extendido por el SRCeI, folio Nº 500355844114, de fecha 17 de noviembre de 2020.</v>
      </c>
      <c r="G184" s="129" t="str">
        <f>VLOOKUP(A184,BASE.!$A$1:$T$878,7,FALSE)</f>
        <v>Readaptar  y moralizar a niños y jóvenes vagos o desamparados.</v>
      </c>
      <c r="H184" s="129" t="str">
        <f>VLOOKUP(A184,BASE.!$A$1:$T$878,8,FALSE)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84" s="129" t="str">
        <f>VLOOKUP(A184,BASE.!$A$1:$T$878,9,FALSE)</f>
        <v>5 años.</v>
      </c>
      <c r="J184" s="129" t="str">
        <f>VLOOKUP(A184,BASE.!$A$1:$T$878,10,FALSE)</f>
        <v xml:space="preserve"> 5 años
24 de octubre de 2019 al 24 de octubre del 2024
</v>
      </c>
      <c r="K184" s="129" t="str">
        <f>VLOOKUP(A184,BASE.!$A$1:$T$878,11,FALSE)</f>
        <v xml:space="preserve">Gerente General: Delia María Del Gatto Reyes       
Presidente: Fernando Enrique Correa Ríos, 
Representante Legal:  Luis Mario Riquelme Navarro            
Mandataria: Paulina Andrea Herrera Godoy            
</v>
      </c>
      <c r="L184" s="129" t="str">
        <f>VLOOKUP(A184,BASE.!$A$1:$T$878,12,FALSE)</f>
        <v xml:space="preserve">Luis Barros Valdes Nº 775, comuna de Providencia, Santiago.
</v>
      </c>
      <c r="M184" s="129" t="str">
        <f>VLOOKUP(A184,BASE.!$A$1:$T$878,13,FALSE)</f>
        <v>XIII</v>
      </c>
      <c r="N184" s="129" t="str">
        <f>VLOOKUP(A184,BASE.!$A$1:$T$878,14,FALSE)</f>
        <v>Providencia</v>
      </c>
      <c r="O184" s="129" t="str">
        <f>VLOOKUP(A184,BASE.!$A$1:$T$878,15,FALSE)</f>
        <v xml:space="preserve">02-7903800
</v>
      </c>
      <c r="P184" s="129" t="str">
        <f>VLOOKUP(A184,BASE.!$A$1:$T$878,16,FALSE)</f>
        <v>•	info@fundacionmicasa.cl</v>
      </c>
      <c r="Q184" s="129">
        <f>VLOOKUP(A184,BASE.!$A$1:$T$878,17,FALSE)</f>
        <v>0</v>
      </c>
      <c r="R184" s="129">
        <f>VLOOKUP(A184,BASE.!$A$1:$T$878,18,FALSE)</f>
        <v>93401</v>
      </c>
      <c r="S184" s="129" t="str">
        <f>VLOOKUP(A184,BASE.!$A$1:$T$878,19,FALSE)</f>
        <v>Se acompaña certificado financiero correspondiente al año 2019, aprobado por el Subdepartamento de Supervisión Financiera Nacional.</v>
      </c>
      <c r="T184" s="131">
        <f>VLOOKUP(A184,BASE.!$A$1:$T$878,20,FALSE)</f>
        <v>37970</v>
      </c>
      <c r="U184" s="130">
        <v>4250</v>
      </c>
      <c r="V184" s="136">
        <v>27637875</v>
      </c>
      <c r="W184" s="136">
        <v>27637875</v>
      </c>
      <c r="X184" s="134">
        <v>44227</v>
      </c>
      <c r="Y184" s="135" t="s">
        <v>8664</v>
      </c>
      <c r="Z184" s="135" t="s">
        <v>7880</v>
      </c>
      <c r="AA184" s="135" t="s">
        <v>7981</v>
      </c>
    </row>
    <row r="185" spans="1:27" x14ac:dyDescent="0.25">
      <c r="A185" s="129">
        <v>4250</v>
      </c>
      <c r="B185" s="129" t="s">
        <v>8292</v>
      </c>
      <c r="C185" s="129" t="s">
        <v>7816</v>
      </c>
      <c r="D185" s="129" t="str">
        <f>VLOOKUP(A185,BASE.!$A$1:$T$878,4,FALSE)</f>
        <v>Fundación de derecho privado</v>
      </c>
      <c r="E185" s="129" t="str">
        <f>VLOOKUP(A185,BASE.!$A$1:$T$878,5,FALSE)</f>
        <v>Otorgado por Decreto Supremo Nº 1360, de fecha 22 de febrero de 1952, del Ministerio de Justicia.</v>
      </c>
      <c r="F185" s="129" t="str">
        <f>VLOOKUP(A185,BASE.!$A$1:$T$878,6,FALSE)</f>
        <v>Certificado de Vigencia extendido por el SRCeI, folio Nº 500355844114, de fecha 17 de noviembre de 2020.</v>
      </c>
      <c r="G185" s="129" t="str">
        <f>VLOOKUP(A185,BASE.!$A$1:$T$878,7,FALSE)</f>
        <v>Readaptar  y moralizar a niños y jóvenes vagos o desamparados.</v>
      </c>
      <c r="H185" s="129" t="str">
        <f>VLOOKUP(A185,BASE.!$A$1:$T$878,8,FALSE)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85" s="129" t="str">
        <f>VLOOKUP(A185,BASE.!$A$1:$T$878,9,FALSE)</f>
        <v>5 años.</v>
      </c>
      <c r="J185" s="129" t="str">
        <f>VLOOKUP(A185,BASE.!$A$1:$T$878,10,FALSE)</f>
        <v xml:space="preserve"> 5 años
24 de octubre de 2019 al 24 de octubre del 2024
</v>
      </c>
      <c r="K185" s="129" t="str">
        <f>VLOOKUP(A185,BASE.!$A$1:$T$878,11,FALSE)</f>
        <v xml:space="preserve">Gerente General: Delia María Del Gatto Reyes       
Presidente: Fernando Enrique Correa Ríos, 
Representante Legal:  Luis Mario Riquelme Navarro            
Mandataria: Paulina Andrea Herrera Godoy            
</v>
      </c>
      <c r="L185" s="129" t="str">
        <f>VLOOKUP(A185,BASE.!$A$1:$T$878,12,FALSE)</f>
        <v xml:space="preserve">Luis Barros Valdes Nº 775, comuna de Providencia, Santiago.
</v>
      </c>
      <c r="M185" s="129" t="str">
        <f>VLOOKUP(A185,BASE.!$A$1:$T$878,13,FALSE)</f>
        <v>XIII</v>
      </c>
      <c r="N185" s="129" t="str">
        <f>VLOOKUP(A185,BASE.!$A$1:$T$878,14,FALSE)</f>
        <v>Providencia</v>
      </c>
      <c r="O185" s="129" t="str">
        <f>VLOOKUP(A185,BASE.!$A$1:$T$878,15,FALSE)</f>
        <v xml:space="preserve">02-7903800
</v>
      </c>
      <c r="P185" s="129" t="str">
        <f>VLOOKUP(A185,BASE.!$A$1:$T$878,16,FALSE)</f>
        <v>•	info@fundacionmicasa.cl</v>
      </c>
      <c r="Q185" s="129">
        <f>VLOOKUP(A185,BASE.!$A$1:$T$878,17,FALSE)</f>
        <v>0</v>
      </c>
      <c r="R185" s="129">
        <f>VLOOKUP(A185,BASE.!$A$1:$T$878,18,FALSE)</f>
        <v>93401</v>
      </c>
      <c r="S185" s="129" t="str">
        <f>VLOOKUP(A185,BASE.!$A$1:$T$878,19,FALSE)</f>
        <v>Se acompaña certificado financiero correspondiente al año 2019, aprobado por el Subdepartamento de Supervisión Financiera Nacional.</v>
      </c>
      <c r="T185" s="131">
        <f>VLOOKUP(A185,BASE.!$A$1:$T$878,20,FALSE)</f>
        <v>37970</v>
      </c>
      <c r="U185" s="130">
        <v>4250</v>
      </c>
      <c r="V185" s="136">
        <v>22239600</v>
      </c>
      <c r="W185" s="136">
        <v>22239600</v>
      </c>
      <c r="X185" s="134">
        <v>44227</v>
      </c>
      <c r="Y185" s="135" t="s">
        <v>8664</v>
      </c>
      <c r="Z185" s="135" t="s">
        <v>7880</v>
      </c>
      <c r="AA185" s="135" t="s">
        <v>7948</v>
      </c>
    </row>
    <row r="186" spans="1:27" x14ac:dyDescent="0.25">
      <c r="A186" s="129">
        <v>4250</v>
      </c>
      <c r="B186" s="129" t="s">
        <v>8292</v>
      </c>
      <c r="C186" s="129" t="s">
        <v>7816</v>
      </c>
      <c r="D186" s="129" t="str">
        <f>VLOOKUP(A186,BASE.!$A$1:$T$878,4,FALSE)</f>
        <v>Fundación de derecho privado</v>
      </c>
      <c r="E186" s="129" t="str">
        <f>VLOOKUP(A186,BASE.!$A$1:$T$878,5,FALSE)</f>
        <v>Otorgado por Decreto Supremo Nº 1360, de fecha 22 de febrero de 1952, del Ministerio de Justicia.</v>
      </c>
      <c r="F186" s="129" t="str">
        <f>VLOOKUP(A186,BASE.!$A$1:$T$878,6,FALSE)</f>
        <v>Certificado de Vigencia extendido por el SRCeI, folio Nº 500355844114, de fecha 17 de noviembre de 2020.</v>
      </c>
      <c r="G186" s="129" t="str">
        <f>VLOOKUP(A186,BASE.!$A$1:$T$878,7,FALSE)</f>
        <v>Readaptar  y moralizar a niños y jóvenes vagos o desamparados.</v>
      </c>
      <c r="H186" s="129" t="str">
        <f>VLOOKUP(A186,BASE.!$A$1:$T$878,8,FALSE)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86" s="129" t="str">
        <f>VLOOKUP(A186,BASE.!$A$1:$T$878,9,FALSE)</f>
        <v>5 años.</v>
      </c>
      <c r="J186" s="129" t="str">
        <f>VLOOKUP(A186,BASE.!$A$1:$T$878,10,FALSE)</f>
        <v xml:space="preserve"> 5 años
24 de octubre de 2019 al 24 de octubre del 2024
</v>
      </c>
      <c r="K186" s="129" t="str">
        <f>VLOOKUP(A186,BASE.!$A$1:$T$878,11,FALSE)</f>
        <v xml:space="preserve">Gerente General: Delia María Del Gatto Reyes       
Presidente: Fernando Enrique Correa Ríos, 
Representante Legal:  Luis Mario Riquelme Navarro            
Mandataria: Paulina Andrea Herrera Godoy            
</v>
      </c>
      <c r="L186" s="129" t="str">
        <f>VLOOKUP(A186,BASE.!$A$1:$T$878,12,FALSE)</f>
        <v xml:space="preserve">Luis Barros Valdes Nº 775, comuna de Providencia, Santiago.
</v>
      </c>
      <c r="M186" s="129" t="str">
        <f>VLOOKUP(A186,BASE.!$A$1:$T$878,13,FALSE)</f>
        <v>XIII</v>
      </c>
      <c r="N186" s="129" t="str">
        <f>VLOOKUP(A186,BASE.!$A$1:$T$878,14,FALSE)</f>
        <v>Providencia</v>
      </c>
      <c r="O186" s="129" t="str">
        <f>VLOOKUP(A186,BASE.!$A$1:$T$878,15,FALSE)</f>
        <v xml:space="preserve">02-7903800
</v>
      </c>
      <c r="P186" s="129" t="str">
        <f>VLOOKUP(A186,BASE.!$A$1:$T$878,16,FALSE)</f>
        <v>•	info@fundacionmicasa.cl</v>
      </c>
      <c r="Q186" s="129">
        <f>VLOOKUP(A186,BASE.!$A$1:$T$878,17,FALSE)</f>
        <v>0</v>
      </c>
      <c r="R186" s="129">
        <f>VLOOKUP(A186,BASE.!$A$1:$T$878,18,FALSE)</f>
        <v>93401</v>
      </c>
      <c r="S186" s="129" t="str">
        <f>VLOOKUP(A186,BASE.!$A$1:$T$878,19,FALSE)</f>
        <v>Se acompaña certificado financiero correspondiente al año 2019, aprobado por el Subdepartamento de Supervisión Financiera Nacional.</v>
      </c>
      <c r="T186" s="131">
        <f>VLOOKUP(A186,BASE.!$A$1:$T$878,20,FALSE)</f>
        <v>37970</v>
      </c>
      <c r="U186" s="130">
        <v>4250</v>
      </c>
      <c r="V186" s="136">
        <v>8016600</v>
      </c>
      <c r="W186" s="136">
        <v>8016600</v>
      </c>
      <c r="X186" s="134">
        <v>44227</v>
      </c>
      <c r="Y186" s="135" t="s">
        <v>8664</v>
      </c>
      <c r="Z186" s="135" t="s">
        <v>7880</v>
      </c>
      <c r="AA186" s="135" t="s">
        <v>7982</v>
      </c>
    </row>
    <row r="187" spans="1:27" x14ac:dyDescent="0.25">
      <c r="A187" s="129">
        <v>4250</v>
      </c>
      <c r="B187" s="129" t="s">
        <v>8292</v>
      </c>
      <c r="C187" s="129" t="s">
        <v>7816</v>
      </c>
      <c r="D187" s="129" t="str">
        <f>VLOOKUP(A187,BASE.!$A$1:$T$878,4,FALSE)</f>
        <v>Fundación de derecho privado</v>
      </c>
      <c r="E187" s="129" t="str">
        <f>VLOOKUP(A187,BASE.!$A$1:$T$878,5,FALSE)</f>
        <v>Otorgado por Decreto Supremo Nº 1360, de fecha 22 de febrero de 1952, del Ministerio de Justicia.</v>
      </c>
      <c r="F187" s="129" t="str">
        <f>VLOOKUP(A187,BASE.!$A$1:$T$878,6,FALSE)</f>
        <v>Certificado de Vigencia extendido por el SRCeI, folio Nº 500355844114, de fecha 17 de noviembre de 2020.</v>
      </c>
      <c r="G187" s="129" t="str">
        <f>VLOOKUP(A187,BASE.!$A$1:$T$878,7,FALSE)</f>
        <v>Readaptar  y moralizar a niños y jóvenes vagos o desamparados.</v>
      </c>
      <c r="H187" s="129" t="str">
        <f>VLOOKUP(A187,BASE.!$A$1:$T$878,8,FALSE)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87" s="129" t="str">
        <f>VLOOKUP(A187,BASE.!$A$1:$T$878,9,FALSE)</f>
        <v>5 años.</v>
      </c>
      <c r="J187" s="129" t="str">
        <f>VLOOKUP(A187,BASE.!$A$1:$T$878,10,FALSE)</f>
        <v xml:space="preserve"> 5 años
24 de octubre de 2019 al 24 de octubre del 2024
</v>
      </c>
      <c r="K187" s="129" t="str">
        <f>VLOOKUP(A187,BASE.!$A$1:$T$878,11,FALSE)</f>
        <v xml:space="preserve">Gerente General: Delia María Del Gatto Reyes       
Presidente: Fernando Enrique Correa Ríos, 
Representante Legal:  Luis Mario Riquelme Navarro            
Mandataria: Paulina Andrea Herrera Godoy            
</v>
      </c>
      <c r="L187" s="129" t="str">
        <f>VLOOKUP(A187,BASE.!$A$1:$T$878,12,FALSE)</f>
        <v xml:space="preserve">Luis Barros Valdes Nº 775, comuna de Providencia, Santiago.
</v>
      </c>
      <c r="M187" s="129" t="str">
        <f>VLOOKUP(A187,BASE.!$A$1:$T$878,13,FALSE)</f>
        <v>XIII</v>
      </c>
      <c r="N187" s="129" t="str">
        <f>VLOOKUP(A187,BASE.!$A$1:$T$878,14,FALSE)</f>
        <v>Providencia</v>
      </c>
      <c r="O187" s="129" t="str">
        <f>VLOOKUP(A187,BASE.!$A$1:$T$878,15,FALSE)</f>
        <v xml:space="preserve">02-7903800
</v>
      </c>
      <c r="P187" s="129" t="str">
        <f>VLOOKUP(A187,BASE.!$A$1:$T$878,16,FALSE)</f>
        <v>•	info@fundacionmicasa.cl</v>
      </c>
      <c r="Q187" s="129">
        <f>VLOOKUP(A187,BASE.!$A$1:$T$878,17,FALSE)</f>
        <v>0</v>
      </c>
      <c r="R187" s="129">
        <f>VLOOKUP(A187,BASE.!$A$1:$T$878,18,FALSE)</f>
        <v>93401</v>
      </c>
      <c r="S187" s="129" t="str">
        <f>VLOOKUP(A187,BASE.!$A$1:$T$878,19,FALSE)</f>
        <v>Se acompaña certificado financiero correspondiente al año 2019, aprobado por el Subdepartamento de Supervisión Financiera Nacional.</v>
      </c>
      <c r="T187" s="131">
        <f>VLOOKUP(A187,BASE.!$A$1:$T$878,20,FALSE)</f>
        <v>37970</v>
      </c>
      <c r="U187" s="130">
        <v>4250</v>
      </c>
      <c r="V187" s="136">
        <v>429276</v>
      </c>
      <c r="W187" s="136">
        <v>429276</v>
      </c>
      <c r="X187" s="134">
        <v>44227</v>
      </c>
      <c r="Y187" s="135" t="s">
        <v>8664</v>
      </c>
      <c r="Z187" s="135" t="s">
        <v>7880</v>
      </c>
      <c r="AA187" s="135" t="s">
        <v>7936</v>
      </c>
    </row>
    <row r="188" spans="1:27" x14ac:dyDescent="0.25">
      <c r="A188" s="129">
        <v>4250</v>
      </c>
      <c r="B188" s="129" t="s">
        <v>8292</v>
      </c>
      <c r="C188" s="129" t="s">
        <v>7816</v>
      </c>
      <c r="D188" s="129" t="str">
        <f>VLOOKUP(A188,BASE.!$A$1:$T$878,4,FALSE)</f>
        <v>Fundación de derecho privado</v>
      </c>
      <c r="E188" s="129" t="str">
        <f>VLOOKUP(A188,BASE.!$A$1:$T$878,5,FALSE)</f>
        <v>Otorgado por Decreto Supremo Nº 1360, de fecha 22 de febrero de 1952, del Ministerio de Justicia.</v>
      </c>
      <c r="F188" s="129" t="str">
        <f>VLOOKUP(A188,BASE.!$A$1:$T$878,6,FALSE)</f>
        <v>Certificado de Vigencia extendido por el SRCeI, folio Nº 500355844114, de fecha 17 de noviembre de 2020.</v>
      </c>
      <c r="G188" s="129" t="str">
        <f>VLOOKUP(A188,BASE.!$A$1:$T$878,7,FALSE)</f>
        <v>Readaptar  y moralizar a niños y jóvenes vagos o desamparados.</v>
      </c>
      <c r="H188" s="129" t="str">
        <f>VLOOKUP(A188,BASE.!$A$1:$T$878,8,FALSE)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88" s="129" t="str">
        <f>VLOOKUP(A188,BASE.!$A$1:$T$878,9,FALSE)</f>
        <v>5 años.</v>
      </c>
      <c r="J188" s="129" t="str">
        <f>VLOOKUP(A188,BASE.!$A$1:$T$878,10,FALSE)</f>
        <v xml:space="preserve"> 5 años
24 de octubre de 2019 al 24 de octubre del 2024
</v>
      </c>
      <c r="K188" s="129" t="str">
        <f>VLOOKUP(A188,BASE.!$A$1:$T$878,11,FALSE)</f>
        <v xml:space="preserve">Gerente General: Delia María Del Gatto Reyes       
Presidente: Fernando Enrique Correa Ríos, 
Representante Legal:  Luis Mario Riquelme Navarro            
Mandataria: Paulina Andrea Herrera Godoy            
</v>
      </c>
      <c r="L188" s="129" t="str">
        <f>VLOOKUP(A188,BASE.!$A$1:$T$878,12,FALSE)</f>
        <v xml:space="preserve">Luis Barros Valdes Nº 775, comuna de Providencia, Santiago.
</v>
      </c>
      <c r="M188" s="129" t="str">
        <f>VLOOKUP(A188,BASE.!$A$1:$T$878,13,FALSE)</f>
        <v>XIII</v>
      </c>
      <c r="N188" s="129" t="str">
        <f>VLOOKUP(A188,BASE.!$A$1:$T$878,14,FALSE)</f>
        <v>Providencia</v>
      </c>
      <c r="O188" s="129" t="str">
        <f>VLOOKUP(A188,BASE.!$A$1:$T$878,15,FALSE)</f>
        <v xml:space="preserve">02-7903800
</v>
      </c>
      <c r="P188" s="129" t="str">
        <f>VLOOKUP(A188,BASE.!$A$1:$T$878,16,FALSE)</f>
        <v>•	info@fundacionmicasa.cl</v>
      </c>
      <c r="Q188" s="129">
        <f>VLOOKUP(A188,BASE.!$A$1:$T$878,17,FALSE)</f>
        <v>0</v>
      </c>
      <c r="R188" s="129">
        <f>VLOOKUP(A188,BASE.!$A$1:$T$878,18,FALSE)</f>
        <v>93401</v>
      </c>
      <c r="S188" s="129" t="str">
        <f>VLOOKUP(A188,BASE.!$A$1:$T$878,19,FALSE)</f>
        <v>Se acompaña certificado financiero correspondiente al año 2019, aprobado por el Subdepartamento de Supervisión Financiera Nacional.</v>
      </c>
      <c r="T188" s="131">
        <f>VLOOKUP(A188,BASE.!$A$1:$T$878,20,FALSE)</f>
        <v>37970</v>
      </c>
      <c r="U188" s="130">
        <v>4250</v>
      </c>
      <c r="V188" s="136">
        <v>0</v>
      </c>
      <c r="W188" s="136">
        <v>0</v>
      </c>
      <c r="X188" s="134">
        <v>44227</v>
      </c>
      <c r="Y188" s="135" t="s">
        <v>8664</v>
      </c>
      <c r="Z188" s="135" t="s">
        <v>7880</v>
      </c>
      <c r="AA188" s="135" t="s">
        <v>7983</v>
      </c>
    </row>
    <row r="189" spans="1:27" x14ac:dyDescent="0.25">
      <c r="A189" s="129">
        <v>4250</v>
      </c>
      <c r="B189" s="129" t="s">
        <v>8292</v>
      </c>
      <c r="C189" s="129" t="s">
        <v>7816</v>
      </c>
      <c r="D189" s="129" t="str">
        <f>VLOOKUP(A189,BASE.!$A$1:$T$878,4,FALSE)</f>
        <v>Fundación de derecho privado</v>
      </c>
      <c r="E189" s="129" t="str">
        <f>VLOOKUP(A189,BASE.!$A$1:$T$878,5,FALSE)</f>
        <v>Otorgado por Decreto Supremo Nº 1360, de fecha 22 de febrero de 1952, del Ministerio de Justicia.</v>
      </c>
      <c r="F189" s="129" t="str">
        <f>VLOOKUP(A189,BASE.!$A$1:$T$878,6,FALSE)</f>
        <v>Certificado de Vigencia extendido por el SRCeI, folio Nº 500355844114, de fecha 17 de noviembre de 2020.</v>
      </c>
      <c r="G189" s="129" t="str">
        <f>VLOOKUP(A189,BASE.!$A$1:$T$878,7,FALSE)</f>
        <v>Readaptar  y moralizar a niños y jóvenes vagos o desamparados.</v>
      </c>
      <c r="H189" s="129" t="str">
        <f>VLOOKUP(A189,BASE.!$A$1:$T$878,8,FALSE)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89" s="129" t="str">
        <f>VLOOKUP(A189,BASE.!$A$1:$T$878,9,FALSE)</f>
        <v>5 años.</v>
      </c>
      <c r="J189" s="129" t="str">
        <f>VLOOKUP(A189,BASE.!$A$1:$T$878,10,FALSE)</f>
        <v xml:space="preserve"> 5 años
24 de octubre de 2019 al 24 de octubre del 2024
</v>
      </c>
      <c r="K189" s="129" t="str">
        <f>VLOOKUP(A189,BASE.!$A$1:$T$878,11,FALSE)</f>
        <v xml:space="preserve">Gerente General: Delia María Del Gatto Reyes       
Presidente: Fernando Enrique Correa Ríos, 
Representante Legal:  Luis Mario Riquelme Navarro            
Mandataria: Paulina Andrea Herrera Godoy            
</v>
      </c>
      <c r="L189" s="129" t="str">
        <f>VLOOKUP(A189,BASE.!$A$1:$T$878,12,FALSE)</f>
        <v xml:space="preserve">Luis Barros Valdes Nº 775, comuna de Providencia, Santiago.
</v>
      </c>
      <c r="M189" s="129" t="str">
        <f>VLOOKUP(A189,BASE.!$A$1:$T$878,13,FALSE)</f>
        <v>XIII</v>
      </c>
      <c r="N189" s="129" t="str">
        <f>VLOOKUP(A189,BASE.!$A$1:$T$878,14,FALSE)</f>
        <v>Providencia</v>
      </c>
      <c r="O189" s="129" t="str">
        <f>VLOOKUP(A189,BASE.!$A$1:$T$878,15,FALSE)</f>
        <v xml:space="preserve">02-7903800
</v>
      </c>
      <c r="P189" s="129" t="str">
        <f>VLOOKUP(A189,BASE.!$A$1:$T$878,16,FALSE)</f>
        <v>•	info@fundacionmicasa.cl</v>
      </c>
      <c r="Q189" s="129">
        <f>VLOOKUP(A189,BASE.!$A$1:$T$878,17,FALSE)</f>
        <v>0</v>
      </c>
      <c r="R189" s="129">
        <f>VLOOKUP(A189,BASE.!$A$1:$T$878,18,FALSE)</f>
        <v>93401</v>
      </c>
      <c r="S189" s="129" t="str">
        <f>VLOOKUP(A189,BASE.!$A$1:$T$878,19,FALSE)</f>
        <v>Se acompaña certificado financiero correspondiente al año 2019, aprobado por el Subdepartamento de Supervisión Financiera Nacional.</v>
      </c>
      <c r="T189" s="131">
        <f>VLOOKUP(A189,BASE.!$A$1:$T$878,20,FALSE)</f>
        <v>37970</v>
      </c>
      <c r="U189" s="130">
        <v>4250</v>
      </c>
      <c r="V189" s="136">
        <v>50909760</v>
      </c>
      <c r="W189" s="136">
        <v>50909760</v>
      </c>
      <c r="X189" s="134">
        <v>44227</v>
      </c>
      <c r="Y189" s="135" t="s">
        <v>8664</v>
      </c>
      <c r="Z189" s="135" t="s">
        <v>7880</v>
      </c>
      <c r="AA189" s="135" t="s">
        <v>198</v>
      </c>
    </row>
    <row r="190" spans="1:27" x14ac:dyDescent="0.25">
      <c r="A190" s="129">
        <v>4250</v>
      </c>
      <c r="B190" s="129" t="s">
        <v>8292</v>
      </c>
      <c r="C190" s="129" t="s">
        <v>7816</v>
      </c>
      <c r="D190" s="129" t="str">
        <f>VLOOKUP(A190,BASE.!$A$1:$T$878,4,FALSE)</f>
        <v>Fundación de derecho privado</v>
      </c>
      <c r="E190" s="129" t="str">
        <f>VLOOKUP(A190,BASE.!$A$1:$T$878,5,FALSE)</f>
        <v>Otorgado por Decreto Supremo Nº 1360, de fecha 22 de febrero de 1952, del Ministerio de Justicia.</v>
      </c>
      <c r="F190" s="129" t="str">
        <f>VLOOKUP(A190,BASE.!$A$1:$T$878,6,FALSE)</f>
        <v>Certificado de Vigencia extendido por el SRCeI, folio Nº 500355844114, de fecha 17 de noviembre de 2020.</v>
      </c>
      <c r="G190" s="129" t="str">
        <f>VLOOKUP(A190,BASE.!$A$1:$T$878,7,FALSE)</f>
        <v>Readaptar  y moralizar a niños y jóvenes vagos o desamparados.</v>
      </c>
      <c r="H190" s="129" t="str">
        <f>VLOOKUP(A190,BASE.!$A$1:$T$878,8,FALSE)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90" s="129" t="str">
        <f>VLOOKUP(A190,BASE.!$A$1:$T$878,9,FALSE)</f>
        <v>5 años.</v>
      </c>
      <c r="J190" s="129" t="str">
        <f>VLOOKUP(A190,BASE.!$A$1:$T$878,10,FALSE)</f>
        <v xml:space="preserve"> 5 años
24 de octubre de 2019 al 24 de octubre del 2024
</v>
      </c>
      <c r="K190" s="129" t="str">
        <f>VLOOKUP(A190,BASE.!$A$1:$T$878,11,FALSE)</f>
        <v xml:space="preserve">Gerente General: Delia María Del Gatto Reyes       
Presidente: Fernando Enrique Correa Ríos, 
Representante Legal:  Luis Mario Riquelme Navarro            
Mandataria: Paulina Andrea Herrera Godoy            
</v>
      </c>
      <c r="L190" s="129" t="str">
        <f>VLOOKUP(A190,BASE.!$A$1:$T$878,12,FALSE)</f>
        <v xml:space="preserve">Luis Barros Valdes Nº 775, comuna de Providencia, Santiago.
</v>
      </c>
      <c r="M190" s="129" t="str">
        <f>VLOOKUP(A190,BASE.!$A$1:$T$878,13,FALSE)</f>
        <v>XIII</v>
      </c>
      <c r="N190" s="129" t="str">
        <f>VLOOKUP(A190,BASE.!$A$1:$T$878,14,FALSE)</f>
        <v>Providencia</v>
      </c>
      <c r="O190" s="129" t="str">
        <f>VLOOKUP(A190,BASE.!$A$1:$T$878,15,FALSE)</f>
        <v xml:space="preserve">02-7903800
</v>
      </c>
      <c r="P190" s="129" t="str">
        <f>VLOOKUP(A190,BASE.!$A$1:$T$878,16,FALSE)</f>
        <v>•	info@fundacionmicasa.cl</v>
      </c>
      <c r="Q190" s="129">
        <f>VLOOKUP(A190,BASE.!$A$1:$T$878,17,FALSE)</f>
        <v>0</v>
      </c>
      <c r="R190" s="129">
        <f>VLOOKUP(A190,BASE.!$A$1:$T$878,18,FALSE)</f>
        <v>93401</v>
      </c>
      <c r="S190" s="129" t="str">
        <f>VLOOKUP(A190,BASE.!$A$1:$T$878,19,FALSE)</f>
        <v>Se acompaña certificado financiero correspondiente al año 2019, aprobado por el Subdepartamento de Supervisión Financiera Nacional.</v>
      </c>
      <c r="T190" s="131">
        <f>VLOOKUP(A190,BASE.!$A$1:$T$878,20,FALSE)</f>
        <v>37970</v>
      </c>
      <c r="U190" s="130">
        <v>4250</v>
      </c>
      <c r="V190" s="136">
        <v>7075296</v>
      </c>
      <c r="W190" s="136">
        <v>7075296</v>
      </c>
      <c r="X190" s="134">
        <v>44227</v>
      </c>
      <c r="Y190" s="135" t="s">
        <v>8664</v>
      </c>
      <c r="Z190" s="135" t="s">
        <v>7880</v>
      </c>
      <c r="AA190" s="135" t="s">
        <v>7984</v>
      </c>
    </row>
    <row r="191" spans="1:27" x14ac:dyDescent="0.25">
      <c r="A191" s="129">
        <v>4250</v>
      </c>
      <c r="B191" s="129" t="s">
        <v>8292</v>
      </c>
      <c r="C191" s="129" t="s">
        <v>7816</v>
      </c>
      <c r="D191" s="129" t="str">
        <f>VLOOKUP(A191,BASE.!$A$1:$T$878,4,FALSE)</f>
        <v>Fundación de derecho privado</v>
      </c>
      <c r="E191" s="129" t="str">
        <f>VLOOKUP(A191,BASE.!$A$1:$T$878,5,FALSE)</f>
        <v>Otorgado por Decreto Supremo Nº 1360, de fecha 22 de febrero de 1952, del Ministerio de Justicia.</v>
      </c>
      <c r="F191" s="129" t="str">
        <f>VLOOKUP(A191,BASE.!$A$1:$T$878,6,FALSE)</f>
        <v>Certificado de Vigencia extendido por el SRCeI, folio Nº 500355844114, de fecha 17 de noviembre de 2020.</v>
      </c>
      <c r="G191" s="129" t="str">
        <f>VLOOKUP(A191,BASE.!$A$1:$T$878,7,FALSE)</f>
        <v>Readaptar  y moralizar a niños y jóvenes vagos o desamparados.</v>
      </c>
      <c r="H191" s="129" t="str">
        <f>VLOOKUP(A191,BASE.!$A$1:$T$878,8,FALSE)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91" s="129" t="str">
        <f>VLOOKUP(A191,BASE.!$A$1:$T$878,9,FALSE)</f>
        <v>5 años.</v>
      </c>
      <c r="J191" s="129" t="str">
        <f>VLOOKUP(A191,BASE.!$A$1:$T$878,10,FALSE)</f>
        <v xml:space="preserve"> 5 años
24 de octubre de 2019 al 24 de octubre del 2024
</v>
      </c>
      <c r="K191" s="129" t="str">
        <f>VLOOKUP(A191,BASE.!$A$1:$T$878,11,FALSE)</f>
        <v xml:space="preserve">Gerente General: Delia María Del Gatto Reyes       
Presidente: Fernando Enrique Correa Ríos, 
Representante Legal:  Luis Mario Riquelme Navarro            
Mandataria: Paulina Andrea Herrera Godoy            
</v>
      </c>
      <c r="L191" s="129" t="str">
        <f>VLOOKUP(A191,BASE.!$A$1:$T$878,12,FALSE)</f>
        <v xml:space="preserve">Luis Barros Valdes Nº 775, comuna de Providencia, Santiago.
</v>
      </c>
      <c r="M191" s="129" t="str">
        <f>VLOOKUP(A191,BASE.!$A$1:$T$878,13,FALSE)</f>
        <v>XIII</v>
      </c>
      <c r="N191" s="129" t="str">
        <f>VLOOKUP(A191,BASE.!$A$1:$T$878,14,FALSE)</f>
        <v>Providencia</v>
      </c>
      <c r="O191" s="129" t="str">
        <f>VLOOKUP(A191,BASE.!$A$1:$T$878,15,FALSE)</f>
        <v xml:space="preserve">02-7903800
</v>
      </c>
      <c r="P191" s="129" t="str">
        <f>VLOOKUP(A191,BASE.!$A$1:$T$878,16,FALSE)</f>
        <v>•	info@fundacionmicasa.cl</v>
      </c>
      <c r="Q191" s="129">
        <f>VLOOKUP(A191,BASE.!$A$1:$T$878,17,FALSE)</f>
        <v>0</v>
      </c>
      <c r="R191" s="129">
        <f>VLOOKUP(A191,BASE.!$A$1:$T$878,18,FALSE)</f>
        <v>93401</v>
      </c>
      <c r="S191" s="129" t="str">
        <f>VLOOKUP(A191,BASE.!$A$1:$T$878,19,FALSE)</f>
        <v>Se acompaña certificado financiero correspondiente al año 2019, aprobado por el Subdepartamento de Supervisión Financiera Nacional.</v>
      </c>
      <c r="T191" s="131">
        <f>VLOOKUP(A191,BASE.!$A$1:$T$878,20,FALSE)</f>
        <v>37970</v>
      </c>
      <c r="U191" s="130">
        <v>4250</v>
      </c>
      <c r="V191" s="136">
        <v>40906531</v>
      </c>
      <c r="W191" s="136">
        <v>40906531</v>
      </c>
      <c r="X191" s="134">
        <v>44227</v>
      </c>
      <c r="Y191" s="135" t="s">
        <v>8664</v>
      </c>
      <c r="Z191" s="135" t="s">
        <v>7880</v>
      </c>
      <c r="AA191" s="135" t="s">
        <v>7938</v>
      </c>
    </row>
    <row r="192" spans="1:27" x14ac:dyDescent="0.25">
      <c r="A192" s="129">
        <v>4250</v>
      </c>
      <c r="B192" s="129" t="s">
        <v>8292</v>
      </c>
      <c r="C192" s="129" t="s">
        <v>7816</v>
      </c>
      <c r="D192" s="129" t="str">
        <f>VLOOKUP(A192,BASE.!$A$1:$T$878,4,FALSE)</f>
        <v>Fundación de derecho privado</v>
      </c>
      <c r="E192" s="129" t="str">
        <f>VLOOKUP(A192,BASE.!$A$1:$T$878,5,FALSE)</f>
        <v>Otorgado por Decreto Supremo Nº 1360, de fecha 22 de febrero de 1952, del Ministerio de Justicia.</v>
      </c>
      <c r="F192" s="129" t="str">
        <f>VLOOKUP(A192,BASE.!$A$1:$T$878,6,FALSE)</f>
        <v>Certificado de Vigencia extendido por el SRCeI, folio Nº 500355844114, de fecha 17 de noviembre de 2020.</v>
      </c>
      <c r="G192" s="129" t="str">
        <f>VLOOKUP(A192,BASE.!$A$1:$T$878,7,FALSE)</f>
        <v>Readaptar  y moralizar a niños y jóvenes vagos o desamparados.</v>
      </c>
      <c r="H192" s="129" t="str">
        <f>VLOOKUP(A192,BASE.!$A$1:$T$878,8,FALSE)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92" s="129" t="str">
        <f>VLOOKUP(A192,BASE.!$A$1:$T$878,9,FALSE)</f>
        <v>5 años.</v>
      </c>
      <c r="J192" s="129" t="str">
        <f>VLOOKUP(A192,BASE.!$A$1:$T$878,10,FALSE)</f>
        <v xml:space="preserve"> 5 años
24 de octubre de 2019 al 24 de octubre del 2024
</v>
      </c>
      <c r="K192" s="129" t="str">
        <f>VLOOKUP(A192,BASE.!$A$1:$T$878,11,FALSE)</f>
        <v xml:space="preserve">Gerente General: Delia María Del Gatto Reyes       
Presidente: Fernando Enrique Correa Ríos, 
Representante Legal:  Luis Mario Riquelme Navarro            
Mandataria: Paulina Andrea Herrera Godoy            
</v>
      </c>
      <c r="L192" s="129" t="str">
        <f>VLOOKUP(A192,BASE.!$A$1:$T$878,12,FALSE)</f>
        <v xml:space="preserve">Luis Barros Valdes Nº 775, comuna de Providencia, Santiago.
</v>
      </c>
      <c r="M192" s="129" t="str">
        <f>VLOOKUP(A192,BASE.!$A$1:$T$878,13,FALSE)</f>
        <v>XIII</v>
      </c>
      <c r="N192" s="129" t="str">
        <f>VLOOKUP(A192,BASE.!$A$1:$T$878,14,FALSE)</f>
        <v>Providencia</v>
      </c>
      <c r="O192" s="129" t="str">
        <f>VLOOKUP(A192,BASE.!$A$1:$T$878,15,FALSE)</f>
        <v xml:space="preserve">02-7903800
</v>
      </c>
      <c r="P192" s="129" t="str">
        <f>VLOOKUP(A192,BASE.!$A$1:$T$878,16,FALSE)</f>
        <v>•	info@fundacionmicasa.cl</v>
      </c>
      <c r="Q192" s="129">
        <f>VLOOKUP(A192,BASE.!$A$1:$T$878,17,FALSE)</f>
        <v>0</v>
      </c>
      <c r="R192" s="129">
        <f>VLOOKUP(A192,BASE.!$A$1:$T$878,18,FALSE)</f>
        <v>93401</v>
      </c>
      <c r="S192" s="129" t="str">
        <f>VLOOKUP(A192,BASE.!$A$1:$T$878,19,FALSE)</f>
        <v>Se acompaña certificado financiero correspondiente al año 2019, aprobado por el Subdepartamento de Supervisión Financiera Nacional.</v>
      </c>
      <c r="T192" s="131">
        <f>VLOOKUP(A192,BASE.!$A$1:$T$878,20,FALSE)</f>
        <v>37970</v>
      </c>
      <c r="U192" s="130">
        <v>4250</v>
      </c>
      <c r="V192" s="136">
        <v>10481920</v>
      </c>
      <c r="W192" s="136">
        <v>10481920</v>
      </c>
      <c r="X192" s="134">
        <v>44227</v>
      </c>
      <c r="Y192" s="135" t="s">
        <v>8664</v>
      </c>
      <c r="Z192" s="135" t="s">
        <v>7880</v>
      </c>
      <c r="AA192" s="135" t="s">
        <v>7888</v>
      </c>
    </row>
    <row r="193" spans="1:27" x14ac:dyDescent="0.25">
      <c r="A193" s="129">
        <v>4250</v>
      </c>
      <c r="B193" s="129" t="s">
        <v>8292</v>
      </c>
      <c r="C193" s="129" t="s">
        <v>7816</v>
      </c>
      <c r="D193" s="129" t="str">
        <f>VLOOKUP(A193,BASE.!$A$1:$T$878,4,FALSE)</f>
        <v>Fundación de derecho privado</v>
      </c>
      <c r="E193" s="129" t="str">
        <f>VLOOKUP(A193,BASE.!$A$1:$T$878,5,FALSE)</f>
        <v>Otorgado por Decreto Supremo Nº 1360, de fecha 22 de febrero de 1952, del Ministerio de Justicia.</v>
      </c>
      <c r="F193" s="129" t="str">
        <f>VLOOKUP(A193,BASE.!$A$1:$T$878,6,FALSE)</f>
        <v>Certificado de Vigencia extendido por el SRCeI, folio Nº 500355844114, de fecha 17 de noviembre de 2020.</v>
      </c>
      <c r="G193" s="129" t="str">
        <f>VLOOKUP(A193,BASE.!$A$1:$T$878,7,FALSE)</f>
        <v>Readaptar  y moralizar a niños y jóvenes vagos o desamparados.</v>
      </c>
      <c r="H193" s="129" t="str">
        <f>VLOOKUP(A193,BASE.!$A$1:$T$878,8,FALSE)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93" s="129" t="str">
        <f>VLOOKUP(A193,BASE.!$A$1:$T$878,9,FALSE)</f>
        <v>5 años.</v>
      </c>
      <c r="J193" s="129" t="str">
        <f>VLOOKUP(A193,BASE.!$A$1:$T$878,10,FALSE)</f>
        <v xml:space="preserve"> 5 años
24 de octubre de 2019 al 24 de octubre del 2024
</v>
      </c>
      <c r="K193" s="129" t="str">
        <f>VLOOKUP(A193,BASE.!$A$1:$T$878,11,FALSE)</f>
        <v xml:space="preserve">Gerente General: Delia María Del Gatto Reyes       
Presidente: Fernando Enrique Correa Ríos, 
Representante Legal:  Luis Mario Riquelme Navarro            
Mandataria: Paulina Andrea Herrera Godoy            
</v>
      </c>
      <c r="L193" s="129" t="str">
        <f>VLOOKUP(A193,BASE.!$A$1:$T$878,12,FALSE)</f>
        <v xml:space="preserve">Luis Barros Valdes Nº 775, comuna de Providencia, Santiago.
</v>
      </c>
      <c r="M193" s="129" t="str">
        <f>VLOOKUP(A193,BASE.!$A$1:$T$878,13,FALSE)</f>
        <v>XIII</v>
      </c>
      <c r="N193" s="129" t="str">
        <f>VLOOKUP(A193,BASE.!$A$1:$T$878,14,FALSE)</f>
        <v>Providencia</v>
      </c>
      <c r="O193" s="129" t="str">
        <f>VLOOKUP(A193,BASE.!$A$1:$T$878,15,FALSE)</f>
        <v xml:space="preserve">02-7903800
</v>
      </c>
      <c r="P193" s="129" t="str">
        <f>VLOOKUP(A193,BASE.!$A$1:$T$878,16,FALSE)</f>
        <v>•	info@fundacionmicasa.cl</v>
      </c>
      <c r="Q193" s="129">
        <f>VLOOKUP(A193,BASE.!$A$1:$T$878,17,FALSE)</f>
        <v>0</v>
      </c>
      <c r="R193" s="129">
        <f>VLOOKUP(A193,BASE.!$A$1:$T$878,18,FALSE)</f>
        <v>93401</v>
      </c>
      <c r="S193" s="129" t="str">
        <f>VLOOKUP(A193,BASE.!$A$1:$T$878,19,FALSE)</f>
        <v>Se acompaña certificado financiero correspondiente al año 2019, aprobado por el Subdepartamento de Supervisión Financiera Nacional.</v>
      </c>
      <c r="T193" s="131">
        <f>VLOOKUP(A193,BASE.!$A$1:$T$878,20,FALSE)</f>
        <v>37970</v>
      </c>
      <c r="U193" s="130">
        <v>4250</v>
      </c>
      <c r="V193" s="136">
        <v>13118778</v>
      </c>
      <c r="W193" s="136">
        <v>13118778</v>
      </c>
      <c r="X193" s="134">
        <v>44227</v>
      </c>
      <c r="Y193" s="135" t="s">
        <v>8664</v>
      </c>
      <c r="Z193" s="135" t="s">
        <v>7880</v>
      </c>
      <c r="AA193" s="135" t="s">
        <v>7985</v>
      </c>
    </row>
    <row r="194" spans="1:27" x14ac:dyDescent="0.25">
      <c r="A194" s="129">
        <v>4250</v>
      </c>
      <c r="B194" s="129" t="s">
        <v>8292</v>
      </c>
      <c r="C194" s="129" t="s">
        <v>7816</v>
      </c>
      <c r="D194" s="129" t="str">
        <f>VLOOKUP(A194,BASE.!$A$1:$T$878,4,FALSE)</f>
        <v>Fundación de derecho privado</v>
      </c>
      <c r="E194" s="129" t="str">
        <f>VLOOKUP(A194,BASE.!$A$1:$T$878,5,FALSE)</f>
        <v>Otorgado por Decreto Supremo Nº 1360, de fecha 22 de febrero de 1952, del Ministerio de Justicia.</v>
      </c>
      <c r="F194" s="129" t="str">
        <f>VLOOKUP(A194,BASE.!$A$1:$T$878,6,FALSE)</f>
        <v>Certificado de Vigencia extendido por el SRCeI, folio Nº 500355844114, de fecha 17 de noviembre de 2020.</v>
      </c>
      <c r="G194" s="129" t="str">
        <f>VLOOKUP(A194,BASE.!$A$1:$T$878,7,FALSE)</f>
        <v>Readaptar  y moralizar a niños y jóvenes vagos o desamparados.</v>
      </c>
      <c r="H194" s="129" t="str">
        <f>VLOOKUP(A194,BASE.!$A$1:$T$878,8,FALSE)</f>
        <v>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500365072468, de fecha 07 de enero de 2021</v>
      </c>
      <c r="I194" s="129" t="str">
        <f>VLOOKUP(A194,BASE.!$A$1:$T$878,9,FALSE)</f>
        <v>5 años.</v>
      </c>
      <c r="J194" s="129" t="str">
        <f>VLOOKUP(A194,BASE.!$A$1:$T$878,10,FALSE)</f>
        <v xml:space="preserve"> 5 años
24 de octubre de 2019 al 24 de octubre del 2024
</v>
      </c>
      <c r="K194" s="129" t="str">
        <f>VLOOKUP(A194,BASE.!$A$1:$T$878,11,FALSE)</f>
        <v xml:space="preserve">Gerente General: Delia María Del Gatto Reyes       
Presidente: Fernando Enrique Correa Ríos, 
Representante Legal:  Luis Mario Riquelme Navarro            
Mandataria: Paulina Andrea Herrera Godoy            
</v>
      </c>
      <c r="L194" s="129" t="str">
        <f>VLOOKUP(A194,BASE.!$A$1:$T$878,12,FALSE)</f>
        <v xml:space="preserve">Luis Barros Valdes Nº 775, comuna de Providencia, Santiago.
</v>
      </c>
      <c r="M194" s="129" t="str">
        <f>VLOOKUP(A194,BASE.!$A$1:$T$878,13,FALSE)</f>
        <v>XIII</v>
      </c>
      <c r="N194" s="129" t="str">
        <f>VLOOKUP(A194,BASE.!$A$1:$T$878,14,FALSE)</f>
        <v>Providencia</v>
      </c>
      <c r="O194" s="129" t="str">
        <f>VLOOKUP(A194,BASE.!$A$1:$T$878,15,FALSE)</f>
        <v xml:space="preserve">02-7903800
</v>
      </c>
      <c r="P194" s="129" t="str">
        <f>VLOOKUP(A194,BASE.!$A$1:$T$878,16,FALSE)</f>
        <v>•	info@fundacionmicasa.cl</v>
      </c>
      <c r="Q194" s="129">
        <f>VLOOKUP(A194,BASE.!$A$1:$T$878,17,FALSE)</f>
        <v>0</v>
      </c>
      <c r="R194" s="129">
        <f>VLOOKUP(A194,BASE.!$A$1:$T$878,18,FALSE)</f>
        <v>93401</v>
      </c>
      <c r="S194" s="129" t="str">
        <f>VLOOKUP(A194,BASE.!$A$1:$T$878,19,FALSE)</f>
        <v>Se acompaña certificado financiero correspondiente al año 2019, aprobado por el Subdepartamento de Supervisión Financiera Nacional.</v>
      </c>
      <c r="T194" s="131">
        <f>VLOOKUP(A194,BASE.!$A$1:$T$878,20,FALSE)</f>
        <v>37970</v>
      </c>
      <c r="U194" s="130">
        <v>4250</v>
      </c>
      <c r="V194" s="136">
        <v>7758000</v>
      </c>
      <c r="W194" s="136">
        <v>7758000</v>
      </c>
      <c r="X194" s="134">
        <v>44227</v>
      </c>
      <c r="Y194" s="135" t="s">
        <v>8664</v>
      </c>
      <c r="Z194" s="135" t="s">
        <v>7880</v>
      </c>
      <c r="AA194" s="135" t="s">
        <v>7889</v>
      </c>
    </row>
    <row r="195" spans="1:27" x14ac:dyDescent="0.25">
      <c r="A195" s="129">
        <v>4300</v>
      </c>
      <c r="B195" s="129" t="s">
        <v>8293</v>
      </c>
      <c r="C195" s="129" t="s">
        <v>7817</v>
      </c>
      <c r="D195" s="129" t="str">
        <f>VLOOKUP(A195,BASE.!$A$1:$T$878,4,FALSE)</f>
        <v>Fundación de Derecho Privado</v>
      </c>
      <c r="E195" s="129" t="str">
        <f>VLOOKUP(A195,BASE.!$A$1:$T$878,5,FALSE)</f>
        <v>Otorgado por Decreto Supremo Nº 1083, de fecha 17 de junio de 1968, del Ministerio de Justicia.</v>
      </c>
      <c r="F195" s="129" t="str">
        <f>VLOOKUP(A195,BASE.!$A$1:$T$878,6,FALSE)</f>
        <v xml:space="preserve">Se acompaña Certificado de Vigencia de Persona Jurídica Sin Fines de Lucro, emitido por el Servicio de Registro Civil e Identificación, emitido con fecha 21 de septiembre de 2020, Folio N° 500346476762.
</v>
      </c>
      <c r="G195" s="129" t="str">
        <f>VLOOKUP(A195,BASE.!$A$1:$T$878,7,FALSE)</f>
        <v>Propender, sin fines de lucro, al desarrollo económico, social, laboral, educacional, cultural, como a la formación y capacitación general de todos los sectores de la ida regional, sean del agro o sectores urbanos, y en especial, de los pequeños agricultores y sus organizaciones.</v>
      </c>
      <c r="H195" s="129" t="str">
        <f>VLOOKUP(A195,BASE.!$A$1:$T$878,8,FALSE)</f>
        <v>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v>
      </c>
      <c r="I195" s="129" t="str">
        <f>VLOOKUP(A195,BASE.!$A$1:$T$878,9,FALSE)</f>
        <v>2 años</v>
      </c>
      <c r="J195" s="129">
        <f>VLOOKUP(A195,BASE.!$A$1:$T$878,10,FALSE)</f>
        <v>43622</v>
      </c>
      <c r="K195" s="129" t="str">
        <f>VLOOKUP(A195,BASE.!$A$1:$T$878,11,FALSE)</f>
        <v xml:space="preserve">Presidente:   Felipe Zúñiga Peña          </v>
      </c>
      <c r="L195" s="129" t="str">
        <f>VLOOKUP(A195,BASE.!$A$1:$T$878,12,FALSE)</f>
        <v xml:space="preserve">Avenida Doctor Meza Nº 1699, Cauquenes, Séptima Región, </v>
      </c>
      <c r="M195" s="129" t="str">
        <f>VLOOKUP(A195,BASE.!$A$1:$T$878,13,FALSE)</f>
        <v>VII</v>
      </c>
      <c r="N195" s="129" t="str">
        <f>VLOOKUP(A195,BASE.!$A$1:$T$878,14,FALSE)</f>
        <v>Cauquenes</v>
      </c>
      <c r="O195" s="129" t="str">
        <f>VLOOKUP(A195,BASE.!$A$1:$T$878,15,FALSE)</f>
        <v xml:space="preserve">(73) 512356.
+569 79695268.
</v>
      </c>
      <c r="P195" s="129" t="str">
        <f>VLOOKUP(A195,BASE.!$A$1:$T$878,16,FALSE)</f>
        <v>E-mail: fmihogarcauquenes@gmail.com</v>
      </c>
      <c r="Q195" s="129">
        <f>VLOOKUP(A195,BASE.!$A$1:$T$878,17,FALSE)</f>
        <v>0</v>
      </c>
      <c r="R195" s="129">
        <f>VLOOKUP(A195,BASE.!$A$1:$T$878,18,FALSE)</f>
        <v>93401</v>
      </c>
      <c r="S195" s="129" t="str">
        <f>VLOOKUP(A195,BASE.!$A$1:$T$878,19,FALSE)</f>
        <v>Se adjunta certificado de antecedente financiero correspondiente al año 2019, aprobados por el Subdepartamento de Supervisión Financiera Nacional.</v>
      </c>
      <c r="T195" s="131">
        <f>VLOOKUP(A195,BASE.!$A$1:$T$878,20,FALSE)</f>
        <v>37970</v>
      </c>
      <c r="U195" s="130">
        <v>4300</v>
      </c>
      <c r="V195" s="136">
        <v>8575467</v>
      </c>
      <c r="W195" s="136">
        <v>8575467</v>
      </c>
      <c r="X195" s="134">
        <v>44227</v>
      </c>
      <c r="Y195" s="135" t="s">
        <v>8664</v>
      </c>
      <c r="Z195" s="135" t="s">
        <v>7880</v>
      </c>
      <c r="AA195" s="135" t="s">
        <v>7909</v>
      </c>
    </row>
    <row r="196" spans="1:27" x14ac:dyDescent="0.25">
      <c r="A196" s="129">
        <v>4300</v>
      </c>
      <c r="B196" s="129" t="s">
        <v>8293</v>
      </c>
      <c r="C196" s="129" t="s">
        <v>7817</v>
      </c>
      <c r="D196" s="129" t="str">
        <f>VLOOKUP(A196,BASE.!$A$1:$T$878,4,FALSE)</f>
        <v>Fundación de Derecho Privado</v>
      </c>
      <c r="E196" s="129" t="str">
        <f>VLOOKUP(A196,BASE.!$A$1:$T$878,5,FALSE)</f>
        <v>Otorgado por Decreto Supremo Nº 1083, de fecha 17 de junio de 1968, del Ministerio de Justicia.</v>
      </c>
      <c r="F196" s="129" t="str">
        <f>VLOOKUP(A196,BASE.!$A$1:$T$878,6,FALSE)</f>
        <v xml:space="preserve">Se acompaña Certificado de Vigencia de Persona Jurídica Sin Fines de Lucro, emitido por el Servicio de Registro Civil e Identificación, emitido con fecha 21 de septiembre de 2020, Folio N° 500346476762.
</v>
      </c>
      <c r="G196" s="129" t="str">
        <f>VLOOKUP(A196,BASE.!$A$1:$T$878,7,FALSE)</f>
        <v>Propender, sin fines de lucro, al desarrollo económico, social, laboral, educacional, cultural, como a la formación y capacitación general de todos los sectores de la ida regional, sean del agro o sectores urbanos, y en especial, de los pequeños agricultores y sus organizaciones.</v>
      </c>
      <c r="H196" s="129" t="str">
        <f>VLOOKUP(A196,BASE.!$A$1:$T$878,8,FALSE)</f>
        <v>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v>
      </c>
      <c r="I196" s="129" t="str">
        <f>VLOOKUP(A196,BASE.!$A$1:$T$878,9,FALSE)</f>
        <v>2 años</v>
      </c>
      <c r="J196" s="129">
        <f>VLOOKUP(A196,BASE.!$A$1:$T$878,10,FALSE)</f>
        <v>43622</v>
      </c>
      <c r="K196" s="129" t="str">
        <f>VLOOKUP(A196,BASE.!$A$1:$T$878,11,FALSE)</f>
        <v xml:space="preserve">Presidente:   Felipe Zúñiga Peña          </v>
      </c>
      <c r="L196" s="129" t="str">
        <f>VLOOKUP(A196,BASE.!$A$1:$T$878,12,FALSE)</f>
        <v xml:space="preserve">Avenida Doctor Meza Nº 1699, Cauquenes, Séptima Región, </v>
      </c>
      <c r="M196" s="129" t="str">
        <f>VLOOKUP(A196,BASE.!$A$1:$T$878,13,FALSE)</f>
        <v>VII</v>
      </c>
      <c r="N196" s="129" t="str">
        <f>VLOOKUP(A196,BASE.!$A$1:$T$878,14,FALSE)</f>
        <v>Cauquenes</v>
      </c>
      <c r="O196" s="129" t="str">
        <f>VLOOKUP(A196,BASE.!$A$1:$T$878,15,FALSE)</f>
        <v xml:space="preserve">(73) 512356.
+569 79695268.
</v>
      </c>
      <c r="P196" s="129" t="str">
        <f>VLOOKUP(A196,BASE.!$A$1:$T$878,16,FALSE)</f>
        <v>E-mail: fmihogarcauquenes@gmail.com</v>
      </c>
      <c r="Q196" s="129">
        <f>VLOOKUP(A196,BASE.!$A$1:$T$878,17,FALSE)</f>
        <v>0</v>
      </c>
      <c r="R196" s="129">
        <f>VLOOKUP(A196,BASE.!$A$1:$T$878,18,FALSE)</f>
        <v>93401</v>
      </c>
      <c r="S196" s="129" t="str">
        <f>VLOOKUP(A196,BASE.!$A$1:$T$878,19,FALSE)</f>
        <v>Se adjunta certificado de antecedente financiero correspondiente al año 2019, aprobados por el Subdepartamento de Supervisión Financiera Nacional.</v>
      </c>
      <c r="T196" s="131">
        <f>VLOOKUP(A196,BASE.!$A$1:$T$878,20,FALSE)</f>
        <v>37970</v>
      </c>
      <c r="U196" s="130">
        <v>4300</v>
      </c>
      <c r="V196" s="136">
        <v>7911223</v>
      </c>
      <c r="W196" s="136">
        <v>7911223</v>
      </c>
      <c r="X196" s="134">
        <v>44227</v>
      </c>
      <c r="Y196" s="135" t="s">
        <v>8664</v>
      </c>
      <c r="Z196" s="135" t="s">
        <v>7880</v>
      </c>
      <c r="AA196" s="135" t="s">
        <v>7986</v>
      </c>
    </row>
    <row r="197" spans="1:27" x14ac:dyDescent="0.25">
      <c r="A197" s="129">
        <v>4400</v>
      </c>
      <c r="B197" s="129" t="s">
        <v>8294</v>
      </c>
      <c r="C197" s="129">
        <v>702358000</v>
      </c>
      <c r="D197" s="129" t="str">
        <f>VLOOKUP(A197,BASE.!$A$1:$T$878,4,FALSE)</f>
        <v>Fundación de Derecho Privado</v>
      </c>
      <c r="E197" s="129" t="str">
        <f>VLOOKUP(A197,BASE.!$A$1:$T$878,5,FALSE)</f>
        <v>Otorgada por Decreto Supremo Nº 2940, de 10 de octubre de 1963, del Ministerio de Justicia</v>
      </c>
      <c r="F197" s="129" t="str">
        <f>VLOOKUP(A197,BASE.!$A$1:$T$878,6,FALSE)</f>
        <v xml:space="preserve">Certificado de directorio de persona jurídica, folio N° 500342804846, de fecha 27 de agosto de 2020, emitido por el Servicio de Registro Civil e Identificación. </v>
      </c>
      <c r="G197" s="129" t="str">
        <f>VLOOKUP(A197,BASE.!$A$1:$T$878,7,FALSE)</f>
        <v>Colaborar con los organismos públicos y privados en la solución de los problemas relacionados con la protección de menores en situación irregular. Velar por la prevención de la delincuencia.</v>
      </c>
      <c r="H197" s="129" t="str">
        <f>VLOOKUP(A197,BASE.!$A$1:$T$878,8,FALSE)</f>
        <v>Presidente:
Mario Rozas Córdova, RUT 10.943.125-7
Secretario:
Rolando Pedro Salvo Gutiérrez, RUT 9.014.253-4
Tesorero: 
Alan Stuart Mackenzie Haynes, RUT 4.040.921-1
Directores:
Juan Francisco Aylwin Oyarzún, RUT 7.365.688-5
Roberto Luis Fantuzzi Hernández, RUT 4.336.860-5
Gonzalo Eduardo Vargas Otte, RUT 6.379.822-3
Mario Adolfo Agliati Valenzuela, RUT 5.969.281-K
Juan Carlos Délano Ortuzar, RUT 4.103.003-8
1ºVice Presidente: 
Diego Olate Pinares, RUT 9.875.198-K 
2ºVice Presidente: 
Berta Robles Fernández, RUT 11.779.969-7
Gerente General:
Erica Marianela Ponce Figueroa, RUT N° 12.532.421-5.
Según certificado de directorio de persona jurídica, folio N° 500342804846, de fecha 27 de agosto de 2020, emitido por el Servicio de Registro Civil e Identificación</v>
      </c>
      <c r="I197" s="129" t="str">
        <f>VLOOKUP(A197,BASE.!$A$1:$T$878,9,FALSE)</f>
        <v>4 años, según certificado de directorio de persona jurídica, folio N° 500342804846, de fecha 27 de agosto de 2020, emitido por el Servicio de Registro Civil e Identificación</v>
      </c>
      <c r="J197" s="129" t="str">
        <f>VLOOKUP(A197,BASE.!$A$1:$T$878,10,FALSE)</f>
        <v>12-12-2016 al 12-12-2020, según certificado de directorio de persona jurídica, folio N° 500342804846, de fecha 27 de agosto de 2020, emitido por el Servicio de Registro Civil e Identificación</v>
      </c>
      <c r="K197" s="129" t="str">
        <f>VLOOKUP(A197,BASE.!$A$1:$T$878,11,FALSE)</f>
        <v xml:space="preserve">Jorge Steffens Sanhueza,                                           Erica Marianela Ponce Figueroa, </v>
      </c>
      <c r="L197" s="129" t="str">
        <f>VLOOKUP(A197,BASE.!$A$1:$T$878,12,FALSE)</f>
        <v xml:space="preserve">Valenzuela Castillo N° 1520, oficina 101, Providencia
</v>
      </c>
      <c r="M197" s="129" t="str">
        <f>VLOOKUP(A197,BASE.!$A$1:$T$878,13,FALSE)</f>
        <v>XIII</v>
      </c>
      <c r="N197" s="129" t="str">
        <f>VLOOKUP(A197,BASE.!$A$1:$T$878,14,FALSE)</f>
        <v xml:space="preserve"> Providencia</v>
      </c>
      <c r="O197" s="129" t="str">
        <f>VLOOKUP(A197,BASE.!$A$1:$T$878,15,FALSE)</f>
        <v>Fono 2333085 o 2318167</v>
      </c>
      <c r="P197" s="129" t="str">
        <f>VLOOKUP(A197,BASE.!$A$1:$T$878,16,FALSE)</f>
        <v>contacto@fundacionninoypatria.cl</v>
      </c>
      <c r="Q197" s="129">
        <f>VLOOKUP(A197,BASE.!$A$1:$T$878,17,FALSE)</f>
        <v>0</v>
      </c>
      <c r="R197" s="129" t="str">
        <f>VLOOKUP(A197,BASE.!$A$1:$T$878,18,FALSE)</f>
        <v xml:space="preserve">93401: Instituciones de Asistencia Social </v>
      </c>
      <c r="S197" s="129" t="str">
        <f>VLOOKUP(A197,BASE.!$A$1:$T$878,19,FALSE)</f>
        <v>Se  acompaña certificado de antecedentes financieros correspondiente al año 2019, aprobado por el Subdepartamento de Supervisión Financiera Nacional.</v>
      </c>
      <c r="T197" s="131">
        <f>VLOOKUP(A197,BASE.!$A$1:$T$878,20,FALSE)</f>
        <v>37970</v>
      </c>
      <c r="U197" s="130">
        <v>4400</v>
      </c>
      <c r="V197" s="136">
        <v>12320306</v>
      </c>
      <c r="W197" s="136">
        <v>12320306</v>
      </c>
      <c r="X197" s="134">
        <v>44227</v>
      </c>
      <c r="Y197" s="135" t="s">
        <v>8664</v>
      </c>
      <c r="Z197" s="135" t="s">
        <v>7880</v>
      </c>
      <c r="AA197" s="135" t="s">
        <v>187</v>
      </c>
    </row>
    <row r="198" spans="1:27" x14ac:dyDescent="0.25">
      <c r="A198" s="129">
        <v>4400</v>
      </c>
      <c r="B198" s="129" t="s">
        <v>8294</v>
      </c>
      <c r="C198" s="129">
        <v>702358000</v>
      </c>
      <c r="D198" s="129" t="str">
        <f>VLOOKUP(A198,BASE.!$A$1:$T$878,4,FALSE)</f>
        <v>Fundación de Derecho Privado</v>
      </c>
      <c r="E198" s="129" t="str">
        <f>VLOOKUP(A198,BASE.!$A$1:$T$878,5,FALSE)</f>
        <v>Otorgada por Decreto Supremo Nº 2940, de 10 de octubre de 1963, del Ministerio de Justicia</v>
      </c>
      <c r="F198" s="129" t="str">
        <f>VLOOKUP(A198,BASE.!$A$1:$T$878,6,FALSE)</f>
        <v xml:space="preserve">Certificado de directorio de persona jurídica, folio N° 500342804846, de fecha 27 de agosto de 2020, emitido por el Servicio de Registro Civil e Identificación. </v>
      </c>
      <c r="G198" s="129" t="str">
        <f>VLOOKUP(A198,BASE.!$A$1:$T$878,7,FALSE)</f>
        <v>Colaborar con los organismos públicos y privados en la solución de los problemas relacionados con la protección de menores en situación irregular. Velar por la prevención de la delincuencia.</v>
      </c>
      <c r="H198" s="129" t="str">
        <f>VLOOKUP(A198,BASE.!$A$1:$T$878,8,FALSE)</f>
        <v>Presidente:
Mario Rozas Córdova, RUT 10.943.125-7
Secretario:
Rolando Pedro Salvo Gutiérrez, RUT 9.014.253-4
Tesorero: 
Alan Stuart Mackenzie Haynes, RUT 4.040.921-1
Directores:
Juan Francisco Aylwin Oyarzún, RUT 7.365.688-5
Roberto Luis Fantuzzi Hernández, RUT 4.336.860-5
Gonzalo Eduardo Vargas Otte, RUT 6.379.822-3
Mario Adolfo Agliati Valenzuela, RUT 5.969.281-K
Juan Carlos Délano Ortuzar, RUT 4.103.003-8
1ºVice Presidente: 
Diego Olate Pinares, RUT 9.875.198-K 
2ºVice Presidente: 
Berta Robles Fernández, RUT 11.779.969-7
Gerente General:
Erica Marianela Ponce Figueroa, RUT N° 12.532.421-5.
Según certificado de directorio de persona jurídica, folio N° 500342804846, de fecha 27 de agosto de 2020, emitido por el Servicio de Registro Civil e Identificación</v>
      </c>
      <c r="I198" s="129" t="str">
        <f>VLOOKUP(A198,BASE.!$A$1:$T$878,9,FALSE)</f>
        <v>4 años, según certificado de directorio de persona jurídica, folio N° 500342804846, de fecha 27 de agosto de 2020, emitido por el Servicio de Registro Civil e Identificación</v>
      </c>
      <c r="J198" s="129" t="str">
        <f>VLOOKUP(A198,BASE.!$A$1:$T$878,10,FALSE)</f>
        <v>12-12-2016 al 12-12-2020, según certificado de directorio de persona jurídica, folio N° 500342804846, de fecha 27 de agosto de 2020, emitido por el Servicio de Registro Civil e Identificación</v>
      </c>
      <c r="K198" s="129" t="str">
        <f>VLOOKUP(A198,BASE.!$A$1:$T$878,11,FALSE)</f>
        <v xml:space="preserve">Jorge Steffens Sanhueza,                                           Erica Marianela Ponce Figueroa, </v>
      </c>
      <c r="L198" s="129" t="str">
        <f>VLOOKUP(A198,BASE.!$A$1:$T$878,12,FALSE)</f>
        <v xml:space="preserve">Valenzuela Castillo N° 1520, oficina 101, Providencia
</v>
      </c>
      <c r="M198" s="129" t="str">
        <f>VLOOKUP(A198,BASE.!$A$1:$T$878,13,FALSE)</f>
        <v>XIII</v>
      </c>
      <c r="N198" s="129" t="str">
        <f>VLOOKUP(A198,BASE.!$A$1:$T$878,14,FALSE)</f>
        <v xml:space="preserve"> Providencia</v>
      </c>
      <c r="O198" s="129" t="str">
        <f>VLOOKUP(A198,BASE.!$A$1:$T$878,15,FALSE)</f>
        <v>Fono 2333085 o 2318167</v>
      </c>
      <c r="P198" s="129" t="str">
        <f>VLOOKUP(A198,BASE.!$A$1:$T$878,16,FALSE)</f>
        <v>contacto@fundacionninoypatria.cl</v>
      </c>
      <c r="Q198" s="129">
        <f>VLOOKUP(A198,BASE.!$A$1:$T$878,17,FALSE)</f>
        <v>0</v>
      </c>
      <c r="R198" s="129" t="str">
        <f>VLOOKUP(A198,BASE.!$A$1:$T$878,18,FALSE)</f>
        <v xml:space="preserve">93401: Instituciones de Asistencia Social </v>
      </c>
      <c r="S198" s="129" t="str">
        <f>VLOOKUP(A198,BASE.!$A$1:$T$878,19,FALSE)</f>
        <v>Se  acompaña certificado de antecedentes financieros correspondiente al año 2019, aprobado por el Subdepartamento de Supervisión Financiera Nacional.</v>
      </c>
      <c r="T198" s="131">
        <f>VLOOKUP(A198,BASE.!$A$1:$T$878,20,FALSE)</f>
        <v>37970</v>
      </c>
      <c r="U198" s="130">
        <v>4400</v>
      </c>
      <c r="V198" s="136">
        <v>24276948</v>
      </c>
      <c r="W198" s="136">
        <v>24276948</v>
      </c>
      <c r="X198" s="134">
        <v>44227</v>
      </c>
      <c r="Y198" s="135" t="s">
        <v>8664</v>
      </c>
      <c r="Z198" s="135" t="s">
        <v>7880</v>
      </c>
      <c r="AA198" s="135" t="s">
        <v>7987</v>
      </c>
    </row>
    <row r="199" spans="1:27" x14ac:dyDescent="0.25">
      <c r="A199" s="129">
        <v>4400</v>
      </c>
      <c r="B199" s="129" t="s">
        <v>8294</v>
      </c>
      <c r="C199" s="129">
        <v>702358000</v>
      </c>
      <c r="D199" s="129" t="str">
        <f>VLOOKUP(A199,BASE.!$A$1:$T$878,4,FALSE)</f>
        <v>Fundación de Derecho Privado</v>
      </c>
      <c r="E199" s="129" t="str">
        <f>VLOOKUP(A199,BASE.!$A$1:$T$878,5,FALSE)</f>
        <v>Otorgada por Decreto Supremo Nº 2940, de 10 de octubre de 1963, del Ministerio de Justicia</v>
      </c>
      <c r="F199" s="129" t="str">
        <f>VLOOKUP(A199,BASE.!$A$1:$T$878,6,FALSE)</f>
        <v xml:space="preserve">Certificado de directorio de persona jurídica, folio N° 500342804846, de fecha 27 de agosto de 2020, emitido por el Servicio de Registro Civil e Identificación. </v>
      </c>
      <c r="G199" s="129" t="str">
        <f>VLOOKUP(A199,BASE.!$A$1:$T$878,7,FALSE)</f>
        <v>Colaborar con los organismos públicos y privados en la solución de los problemas relacionados con la protección de menores en situación irregular. Velar por la prevención de la delincuencia.</v>
      </c>
      <c r="H199" s="129" t="str">
        <f>VLOOKUP(A199,BASE.!$A$1:$T$878,8,FALSE)</f>
        <v>Presidente:
Mario Rozas Córdova, RUT 10.943.125-7
Secretario:
Rolando Pedro Salvo Gutiérrez, RUT 9.014.253-4
Tesorero: 
Alan Stuart Mackenzie Haynes, RUT 4.040.921-1
Directores:
Juan Francisco Aylwin Oyarzún, RUT 7.365.688-5
Roberto Luis Fantuzzi Hernández, RUT 4.336.860-5
Gonzalo Eduardo Vargas Otte, RUT 6.379.822-3
Mario Adolfo Agliati Valenzuela, RUT 5.969.281-K
Juan Carlos Délano Ortuzar, RUT 4.103.003-8
1ºVice Presidente: 
Diego Olate Pinares, RUT 9.875.198-K 
2ºVice Presidente: 
Berta Robles Fernández, RUT 11.779.969-7
Gerente General:
Erica Marianela Ponce Figueroa, RUT N° 12.532.421-5.
Según certificado de directorio de persona jurídica, folio N° 500342804846, de fecha 27 de agosto de 2020, emitido por el Servicio de Registro Civil e Identificación</v>
      </c>
      <c r="I199" s="129" t="str">
        <f>VLOOKUP(A199,BASE.!$A$1:$T$878,9,FALSE)</f>
        <v>4 años, según certificado de directorio de persona jurídica, folio N° 500342804846, de fecha 27 de agosto de 2020, emitido por el Servicio de Registro Civil e Identificación</v>
      </c>
      <c r="J199" s="129" t="str">
        <f>VLOOKUP(A199,BASE.!$A$1:$T$878,10,FALSE)</f>
        <v>12-12-2016 al 12-12-2020, según certificado de directorio de persona jurídica, folio N° 500342804846, de fecha 27 de agosto de 2020, emitido por el Servicio de Registro Civil e Identificación</v>
      </c>
      <c r="K199" s="129" t="str">
        <f>VLOOKUP(A199,BASE.!$A$1:$T$878,11,FALSE)</f>
        <v xml:space="preserve">Jorge Steffens Sanhueza,                                           Erica Marianela Ponce Figueroa, </v>
      </c>
      <c r="L199" s="129" t="str">
        <f>VLOOKUP(A199,BASE.!$A$1:$T$878,12,FALSE)</f>
        <v xml:space="preserve">Valenzuela Castillo N° 1520, oficina 101, Providencia
</v>
      </c>
      <c r="M199" s="129" t="str">
        <f>VLOOKUP(A199,BASE.!$A$1:$T$878,13,FALSE)</f>
        <v>XIII</v>
      </c>
      <c r="N199" s="129" t="str">
        <f>VLOOKUP(A199,BASE.!$A$1:$T$878,14,FALSE)</f>
        <v xml:space="preserve"> Providencia</v>
      </c>
      <c r="O199" s="129" t="str">
        <f>VLOOKUP(A199,BASE.!$A$1:$T$878,15,FALSE)</f>
        <v>Fono 2333085 o 2318167</v>
      </c>
      <c r="P199" s="129" t="str">
        <f>VLOOKUP(A199,BASE.!$A$1:$T$878,16,FALSE)</f>
        <v>contacto@fundacionninoypatria.cl</v>
      </c>
      <c r="Q199" s="129">
        <f>VLOOKUP(A199,BASE.!$A$1:$T$878,17,FALSE)</f>
        <v>0</v>
      </c>
      <c r="R199" s="129" t="str">
        <f>VLOOKUP(A199,BASE.!$A$1:$T$878,18,FALSE)</f>
        <v xml:space="preserve">93401: Instituciones de Asistencia Social </v>
      </c>
      <c r="S199" s="129" t="str">
        <f>VLOOKUP(A199,BASE.!$A$1:$T$878,19,FALSE)</f>
        <v>Se  acompaña certificado de antecedentes financieros correspondiente al año 2019, aprobado por el Subdepartamento de Supervisión Financiera Nacional.</v>
      </c>
      <c r="T199" s="131">
        <f>VLOOKUP(A199,BASE.!$A$1:$T$878,20,FALSE)</f>
        <v>37970</v>
      </c>
      <c r="U199" s="130">
        <v>4400</v>
      </c>
      <c r="V199" s="136">
        <v>18602162</v>
      </c>
      <c r="W199" s="136">
        <v>18602162</v>
      </c>
      <c r="X199" s="134">
        <v>44227</v>
      </c>
      <c r="Y199" s="135" t="s">
        <v>8664</v>
      </c>
      <c r="Z199" s="135" t="s">
        <v>7880</v>
      </c>
      <c r="AA199" s="135" t="s">
        <v>7881</v>
      </c>
    </row>
    <row r="200" spans="1:27" x14ac:dyDescent="0.25">
      <c r="A200" s="129">
        <v>4400</v>
      </c>
      <c r="B200" s="129" t="s">
        <v>8294</v>
      </c>
      <c r="C200" s="129">
        <v>702358000</v>
      </c>
      <c r="D200" s="129" t="str">
        <f>VLOOKUP(A200,BASE.!$A$1:$T$878,4,FALSE)</f>
        <v>Fundación de Derecho Privado</v>
      </c>
      <c r="E200" s="129" t="str">
        <f>VLOOKUP(A200,BASE.!$A$1:$T$878,5,FALSE)</f>
        <v>Otorgada por Decreto Supremo Nº 2940, de 10 de octubre de 1963, del Ministerio de Justicia</v>
      </c>
      <c r="F200" s="129" t="str">
        <f>VLOOKUP(A200,BASE.!$A$1:$T$878,6,FALSE)</f>
        <v xml:space="preserve">Certificado de directorio de persona jurídica, folio N° 500342804846, de fecha 27 de agosto de 2020, emitido por el Servicio de Registro Civil e Identificación. </v>
      </c>
      <c r="G200" s="129" t="str">
        <f>VLOOKUP(A200,BASE.!$A$1:$T$878,7,FALSE)</f>
        <v>Colaborar con los organismos públicos y privados en la solución de los problemas relacionados con la protección de menores en situación irregular. Velar por la prevención de la delincuencia.</v>
      </c>
      <c r="H200" s="129" t="str">
        <f>VLOOKUP(A200,BASE.!$A$1:$T$878,8,FALSE)</f>
        <v>Presidente:
Mario Rozas Córdova, RUT 10.943.125-7
Secretario:
Rolando Pedro Salvo Gutiérrez, RUT 9.014.253-4
Tesorero: 
Alan Stuart Mackenzie Haynes, RUT 4.040.921-1
Directores:
Juan Francisco Aylwin Oyarzún, RUT 7.365.688-5
Roberto Luis Fantuzzi Hernández, RUT 4.336.860-5
Gonzalo Eduardo Vargas Otte, RUT 6.379.822-3
Mario Adolfo Agliati Valenzuela, RUT 5.969.281-K
Juan Carlos Délano Ortuzar, RUT 4.103.003-8
1ºVice Presidente: 
Diego Olate Pinares, RUT 9.875.198-K 
2ºVice Presidente: 
Berta Robles Fernández, RUT 11.779.969-7
Gerente General:
Erica Marianela Ponce Figueroa, RUT N° 12.532.421-5.
Según certificado de directorio de persona jurídica, folio N° 500342804846, de fecha 27 de agosto de 2020, emitido por el Servicio de Registro Civil e Identificación</v>
      </c>
      <c r="I200" s="129" t="str">
        <f>VLOOKUP(A200,BASE.!$A$1:$T$878,9,FALSE)</f>
        <v>4 años, según certificado de directorio de persona jurídica, folio N° 500342804846, de fecha 27 de agosto de 2020, emitido por el Servicio de Registro Civil e Identificación</v>
      </c>
      <c r="J200" s="129" t="str">
        <f>VLOOKUP(A200,BASE.!$A$1:$T$878,10,FALSE)</f>
        <v>12-12-2016 al 12-12-2020, según certificado de directorio de persona jurídica, folio N° 500342804846, de fecha 27 de agosto de 2020, emitido por el Servicio de Registro Civil e Identificación</v>
      </c>
      <c r="K200" s="129" t="str">
        <f>VLOOKUP(A200,BASE.!$A$1:$T$878,11,FALSE)</f>
        <v xml:space="preserve">Jorge Steffens Sanhueza,                                           Erica Marianela Ponce Figueroa, </v>
      </c>
      <c r="L200" s="129" t="str">
        <f>VLOOKUP(A200,BASE.!$A$1:$T$878,12,FALSE)</f>
        <v xml:space="preserve">Valenzuela Castillo N° 1520, oficina 101, Providencia
</v>
      </c>
      <c r="M200" s="129" t="str">
        <f>VLOOKUP(A200,BASE.!$A$1:$T$878,13,FALSE)</f>
        <v>XIII</v>
      </c>
      <c r="N200" s="129" t="str">
        <f>VLOOKUP(A200,BASE.!$A$1:$T$878,14,FALSE)</f>
        <v xml:space="preserve"> Providencia</v>
      </c>
      <c r="O200" s="129" t="str">
        <f>VLOOKUP(A200,BASE.!$A$1:$T$878,15,FALSE)</f>
        <v>Fono 2333085 o 2318167</v>
      </c>
      <c r="P200" s="129" t="str">
        <f>VLOOKUP(A200,BASE.!$A$1:$T$878,16,FALSE)</f>
        <v>contacto@fundacionninoypatria.cl</v>
      </c>
      <c r="Q200" s="129">
        <f>VLOOKUP(A200,BASE.!$A$1:$T$878,17,FALSE)</f>
        <v>0</v>
      </c>
      <c r="R200" s="129" t="str">
        <f>VLOOKUP(A200,BASE.!$A$1:$T$878,18,FALSE)</f>
        <v xml:space="preserve">93401: Instituciones de Asistencia Social </v>
      </c>
      <c r="S200" s="129" t="str">
        <f>VLOOKUP(A200,BASE.!$A$1:$T$878,19,FALSE)</f>
        <v>Se  acompaña certificado de antecedentes financieros correspondiente al año 2019, aprobado por el Subdepartamento de Supervisión Financiera Nacional.</v>
      </c>
      <c r="T200" s="131">
        <f>VLOOKUP(A200,BASE.!$A$1:$T$878,20,FALSE)</f>
        <v>37970</v>
      </c>
      <c r="U200" s="130">
        <v>4400</v>
      </c>
      <c r="V200" s="136">
        <v>7240753</v>
      </c>
      <c r="W200" s="136">
        <v>7240753</v>
      </c>
      <c r="X200" s="134">
        <v>44227</v>
      </c>
      <c r="Y200" s="135" t="s">
        <v>8664</v>
      </c>
      <c r="Z200" s="135" t="s">
        <v>7880</v>
      </c>
      <c r="AA200" s="135" t="s">
        <v>7956</v>
      </c>
    </row>
    <row r="201" spans="1:27" x14ac:dyDescent="0.25">
      <c r="A201" s="129">
        <v>4400</v>
      </c>
      <c r="B201" s="129" t="s">
        <v>8294</v>
      </c>
      <c r="C201" s="129">
        <v>702358000</v>
      </c>
      <c r="D201" s="129" t="str">
        <f>VLOOKUP(A201,BASE.!$A$1:$T$878,4,FALSE)</f>
        <v>Fundación de Derecho Privado</v>
      </c>
      <c r="E201" s="129" t="str">
        <f>VLOOKUP(A201,BASE.!$A$1:$T$878,5,FALSE)</f>
        <v>Otorgada por Decreto Supremo Nº 2940, de 10 de octubre de 1963, del Ministerio de Justicia</v>
      </c>
      <c r="F201" s="129" t="str">
        <f>VLOOKUP(A201,BASE.!$A$1:$T$878,6,FALSE)</f>
        <v xml:space="preserve">Certificado de directorio de persona jurídica, folio N° 500342804846, de fecha 27 de agosto de 2020, emitido por el Servicio de Registro Civil e Identificación. </v>
      </c>
      <c r="G201" s="129" t="str">
        <f>VLOOKUP(A201,BASE.!$A$1:$T$878,7,FALSE)</f>
        <v>Colaborar con los organismos públicos y privados en la solución de los problemas relacionados con la protección de menores en situación irregular. Velar por la prevención de la delincuencia.</v>
      </c>
      <c r="H201" s="129" t="str">
        <f>VLOOKUP(A201,BASE.!$A$1:$T$878,8,FALSE)</f>
        <v>Presidente:
Mario Rozas Córdova, RUT 10.943.125-7
Secretario:
Rolando Pedro Salvo Gutiérrez, RUT 9.014.253-4
Tesorero: 
Alan Stuart Mackenzie Haynes, RUT 4.040.921-1
Directores:
Juan Francisco Aylwin Oyarzún, RUT 7.365.688-5
Roberto Luis Fantuzzi Hernández, RUT 4.336.860-5
Gonzalo Eduardo Vargas Otte, RUT 6.379.822-3
Mario Adolfo Agliati Valenzuela, RUT 5.969.281-K
Juan Carlos Délano Ortuzar, RUT 4.103.003-8
1ºVice Presidente: 
Diego Olate Pinares, RUT 9.875.198-K 
2ºVice Presidente: 
Berta Robles Fernández, RUT 11.779.969-7
Gerente General:
Erica Marianela Ponce Figueroa, RUT N° 12.532.421-5.
Según certificado de directorio de persona jurídica, folio N° 500342804846, de fecha 27 de agosto de 2020, emitido por el Servicio de Registro Civil e Identificación</v>
      </c>
      <c r="I201" s="129" t="str">
        <f>VLOOKUP(A201,BASE.!$A$1:$T$878,9,FALSE)</f>
        <v>4 años, según certificado de directorio de persona jurídica, folio N° 500342804846, de fecha 27 de agosto de 2020, emitido por el Servicio de Registro Civil e Identificación</v>
      </c>
      <c r="J201" s="129" t="str">
        <f>VLOOKUP(A201,BASE.!$A$1:$T$878,10,FALSE)</f>
        <v>12-12-2016 al 12-12-2020, según certificado de directorio de persona jurídica, folio N° 500342804846, de fecha 27 de agosto de 2020, emitido por el Servicio de Registro Civil e Identificación</v>
      </c>
      <c r="K201" s="129" t="str">
        <f>VLOOKUP(A201,BASE.!$A$1:$T$878,11,FALSE)</f>
        <v xml:space="preserve">Jorge Steffens Sanhueza,                                           Erica Marianela Ponce Figueroa, </v>
      </c>
      <c r="L201" s="129" t="str">
        <f>VLOOKUP(A201,BASE.!$A$1:$T$878,12,FALSE)</f>
        <v xml:space="preserve">Valenzuela Castillo N° 1520, oficina 101, Providencia
</v>
      </c>
      <c r="M201" s="129" t="str">
        <f>VLOOKUP(A201,BASE.!$A$1:$T$878,13,FALSE)</f>
        <v>XIII</v>
      </c>
      <c r="N201" s="129" t="str">
        <f>VLOOKUP(A201,BASE.!$A$1:$T$878,14,FALSE)</f>
        <v xml:space="preserve"> Providencia</v>
      </c>
      <c r="O201" s="129" t="str">
        <f>VLOOKUP(A201,BASE.!$A$1:$T$878,15,FALSE)</f>
        <v>Fono 2333085 o 2318167</v>
      </c>
      <c r="P201" s="129" t="str">
        <f>VLOOKUP(A201,BASE.!$A$1:$T$878,16,FALSE)</f>
        <v>contacto@fundacionninoypatria.cl</v>
      </c>
      <c r="Q201" s="129">
        <f>VLOOKUP(A201,BASE.!$A$1:$T$878,17,FALSE)</f>
        <v>0</v>
      </c>
      <c r="R201" s="129" t="str">
        <f>VLOOKUP(A201,BASE.!$A$1:$T$878,18,FALSE)</f>
        <v xml:space="preserve">93401: Instituciones de Asistencia Social </v>
      </c>
      <c r="S201" s="129" t="str">
        <f>VLOOKUP(A201,BASE.!$A$1:$T$878,19,FALSE)</f>
        <v>Se  acompaña certificado de antecedentes financieros correspondiente al año 2019, aprobado por el Subdepartamento de Supervisión Financiera Nacional.</v>
      </c>
      <c r="T201" s="131">
        <f>VLOOKUP(A201,BASE.!$A$1:$T$878,20,FALSE)</f>
        <v>37970</v>
      </c>
      <c r="U201" s="130">
        <v>4400</v>
      </c>
      <c r="V201" s="136">
        <v>0</v>
      </c>
      <c r="W201" s="136">
        <v>0</v>
      </c>
      <c r="X201" s="134">
        <v>44227</v>
      </c>
      <c r="Y201" s="135" t="s">
        <v>8664</v>
      </c>
      <c r="Z201" s="135" t="s">
        <v>7880</v>
      </c>
      <c r="AA201" s="135" t="s">
        <v>7938</v>
      </c>
    </row>
    <row r="202" spans="1:27" x14ac:dyDescent="0.25">
      <c r="A202" s="129">
        <v>4400</v>
      </c>
      <c r="B202" s="129" t="s">
        <v>8294</v>
      </c>
      <c r="C202" s="129">
        <v>702358000</v>
      </c>
      <c r="D202" s="129" t="str">
        <f>VLOOKUP(A202,BASE.!$A$1:$T$878,4,FALSE)</f>
        <v>Fundación de Derecho Privado</v>
      </c>
      <c r="E202" s="129" t="str">
        <f>VLOOKUP(A202,BASE.!$A$1:$T$878,5,FALSE)</f>
        <v>Otorgada por Decreto Supremo Nº 2940, de 10 de octubre de 1963, del Ministerio de Justicia</v>
      </c>
      <c r="F202" s="129" t="str">
        <f>VLOOKUP(A202,BASE.!$A$1:$T$878,6,FALSE)</f>
        <v xml:space="preserve">Certificado de directorio de persona jurídica, folio N° 500342804846, de fecha 27 de agosto de 2020, emitido por el Servicio de Registro Civil e Identificación. </v>
      </c>
      <c r="G202" s="129" t="str">
        <f>VLOOKUP(A202,BASE.!$A$1:$T$878,7,FALSE)</f>
        <v>Colaborar con los organismos públicos y privados en la solución de los problemas relacionados con la protección de menores en situación irregular. Velar por la prevención de la delincuencia.</v>
      </c>
      <c r="H202" s="129" t="str">
        <f>VLOOKUP(A202,BASE.!$A$1:$T$878,8,FALSE)</f>
        <v>Presidente:
Mario Rozas Córdova, RUT 10.943.125-7
Secretario:
Rolando Pedro Salvo Gutiérrez, RUT 9.014.253-4
Tesorero: 
Alan Stuart Mackenzie Haynes, RUT 4.040.921-1
Directores:
Juan Francisco Aylwin Oyarzún, RUT 7.365.688-5
Roberto Luis Fantuzzi Hernández, RUT 4.336.860-5
Gonzalo Eduardo Vargas Otte, RUT 6.379.822-3
Mario Adolfo Agliati Valenzuela, RUT 5.969.281-K
Juan Carlos Délano Ortuzar, RUT 4.103.003-8
1ºVice Presidente: 
Diego Olate Pinares, RUT 9.875.198-K 
2ºVice Presidente: 
Berta Robles Fernández, RUT 11.779.969-7
Gerente General:
Erica Marianela Ponce Figueroa, RUT N° 12.532.421-5.
Según certificado de directorio de persona jurídica, folio N° 500342804846, de fecha 27 de agosto de 2020, emitido por el Servicio de Registro Civil e Identificación</v>
      </c>
      <c r="I202" s="129" t="str">
        <f>VLOOKUP(A202,BASE.!$A$1:$T$878,9,FALSE)</f>
        <v>4 años, según certificado de directorio de persona jurídica, folio N° 500342804846, de fecha 27 de agosto de 2020, emitido por el Servicio de Registro Civil e Identificación</v>
      </c>
      <c r="J202" s="129" t="str">
        <f>VLOOKUP(A202,BASE.!$A$1:$T$878,10,FALSE)</f>
        <v>12-12-2016 al 12-12-2020, según certificado de directorio de persona jurídica, folio N° 500342804846, de fecha 27 de agosto de 2020, emitido por el Servicio de Registro Civil e Identificación</v>
      </c>
      <c r="K202" s="129" t="str">
        <f>VLOOKUP(A202,BASE.!$A$1:$T$878,11,FALSE)</f>
        <v xml:space="preserve">Jorge Steffens Sanhueza,                                           Erica Marianela Ponce Figueroa, </v>
      </c>
      <c r="L202" s="129" t="str">
        <f>VLOOKUP(A202,BASE.!$A$1:$T$878,12,FALSE)</f>
        <v xml:space="preserve">Valenzuela Castillo N° 1520, oficina 101, Providencia
</v>
      </c>
      <c r="M202" s="129" t="str">
        <f>VLOOKUP(A202,BASE.!$A$1:$T$878,13,FALSE)</f>
        <v>XIII</v>
      </c>
      <c r="N202" s="129" t="str">
        <f>VLOOKUP(A202,BASE.!$A$1:$T$878,14,FALSE)</f>
        <v xml:space="preserve"> Providencia</v>
      </c>
      <c r="O202" s="129" t="str">
        <f>VLOOKUP(A202,BASE.!$A$1:$T$878,15,FALSE)</f>
        <v>Fono 2333085 o 2318167</v>
      </c>
      <c r="P202" s="129" t="str">
        <f>VLOOKUP(A202,BASE.!$A$1:$T$878,16,FALSE)</f>
        <v>contacto@fundacionninoypatria.cl</v>
      </c>
      <c r="Q202" s="129">
        <f>VLOOKUP(A202,BASE.!$A$1:$T$878,17,FALSE)</f>
        <v>0</v>
      </c>
      <c r="R202" s="129" t="str">
        <f>VLOOKUP(A202,BASE.!$A$1:$T$878,18,FALSE)</f>
        <v xml:space="preserve">93401: Instituciones de Asistencia Social </v>
      </c>
      <c r="S202" s="129" t="str">
        <f>VLOOKUP(A202,BASE.!$A$1:$T$878,19,FALSE)</f>
        <v>Se  acompaña certificado de antecedentes financieros correspondiente al año 2019, aprobado por el Subdepartamento de Supervisión Financiera Nacional.</v>
      </c>
      <c r="T202" s="131">
        <f>VLOOKUP(A202,BASE.!$A$1:$T$878,20,FALSE)</f>
        <v>37970</v>
      </c>
      <c r="U202" s="130">
        <v>4400</v>
      </c>
      <c r="V202" s="136">
        <v>8833790</v>
      </c>
      <c r="W202" s="136">
        <v>8833790</v>
      </c>
      <c r="X202" s="134">
        <v>44227</v>
      </c>
      <c r="Y202" s="135" t="s">
        <v>8664</v>
      </c>
      <c r="Z202" s="135" t="s">
        <v>7880</v>
      </c>
      <c r="AA202" s="135" t="s">
        <v>7988</v>
      </c>
    </row>
    <row r="203" spans="1:27" x14ac:dyDescent="0.25">
      <c r="A203" s="129">
        <v>4425</v>
      </c>
      <c r="B203" s="129" t="s">
        <v>8295</v>
      </c>
      <c r="C203" s="129">
        <v>711789006</v>
      </c>
      <c r="D203" s="129" t="str">
        <f>VLOOKUP(A203,BASE.!$A$1:$T$878,4,FALSE)</f>
        <v>Fundación de Derecho Privado</v>
      </c>
      <c r="E203" s="129" t="str">
        <f>VLOOKUP(A203,BASE.!$A$1:$T$878,5,FALSE)</f>
        <v>Otorgado por Decreto Supremo Nº 954, de fecha 7 de noviembre de 1984, del Ministerio de Justicia.</v>
      </c>
      <c r="F203" s="129" t="str">
        <f>VLOOKUP(A203,BASE.!$A$1:$T$878,6,FALSE)</f>
        <v xml:space="preserve">Certificado de Vigencia, folio 500339790937, de fecha 10 de agosto de 2020, del Servicio de Registro Civil e Identificación.
</v>
      </c>
      <c r="G203" s="129" t="str">
        <f>VLOOKUP(A203,BASE.!$A$1:$T$878,7,FALSE)</f>
        <v xml:space="preserve">
Fundación Padre Semería
</v>
      </c>
      <c r="H203" s="129" t="str">
        <f>VLOOKUP(A203,BASE.!$A$1:$T$878,8,FALSE)</f>
        <v xml:space="preserve">Presidente:
Mario Santiago Manríquez Santa Cruz,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v>
      </c>
      <c r="I203" s="129" t="str">
        <f>VLOOKUP(A203,BASE.!$A$1:$T$878,9,FALSE)</f>
        <v>Los miembros del Directorio durarán en sus cargos indefinidamente, sin perjuicio de que los titulares de los cargos de Presidente, Vicepresidente, Tesorero y Secretario duarán en sus cargos por tres años, pudiendo ser reelegidos indefinidamente.</v>
      </c>
      <c r="J203" s="129" t="str">
        <f>VLOOKUP(A203,BASE.!$A$1:$T$878,10,FALSE)</f>
        <v>07 de septiembre de 2020, duración indefinida.</v>
      </c>
      <c r="K203" s="129" t="str">
        <f>VLOOKUP(A203,BASE.!$A$1:$T$878,11,FALSE)</f>
        <v xml:space="preserve">Mario Santiago Manríquez Santa Cruz, 
</v>
      </c>
      <c r="L203" s="129" t="str">
        <f>VLOOKUP(A203,BASE.!$A$1:$T$878,12,FALSE)</f>
        <v xml:space="preserve">Avenida Gabriela 02980, La Pintana. 
</v>
      </c>
      <c r="M203" s="129" t="str">
        <f>VLOOKUP(A203,BASE.!$A$1:$T$878,13,FALSE)</f>
        <v>XIII</v>
      </c>
      <c r="N203" s="129" t="str">
        <f>VLOOKUP(A203,BASE.!$A$1:$T$878,14,FALSE)</f>
        <v>La Pintana.</v>
      </c>
      <c r="O203" s="129" t="str">
        <f>VLOOKUP(A203,BASE.!$A$1:$T$878,15,FALSE)</f>
        <v>Telefono 56-2- 23815540</v>
      </c>
      <c r="P203" s="129" t="str">
        <f>VLOOKUP(A203,BASE.!$A$1:$T$878,16,FALSE)</f>
        <v>Http://www.padresemeria.cl</v>
      </c>
      <c r="Q203" s="129">
        <f>VLOOKUP(A203,BASE.!$A$1:$T$878,17,FALSE)</f>
        <v>0</v>
      </c>
      <c r="R203" s="129">
        <f>VLOOKUP(A203,BASE.!$A$1:$T$878,18,FALSE)</f>
        <v>93401</v>
      </c>
      <c r="S203" s="129" t="str">
        <f>VLOOKUP(A203,BASE.!$A$1:$T$878,19,FALSE)</f>
        <v xml:space="preserve">Certificado de Antecedentes Financieros del año 2019 aprobados por el Sub Departamento Supervisión Financiera
</v>
      </c>
      <c r="T203" s="131">
        <f>VLOOKUP(A203,BASE.!$A$1:$T$878,20,FALSE)</f>
        <v>37970</v>
      </c>
      <c r="U203" s="130">
        <v>4425</v>
      </c>
      <c r="V203" s="136">
        <v>27300327</v>
      </c>
      <c r="W203" s="136">
        <v>27300327</v>
      </c>
      <c r="X203" s="134">
        <v>44227</v>
      </c>
      <c r="Y203" s="135" t="s">
        <v>8664</v>
      </c>
      <c r="Z203" s="135" t="s">
        <v>7880</v>
      </c>
      <c r="AA203" s="135" t="s">
        <v>7941</v>
      </c>
    </row>
    <row r="204" spans="1:27" x14ac:dyDescent="0.25">
      <c r="A204" s="129">
        <v>4425</v>
      </c>
      <c r="B204" s="129" t="s">
        <v>8295</v>
      </c>
      <c r="C204" s="129">
        <v>711789006</v>
      </c>
      <c r="D204" s="129" t="str">
        <f>VLOOKUP(A204,BASE.!$A$1:$T$878,4,FALSE)</f>
        <v>Fundación de Derecho Privado</v>
      </c>
      <c r="E204" s="129" t="str">
        <f>VLOOKUP(A204,BASE.!$A$1:$T$878,5,FALSE)</f>
        <v>Otorgado por Decreto Supremo Nº 954, de fecha 7 de noviembre de 1984, del Ministerio de Justicia.</v>
      </c>
      <c r="F204" s="129" t="str">
        <f>VLOOKUP(A204,BASE.!$A$1:$T$878,6,FALSE)</f>
        <v xml:space="preserve">Certificado de Vigencia, folio 500339790937, de fecha 10 de agosto de 2020, del Servicio de Registro Civil e Identificación.
</v>
      </c>
      <c r="G204" s="129" t="str">
        <f>VLOOKUP(A204,BASE.!$A$1:$T$878,7,FALSE)</f>
        <v xml:space="preserve">
Fundación Padre Semería
</v>
      </c>
      <c r="H204" s="129" t="str">
        <f>VLOOKUP(A204,BASE.!$A$1:$T$878,8,FALSE)</f>
        <v xml:space="preserve">Presidente:
Mario Santiago Manríquez Santa Cruz,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v>
      </c>
      <c r="I204" s="129" t="str">
        <f>VLOOKUP(A204,BASE.!$A$1:$T$878,9,FALSE)</f>
        <v>Los miembros del Directorio durarán en sus cargos indefinidamente, sin perjuicio de que los titulares de los cargos de Presidente, Vicepresidente, Tesorero y Secretario duarán en sus cargos por tres años, pudiendo ser reelegidos indefinidamente.</v>
      </c>
      <c r="J204" s="129" t="str">
        <f>VLOOKUP(A204,BASE.!$A$1:$T$878,10,FALSE)</f>
        <v>07 de septiembre de 2020, duración indefinida.</v>
      </c>
      <c r="K204" s="129" t="str">
        <f>VLOOKUP(A204,BASE.!$A$1:$T$878,11,FALSE)</f>
        <v xml:space="preserve">Mario Santiago Manríquez Santa Cruz, 
</v>
      </c>
      <c r="L204" s="129" t="str">
        <f>VLOOKUP(A204,BASE.!$A$1:$T$878,12,FALSE)</f>
        <v xml:space="preserve">Avenida Gabriela 02980, La Pintana. 
</v>
      </c>
      <c r="M204" s="129" t="str">
        <f>VLOOKUP(A204,BASE.!$A$1:$T$878,13,FALSE)</f>
        <v>XIII</v>
      </c>
      <c r="N204" s="129" t="str">
        <f>VLOOKUP(A204,BASE.!$A$1:$T$878,14,FALSE)</f>
        <v>La Pintana.</v>
      </c>
      <c r="O204" s="129" t="str">
        <f>VLOOKUP(A204,BASE.!$A$1:$T$878,15,FALSE)</f>
        <v>Telefono 56-2- 23815540</v>
      </c>
      <c r="P204" s="129" t="str">
        <f>VLOOKUP(A204,BASE.!$A$1:$T$878,16,FALSE)</f>
        <v>Http://www.padresemeria.cl</v>
      </c>
      <c r="Q204" s="129">
        <f>VLOOKUP(A204,BASE.!$A$1:$T$878,17,FALSE)</f>
        <v>0</v>
      </c>
      <c r="R204" s="129">
        <f>VLOOKUP(A204,BASE.!$A$1:$T$878,18,FALSE)</f>
        <v>93401</v>
      </c>
      <c r="S204" s="129" t="str">
        <f>VLOOKUP(A204,BASE.!$A$1:$T$878,19,FALSE)</f>
        <v xml:space="preserve">Certificado de Antecedentes Financieros del año 2019 aprobados por el Sub Departamento Supervisión Financiera
</v>
      </c>
      <c r="T204" s="131">
        <f>VLOOKUP(A204,BASE.!$A$1:$T$878,20,FALSE)</f>
        <v>37970</v>
      </c>
      <c r="U204" s="130">
        <v>4425</v>
      </c>
      <c r="V204" s="136">
        <v>16028213</v>
      </c>
      <c r="W204" s="136">
        <v>16028213</v>
      </c>
      <c r="X204" s="134">
        <v>44227</v>
      </c>
      <c r="Y204" s="135" t="s">
        <v>8664</v>
      </c>
      <c r="Z204" s="135" t="s">
        <v>7880</v>
      </c>
      <c r="AA204" s="135" t="s">
        <v>7989</v>
      </c>
    </row>
    <row r="205" spans="1:27" x14ac:dyDescent="0.25">
      <c r="A205" s="129">
        <v>4450</v>
      </c>
      <c r="B205" s="129" t="s">
        <v>8296</v>
      </c>
      <c r="C205" s="129">
        <v>706786007</v>
      </c>
      <c r="D205" s="129" t="str">
        <f>VLOOKUP(A205,BASE.!$A$1:$T$878,4,FALSE)</f>
        <v>Fundación de Derecho Privado</v>
      </c>
      <c r="E205" s="129" t="str">
        <f>VLOOKUP(A205,BASE.!$A$1:$T$878,5,FALSE)</f>
        <v xml:space="preserve">Decreto Supremo Nº 1554, de 2 de septiembre de 1976, del ministerio de Justicia. </v>
      </c>
      <c r="F205" s="129" t="str">
        <f>VLOOKUP(A205,BASE.!$A$1:$T$878,6,FALSE)</f>
        <v xml:space="preserve">Certificado de Vigencia, folio Nº 500355316567, emitido por el SRCeI con fecha 10 de noviembre de 2020.
</v>
      </c>
      <c r="G205" s="129" t="str">
        <f>VLOOKUP(A205,BASE.!$A$1:$T$878,7,FALSE)</f>
        <v>La capacitación y formación integral de personas de escasos recursos, sin costo para ellos y sin discriminación de ninguna especie, a fin de que puedan integrarse al desarrollo del país.</v>
      </c>
      <c r="H205" s="129" t="str">
        <f>VLOOKUP(A205,BASE.!$A$1:$T$878,8,FALSE)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05" s="129" t="str">
        <f>VLOOKUP(A205,BASE.!$A$1:$T$878,9,FALSE)</f>
        <v xml:space="preserve">Los miembros del Directorio permanecerán en sus cargos dos años.
</v>
      </c>
      <c r="J205" s="129" t="str">
        <f>VLOOKUP(A205,BASE.!$A$1:$T$878,10,FALSE)</f>
        <v>Con fecha 20 de diciembre de 2017 se ratifica el Directorio, según consta en el Acta de Sesión Ordinaria de Directorio de dicha fecha, reducida a escritura pública de fecha 04 de enero de 2018, de la 18° Notaría Pública.</v>
      </c>
      <c r="K205" s="129" t="str">
        <f>VLOOKUP(A205,BASE.!$A$1:$T$878,11,FALSE)</f>
        <v xml:space="preserve">Representante Legal:
María Angélica Grez del Canto
</v>
      </c>
      <c r="L205" s="129" t="str">
        <f>VLOOKUP(A205,BASE.!$A$1:$T$878,12,FALSE)</f>
        <v xml:space="preserve">Avenida 11 de septiembre Nº2250, oficina Nº1025, comuna de Providencia, Región Metropolitana.
</v>
      </c>
      <c r="M205" s="129" t="str">
        <f>VLOOKUP(A205,BASE.!$A$1:$T$878,13,FALSE)</f>
        <v>XIII</v>
      </c>
      <c r="N205" s="129" t="str">
        <f>VLOOKUP(A205,BASE.!$A$1:$T$878,14,FALSE)</f>
        <v>Providencia</v>
      </c>
      <c r="O205" s="129">
        <f>VLOOKUP(A205,BASE.!$A$1:$T$878,15,FALSE)</f>
        <v>0</v>
      </c>
      <c r="P205" s="129" t="str">
        <f>VLOOKUP(A205,BASE.!$A$1:$T$878,16,FALSE)</f>
        <v xml:space="preserve"> fundacion@paulajaraquemada.tie.cl</v>
      </c>
      <c r="Q205" s="129">
        <f>VLOOKUP(A205,BASE.!$A$1:$T$878,17,FALSE)</f>
        <v>0</v>
      </c>
      <c r="R205" s="129">
        <f>VLOOKUP(A205,BASE.!$A$1:$T$878,18,FALSE)</f>
        <v>93401</v>
      </c>
      <c r="S205" s="129" t="str">
        <f>VLOOKUP(A205,BASE.!$A$1:$T$878,19,FALSE)</f>
        <v>Se acompaña certificado financiero correspondiente al año 2019,  aprobados por  USUFI</v>
      </c>
      <c r="T205" s="131">
        <f>VLOOKUP(A205,BASE.!$A$1:$T$878,20,FALSE)</f>
        <v>37970</v>
      </c>
      <c r="U205" s="130">
        <v>4450</v>
      </c>
      <c r="V205" s="136">
        <v>11618380</v>
      </c>
      <c r="W205" s="136">
        <v>11618380</v>
      </c>
      <c r="X205" s="134">
        <v>44227</v>
      </c>
      <c r="Y205" s="135" t="s">
        <v>8664</v>
      </c>
      <c r="Z205" s="135" t="s">
        <v>7880</v>
      </c>
      <c r="AA205" s="135" t="s">
        <v>7900</v>
      </c>
    </row>
    <row r="206" spans="1:27" x14ac:dyDescent="0.25">
      <c r="A206" s="129">
        <v>4450</v>
      </c>
      <c r="B206" s="129" t="s">
        <v>8296</v>
      </c>
      <c r="C206" s="129">
        <v>706786007</v>
      </c>
      <c r="D206" s="129" t="str">
        <f>VLOOKUP(A206,BASE.!$A$1:$T$878,4,FALSE)</f>
        <v>Fundación de Derecho Privado</v>
      </c>
      <c r="E206" s="129" t="str">
        <f>VLOOKUP(A206,BASE.!$A$1:$T$878,5,FALSE)</f>
        <v xml:space="preserve">Decreto Supremo Nº 1554, de 2 de septiembre de 1976, del ministerio de Justicia. </v>
      </c>
      <c r="F206" s="129" t="str">
        <f>VLOOKUP(A206,BASE.!$A$1:$T$878,6,FALSE)</f>
        <v xml:space="preserve">Certificado de Vigencia, folio Nº 500355316567, emitido por el SRCeI con fecha 10 de noviembre de 2020.
</v>
      </c>
      <c r="G206" s="129" t="str">
        <f>VLOOKUP(A206,BASE.!$A$1:$T$878,7,FALSE)</f>
        <v>La capacitación y formación integral de personas de escasos recursos, sin costo para ellos y sin discriminación de ninguna especie, a fin de que puedan integrarse al desarrollo del país.</v>
      </c>
      <c r="H206" s="129" t="str">
        <f>VLOOKUP(A206,BASE.!$A$1:$T$878,8,FALSE)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06" s="129" t="str">
        <f>VLOOKUP(A206,BASE.!$A$1:$T$878,9,FALSE)</f>
        <v xml:space="preserve">Los miembros del Directorio permanecerán en sus cargos dos años.
</v>
      </c>
      <c r="J206" s="129" t="str">
        <f>VLOOKUP(A206,BASE.!$A$1:$T$878,10,FALSE)</f>
        <v>Con fecha 20 de diciembre de 2017 se ratifica el Directorio, según consta en el Acta de Sesión Ordinaria de Directorio de dicha fecha, reducida a escritura pública de fecha 04 de enero de 2018, de la 18° Notaría Pública.</v>
      </c>
      <c r="K206" s="129" t="str">
        <f>VLOOKUP(A206,BASE.!$A$1:$T$878,11,FALSE)</f>
        <v xml:space="preserve">Representante Legal:
María Angélica Grez del Canto
</v>
      </c>
      <c r="L206" s="129" t="str">
        <f>VLOOKUP(A206,BASE.!$A$1:$T$878,12,FALSE)</f>
        <v xml:space="preserve">Avenida 11 de septiembre Nº2250, oficina Nº1025, comuna de Providencia, Región Metropolitana.
</v>
      </c>
      <c r="M206" s="129" t="str">
        <f>VLOOKUP(A206,BASE.!$A$1:$T$878,13,FALSE)</f>
        <v>XIII</v>
      </c>
      <c r="N206" s="129" t="str">
        <f>VLOOKUP(A206,BASE.!$A$1:$T$878,14,FALSE)</f>
        <v>Providencia</v>
      </c>
      <c r="O206" s="129">
        <f>VLOOKUP(A206,BASE.!$A$1:$T$878,15,FALSE)</f>
        <v>0</v>
      </c>
      <c r="P206" s="129" t="str">
        <f>VLOOKUP(A206,BASE.!$A$1:$T$878,16,FALSE)</f>
        <v xml:space="preserve"> fundacion@paulajaraquemada.tie.cl</v>
      </c>
      <c r="Q206" s="129">
        <f>VLOOKUP(A206,BASE.!$A$1:$T$878,17,FALSE)</f>
        <v>0</v>
      </c>
      <c r="R206" s="129">
        <f>VLOOKUP(A206,BASE.!$A$1:$T$878,18,FALSE)</f>
        <v>93401</v>
      </c>
      <c r="S206" s="129" t="str">
        <f>VLOOKUP(A206,BASE.!$A$1:$T$878,19,FALSE)</f>
        <v>Se acompaña certificado financiero correspondiente al año 2019,  aprobados por  USUFI</v>
      </c>
      <c r="T206" s="131">
        <f>VLOOKUP(A206,BASE.!$A$1:$T$878,20,FALSE)</f>
        <v>37970</v>
      </c>
      <c r="U206" s="130">
        <v>4450</v>
      </c>
      <c r="V206" s="136">
        <v>7959708</v>
      </c>
      <c r="W206" s="136">
        <v>7959708</v>
      </c>
      <c r="X206" s="134">
        <v>44227</v>
      </c>
      <c r="Y206" s="135" t="s">
        <v>8664</v>
      </c>
      <c r="Z206" s="135" t="s">
        <v>7880</v>
      </c>
      <c r="AA206" s="135" t="s">
        <v>7962</v>
      </c>
    </row>
    <row r="207" spans="1:27" x14ac:dyDescent="0.25">
      <c r="A207" s="129">
        <v>4450</v>
      </c>
      <c r="B207" s="129" t="s">
        <v>8296</v>
      </c>
      <c r="C207" s="129">
        <v>706786007</v>
      </c>
      <c r="D207" s="129" t="str">
        <f>VLOOKUP(A207,BASE.!$A$1:$T$878,4,FALSE)</f>
        <v>Fundación de Derecho Privado</v>
      </c>
      <c r="E207" s="129" t="str">
        <f>VLOOKUP(A207,BASE.!$A$1:$T$878,5,FALSE)</f>
        <v xml:space="preserve">Decreto Supremo Nº 1554, de 2 de septiembre de 1976, del ministerio de Justicia. </v>
      </c>
      <c r="F207" s="129" t="str">
        <f>VLOOKUP(A207,BASE.!$A$1:$T$878,6,FALSE)</f>
        <v xml:space="preserve">Certificado de Vigencia, folio Nº 500355316567, emitido por el SRCeI con fecha 10 de noviembre de 2020.
</v>
      </c>
      <c r="G207" s="129" t="str">
        <f>VLOOKUP(A207,BASE.!$A$1:$T$878,7,FALSE)</f>
        <v>La capacitación y formación integral de personas de escasos recursos, sin costo para ellos y sin discriminación de ninguna especie, a fin de que puedan integrarse al desarrollo del país.</v>
      </c>
      <c r="H207" s="129" t="str">
        <f>VLOOKUP(A207,BASE.!$A$1:$T$878,8,FALSE)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07" s="129" t="str">
        <f>VLOOKUP(A207,BASE.!$A$1:$T$878,9,FALSE)</f>
        <v xml:space="preserve">Los miembros del Directorio permanecerán en sus cargos dos años.
</v>
      </c>
      <c r="J207" s="129" t="str">
        <f>VLOOKUP(A207,BASE.!$A$1:$T$878,10,FALSE)</f>
        <v>Con fecha 20 de diciembre de 2017 se ratifica el Directorio, según consta en el Acta de Sesión Ordinaria de Directorio de dicha fecha, reducida a escritura pública de fecha 04 de enero de 2018, de la 18° Notaría Pública.</v>
      </c>
      <c r="K207" s="129" t="str">
        <f>VLOOKUP(A207,BASE.!$A$1:$T$878,11,FALSE)</f>
        <v xml:space="preserve">Representante Legal:
María Angélica Grez del Canto
</v>
      </c>
      <c r="L207" s="129" t="str">
        <f>VLOOKUP(A207,BASE.!$A$1:$T$878,12,FALSE)</f>
        <v xml:space="preserve">Avenida 11 de septiembre Nº2250, oficina Nº1025, comuna de Providencia, Región Metropolitana.
</v>
      </c>
      <c r="M207" s="129" t="str">
        <f>VLOOKUP(A207,BASE.!$A$1:$T$878,13,FALSE)</f>
        <v>XIII</v>
      </c>
      <c r="N207" s="129" t="str">
        <f>VLOOKUP(A207,BASE.!$A$1:$T$878,14,FALSE)</f>
        <v>Providencia</v>
      </c>
      <c r="O207" s="129">
        <f>VLOOKUP(A207,BASE.!$A$1:$T$878,15,FALSE)</f>
        <v>0</v>
      </c>
      <c r="P207" s="129" t="str">
        <f>VLOOKUP(A207,BASE.!$A$1:$T$878,16,FALSE)</f>
        <v xml:space="preserve"> fundacion@paulajaraquemada.tie.cl</v>
      </c>
      <c r="Q207" s="129">
        <f>VLOOKUP(A207,BASE.!$A$1:$T$878,17,FALSE)</f>
        <v>0</v>
      </c>
      <c r="R207" s="129">
        <f>VLOOKUP(A207,BASE.!$A$1:$T$878,18,FALSE)</f>
        <v>93401</v>
      </c>
      <c r="S207" s="129" t="str">
        <f>VLOOKUP(A207,BASE.!$A$1:$T$878,19,FALSE)</f>
        <v>Se acompaña certificado financiero correspondiente al año 2019,  aprobados por  USUFI</v>
      </c>
      <c r="T207" s="131">
        <f>VLOOKUP(A207,BASE.!$A$1:$T$878,20,FALSE)</f>
        <v>37970</v>
      </c>
      <c r="U207" s="130">
        <v>4450</v>
      </c>
      <c r="V207" s="136">
        <v>6206400</v>
      </c>
      <c r="W207" s="136">
        <v>6206400</v>
      </c>
      <c r="X207" s="134">
        <v>44227</v>
      </c>
      <c r="Y207" s="135" t="s">
        <v>8664</v>
      </c>
      <c r="Z207" s="135" t="s">
        <v>7880</v>
      </c>
      <c r="AA207" s="135" t="s">
        <v>7884</v>
      </c>
    </row>
    <row r="208" spans="1:27" x14ac:dyDescent="0.25">
      <c r="A208" s="129">
        <v>4450</v>
      </c>
      <c r="B208" s="129" t="s">
        <v>8296</v>
      </c>
      <c r="C208" s="129">
        <v>706786007</v>
      </c>
      <c r="D208" s="129" t="str">
        <f>VLOOKUP(A208,BASE.!$A$1:$T$878,4,FALSE)</f>
        <v>Fundación de Derecho Privado</v>
      </c>
      <c r="E208" s="129" t="str">
        <f>VLOOKUP(A208,BASE.!$A$1:$T$878,5,FALSE)</f>
        <v xml:space="preserve">Decreto Supremo Nº 1554, de 2 de septiembre de 1976, del ministerio de Justicia. </v>
      </c>
      <c r="F208" s="129" t="str">
        <f>VLOOKUP(A208,BASE.!$A$1:$T$878,6,FALSE)</f>
        <v xml:space="preserve">Certificado de Vigencia, folio Nº 500355316567, emitido por el SRCeI con fecha 10 de noviembre de 2020.
</v>
      </c>
      <c r="G208" s="129" t="str">
        <f>VLOOKUP(A208,BASE.!$A$1:$T$878,7,FALSE)</f>
        <v>La capacitación y formación integral de personas de escasos recursos, sin costo para ellos y sin discriminación de ninguna especie, a fin de que puedan integrarse al desarrollo del país.</v>
      </c>
      <c r="H208" s="129" t="str">
        <f>VLOOKUP(A208,BASE.!$A$1:$T$878,8,FALSE)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08" s="129" t="str">
        <f>VLOOKUP(A208,BASE.!$A$1:$T$878,9,FALSE)</f>
        <v xml:space="preserve">Los miembros del Directorio permanecerán en sus cargos dos años.
</v>
      </c>
      <c r="J208" s="129" t="str">
        <f>VLOOKUP(A208,BASE.!$A$1:$T$878,10,FALSE)</f>
        <v>Con fecha 20 de diciembre de 2017 se ratifica el Directorio, según consta en el Acta de Sesión Ordinaria de Directorio de dicha fecha, reducida a escritura pública de fecha 04 de enero de 2018, de la 18° Notaría Pública.</v>
      </c>
      <c r="K208" s="129" t="str">
        <f>VLOOKUP(A208,BASE.!$A$1:$T$878,11,FALSE)</f>
        <v xml:space="preserve">Representante Legal:
María Angélica Grez del Canto
</v>
      </c>
      <c r="L208" s="129" t="str">
        <f>VLOOKUP(A208,BASE.!$A$1:$T$878,12,FALSE)</f>
        <v xml:space="preserve">Avenida 11 de septiembre Nº2250, oficina Nº1025, comuna de Providencia, Región Metropolitana.
</v>
      </c>
      <c r="M208" s="129" t="str">
        <f>VLOOKUP(A208,BASE.!$A$1:$T$878,13,FALSE)</f>
        <v>XIII</v>
      </c>
      <c r="N208" s="129" t="str">
        <f>VLOOKUP(A208,BASE.!$A$1:$T$878,14,FALSE)</f>
        <v>Providencia</v>
      </c>
      <c r="O208" s="129">
        <f>VLOOKUP(A208,BASE.!$A$1:$T$878,15,FALSE)</f>
        <v>0</v>
      </c>
      <c r="P208" s="129" t="str">
        <f>VLOOKUP(A208,BASE.!$A$1:$T$878,16,FALSE)</f>
        <v xml:space="preserve"> fundacion@paulajaraquemada.tie.cl</v>
      </c>
      <c r="Q208" s="129">
        <f>VLOOKUP(A208,BASE.!$A$1:$T$878,17,FALSE)</f>
        <v>0</v>
      </c>
      <c r="R208" s="129">
        <f>VLOOKUP(A208,BASE.!$A$1:$T$878,18,FALSE)</f>
        <v>93401</v>
      </c>
      <c r="S208" s="129" t="str">
        <f>VLOOKUP(A208,BASE.!$A$1:$T$878,19,FALSE)</f>
        <v>Se acompaña certificado financiero correspondiente al año 2019,  aprobados por  USUFI</v>
      </c>
      <c r="T208" s="131">
        <f>VLOOKUP(A208,BASE.!$A$1:$T$878,20,FALSE)</f>
        <v>37970</v>
      </c>
      <c r="U208" s="130">
        <v>4450</v>
      </c>
      <c r="V208" s="136">
        <v>12735533</v>
      </c>
      <c r="W208" s="136">
        <v>12735533</v>
      </c>
      <c r="X208" s="134">
        <v>44227</v>
      </c>
      <c r="Y208" s="135" t="s">
        <v>8664</v>
      </c>
      <c r="Z208" s="135" t="s">
        <v>7880</v>
      </c>
      <c r="AA208" s="135" t="s">
        <v>7909</v>
      </c>
    </row>
    <row r="209" spans="1:27" x14ac:dyDescent="0.25">
      <c r="A209" s="129">
        <v>4450</v>
      </c>
      <c r="B209" s="129" t="s">
        <v>8296</v>
      </c>
      <c r="C209" s="129">
        <v>706786007</v>
      </c>
      <c r="D209" s="129" t="str">
        <f>VLOOKUP(A209,BASE.!$A$1:$T$878,4,FALSE)</f>
        <v>Fundación de Derecho Privado</v>
      </c>
      <c r="E209" s="129" t="str">
        <f>VLOOKUP(A209,BASE.!$A$1:$T$878,5,FALSE)</f>
        <v xml:space="preserve">Decreto Supremo Nº 1554, de 2 de septiembre de 1976, del ministerio de Justicia. </v>
      </c>
      <c r="F209" s="129" t="str">
        <f>VLOOKUP(A209,BASE.!$A$1:$T$878,6,FALSE)</f>
        <v xml:space="preserve">Certificado de Vigencia, folio Nº 500355316567, emitido por el SRCeI con fecha 10 de noviembre de 2020.
</v>
      </c>
      <c r="G209" s="129" t="str">
        <f>VLOOKUP(A209,BASE.!$A$1:$T$878,7,FALSE)</f>
        <v>La capacitación y formación integral de personas de escasos recursos, sin costo para ellos y sin discriminación de ninguna especie, a fin de que puedan integrarse al desarrollo del país.</v>
      </c>
      <c r="H209" s="129" t="str">
        <f>VLOOKUP(A209,BASE.!$A$1:$T$878,8,FALSE)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09" s="129" t="str">
        <f>VLOOKUP(A209,BASE.!$A$1:$T$878,9,FALSE)</f>
        <v xml:space="preserve">Los miembros del Directorio permanecerán en sus cargos dos años.
</v>
      </c>
      <c r="J209" s="129" t="str">
        <f>VLOOKUP(A209,BASE.!$A$1:$T$878,10,FALSE)</f>
        <v>Con fecha 20 de diciembre de 2017 se ratifica el Directorio, según consta en el Acta de Sesión Ordinaria de Directorio de dicha fecha, reducida a escritura pública de fecha 04 de enero de 2018, de la 18° Notaría Pública.</v>
      </c>
      <c r="K209" s="129" t="str">
        <f>VLOOKUP(A209,BASE.!$A$1:$T$878,11,FALSE)</f>
        <v xml:space="preserve">Representante Legal:
María Angélica Grez del Canto
</v>
      </c>
      <c r="L209" s="129" t="str">
        <f>VLOOKUP(A209,BASE.!$A$1:$T$878,12,FALSE)</f>
        <v xml:space="preserve">Avenida 11 de septiembre Nº2250, oficina Nº1025, comuna de Providencia, Región Metropolitana.
</v>
      </c>
      <c r="M209" s="129" t="str">
        <f>VLOOKUP(A209,BASE.!$A$1:$T$878,13,FALSE)</f>
        <v>XIII</v>
      </c>
      <c r="N209" s="129" t="str">
        <f>VLOOKUP(A209,BASE.!$A$1:$T$878,14,FALSE)</f>
        <v>Providencia</v>
      </c>
      <c r="O209" s="129">
        <f>VLOOKUP(A209,BASE.!$A$1:$T$878,15,FALSE)</f>
        <v>0</v>
      </c>
      <c r="P209" s="129" t="str">
        <f>VLOOKUP(A209,BASE.!$A$1:$T$878,16,FALSE)</f>
        <v xml:space="preserve"> fundacion@paulajaraquemada.tie.cl</v>
      </c>
      <c r="Q209" s="129">
        <f>VLOOKUP(A209,BASE.!$A$1:$T$878,17,FALSE)</f>
        <v>0</v>
      </c>
      <c r="R209" s="129">
        <f>VLOOKUP(A209,BASE.!$A$1:$T$878,18,FALSE)</f>
        <v>93401</v>
      </c>
      <c r="S209" s="129" t="str">
        <f>VLOOKUP(A209,BASE.!$A$1:$T$878,19,FALSE)</f>
        <v>Se acompaña certificado financiero correspondiente al año 2019,  aprobados por  USUFI</v>
      </c>
      <c r="T209" s="131">
        <f>VLOOKUP(A209,BASE.!$A$1:$T$878,20,FALSE)</f>
        <v>37970</v>
      </c>
      <c r="U209" s="130">
        <v>4450</v>
      </c>
      <c r="V209" s="136">
        <v>8136590</v>
      </c>
      <c r="W209" s="136">
        <v>8136590</v>
      </c>
      <c r="X209" s="134">
        <v>44227</v>
      </c>
      <c r="Y209" s="135" t="s">
        <v>8664</v>
      </c>
      <c r="Z209" s="135" t="s">
        <v>7880</v>
      </c>
      <c r="AA209" s="135" t="s">
        <v>7990</v>
      </c>
    </row>
    <row r="210" spans="1:27" x14ac:dyDescent="0.25">
      <c r="A210" s="129">
        <v>4450</v>
      </c>
      <c r="B210" s="129" t="s">
        <v>8296</v>
      </c>
      <c r="C210" s="129">
        <v>706786007</v>
      </c>
      <c r="D210" s="129" t="str">
        <f>VLOOKUP(A210,BASE.!$A$1:$T$878,4,FALSE)</f>
        <v>Fundación de Derecho Privado</v>
      </c>
      <c r="E210" s="129" t="str">
        <f>VLOOKUP(A210,BASE.!$A$1:$T$878,5,FALSE)</f>
        <v xml:space="preserve">Decreto Supremo Nº 1554, de 2 de septiembre de 1976, del ministerio de Justicia. </v>
      </c>
      <c r="F210" s="129" t="str">
        <f>VLOOKUP(A210,BASE.!$A$1:$T$878,6,FALSE)</f>
        <v xml:space="preserve">Certificado de Vigencia, folio Nº 500355316567, emitido por el SRCeI con fecha 10 de noviembre de 2020.
</v>
      </c>
      <c r="G210" s="129" t="str">
        <f>VLOOKUP(A210,BASE.!$A$1:$T$878,7,FALSE)</f>
        <v>La capacitación y formación integral de personas de escasos recursos, sin costo para ellos y sin discriminación de ninguna especie, a fin de que puedan integrarse al desarrollo del país.</v>
      </c>
      <c r="H210" s="129" t="str">
        <f>VLOOKUP(A210,BASE.!$A$1:$T$878,8,FALSE)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10" s="129" t="str">
        <f>VLOOKUP(A210,BASE.!$A$1:$T$878,9,FALSE)</f>
        <v xml:space="preserve">Los miembros del Directorio permanecerán en sus cargos dos años.
</v>
      </c>
      <c r="J210" s="129" t="str">
        <f>VLOOKUP(A210,BASE.!$A$1:$T$878,10,FALSE)</f>
        <v>Con fecha 20 de diciembre de 2017 se ratifica el Directorio, según consta en el Acta de Sesión Ordinaria de Directorio de dicha fecha, reducida a escritura pública de fecha 04 de enero de 2018, de la 18° Notaría Pública.</v>
      </c>
      <c r="K210" s="129" t="str">
        <f>VLOOKUP(A210,BASE.!$A$1:$T$878,11,FALSE)</f>
        <v xml:space="preserve">Representante Legal:
María Angélica Grez del Canto
</v>
      </c>
      <c r="L210" s="129" t="str">
        <f>VLOOKUP(A210,BASE.!$A$1:$T$878,12,FALSE)</f>
        <v xml:space="preserve">Avenida 11 de septiembre Nº2250, oficina Nº1025, comuna de Providencia, Región Metropolitana.
</v>
      </c>
      <c r="M210" s="129" t="str">
        <f>VLOOKUP(A210,BASE.!$A$1:$T$878,13,FALSE)</f>
        <v>XIII</v>
      </c>
      <c r="N210" s="129" t="str">
        <f>VLOOKUP(A210,BASE.!$A$1:$T$878,14,FALSE)</f>
        <v>Providencia</v>
      </c>
      <c r="O210" s="129">
        <f>VLOOKUP(A210,BASE.!$A$1:$T$878,15,FALSE)</f>
        <v>0</v>
      </c>
      <c r="P210" s="129" t="str">
        <f>VLOOKUP(A210,BASE.!$A$1:$T$878,16,FALSE)</f>
        <v xml:space="preserve"> fundacion@paulajaraquemada.tie.cl</v>
      </c>
      <c r="Q210" s="129">
        <f>VLOOKUP(A210,BASE.!$A$1:$T$878,17,FALSE)</f>
        <v>0</v>
      </c>
      <c r="R210" s="129">
        <f>VLOOKUP(A210,BASE.!$A$1:$T$878,18,FALSE)</f>
        <v>93401</v>
      </c>
      <c r="S210" s="129" t="str">
        <f>VLOOKUP(A210,BASE.!$A$1:$T$878,19,FALSE)</f>
        <v>Se acompaña certificado financiero correspondiente al año 2019,  aprobados por  USUFI</v>
      </c>
      <c r="T210" s="131">
        <f>VLOOKUP(A210,BASE.!$A$1:$T$878,20,FALSE)</f>
        <v>37970</v>
      </c>
      <c r="U210" s="130">
        <v>4450</v>
      </c>
      <c r="V210" s="136">
        <v>7944192</v>
      </c>
      <c r="W210" s="136">
        <v>7944192</v>
      </c>
      <c r="X210" s="134">
        <v>44227</v>
      </c>
      <c r="Y210" s="135" t="s">
        <v>8664</v>
      </c>
      <c r="Z210" s="135" t="s">
        <v>7880</v>
      </c>
      <c r="AA210" s="135" t="s">
        <v>187</v>
      </c>
    </row>
    <row r="211" spans="1:27" x14ac:dyDescent="0.25">
      <c r="A211" s="129">
        <v>4450</v>
      </c>
      <c r="B211" s="129" t="s">
        <v>8296</v>
      </c>
      <c r="C211" s="129">
        <v>706786007</v>
      </c>
      <c r="D211" s="129" t="str">
        <f>VLOOKUP(A211,BASE.!$A$1:$T$878,4,FALSE)</f>
        <v>Fundación de Derecho Privado</v>
      </c>
      <c r="E211" s="129" t="str">
        <f>VLOOKUP(A211,BASE.!$A$1:$T$878,5,FALSE)</f>
        <v xml:space="preserve">Decreto Supremo Nº 1554, de 2 de septiembre de 1976, del ministerio de Justicia. </v>
      </c>
      <c r="F211" s="129" t="str">
        <f>VLOOKUP(A211,BASE.!$A$1:$T$878,6,FALSE)</f>
        <v xml:space="preserve">Certificado de Vigencia, folio Nº 500355316567, emitido por el SRCeI con fecha 10 de noviembre de 2020.
</v>
      </c>
      <c r="G211" s="129" t="str">
        <f>VLOOKUP(A211,BASE.!$A$1:$T$878,7,FALSE)</f>
        <v>La capacitación y formación integral de personas de escasos recursos, sin costo para ellos y sin discriminación de ninguna especie, a fin de que puedan integrarse al desarrollo del país.</v>
      </c>
      <c r="H211" s="129" t="str">
        <f>VLOOKUP(A211,BASE.!$A$1:$T$878,8,FALSE)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11" s="129" t="str">
        <f>VLOOKUP(A211,BASE.!$A$1:$T$878,9,FALSE)</f>
        <v xml:space="preserve">Los miembros del Directorio permanecerán en sus cargos dos años.
</v>
      </c>
      <c r="J211" s="129" t="str">
        <f>VLOOKUP(A211,BASE.!$A$1:$T$878,10,FALSE)</f>
        <v>Con fecha 20 de diciembre de 2017 se ratifica el Directorio, según consta en el Acta de Sesión Ordinaria de Directorio de dicha fecha, reducida a escritura pública de fecha 04 de enero de 2018, de la 18° Notaría Pública.</v>
      </c>
      <c r="K211" s="129" t="str">
        <f>VLOOKUP(A211,BASE.!$A$1:$T$878,11,FALSE)</f>
        <v xml:space="preserve">Representante Legal:
María Angélica Grez del Canto
</v>
      </c>
      <c r="L211" s="129" t="str">
        <f>VLOOKUP(A211,BASE.!$A$1:$T$878,12,FALSE)</f>
        <v xml:space="preserve">Avenida 11 de septiembre Nº2250, oficina Nº1025, comuna de Providencia, Región Metropolitana.
</v>
      </c>
      <c r="M211" s="129" t="str">
        <f>VLOOKUP(A211,BASE.!$A$1:$T$878,13,FALSE)</f>
        <v>XIII</v>
      </c>
      <c r="N211" s="129" t="str">
        <f>VLOOKUP(A211,BASE.!$A$1:$T$878,14,FALSE)</f>
        <v>Providencia</v>
      </c>
      <c r="O211" s="129">
        <f>VLOOKUP(A211,BASE.!$A$1:$T$878,15,FALSE)</f>
        <v>0</v>
      </c>
      <c r="P211" s="129" t="str">
        <f>VLOOKUP(A211,BASE.!$A$1:$T$878,16,FALSE)</f>
        <v xml:space="preserve"> fundacion@paulajaraquemada.tie.cl</v>
      </c>
      <c r="Q211" s="129">
        <f>VLOOKUP(A211,BASE.!$A$1:$T$878,17,FALSE)</f>
        <v>0</v>
      </c>
      <c r="R211" s="129">
        <f>VLOOKUP(A211,BASE.!$A$1:$T$878,18,FALSE)</f>
        <v>93401</v>
      </c>
      <c r="S211" s="129" t="str">
        <f>VLOOKUP(A211,BASE.!$A$1:$T$878,19,FALSE)</f>
        <v>Se acompaña certificado financiero correspondiente al año 2019,  aprobados por  USUFI</v>
      </c>
      <c r="T211" s="131">
        <f>VLOOKUP(A211,BASE.!$A$1:$T$878,20,FALSE)</f>
        <v>37970</v>
      </c>
      <c r="U211" s="130">
        <v>4450</v>
      </c>
      <c r="V211" s="136">
        <v>7944192</v>
      </c>
      <c r="W211" s="136">
        <v>7944192</v>
      </c>
      <c r="X211" s="134">
        <v>44227</v>
      </c>
      <c r="Y211" s="135" t="s">
        <v>8664</v>
      </c>
      <c r="Z211" s="135" t="s">
        <v>7880</v>
      </c>
      <c r="AA211" s="135" t="s">
        <v>7991</v>
      </c>
    </row>
    <row r="212" spans="1:27" x14ac:dyDescent="0.25">
      <c r="A212" s="129">
        <v>4450</v>
      </c>
      <c r="B212" s="129" t="s">
        <v>8296</v>
      </c>
      <c r="C212" s="129">
        <v>706786007</v>
      </c>
      <c r="D212" s="129" t="str">
        <f>VLOOKUP(A212,BASE.!$A$1:$T$878,4,FALSE)</f>
        <v>Fundación de Derecho Privado</v>
      </c>
      <c r="E212" s="129" t="str">
        <f>VLOOKUP(A212,BASE.!$A$1:$T$878,5,FALSE)</f>
        <v xml:space="preserve">Decreto Supremo Nº 1554, de 2 de septiembre de 1976, del ministerio de Justicia. </v>
      </c>
      <c r="F212" s="129" t="str">
        <f>VLOOKUP(A212,BASE.!$A$1:$T$878,6,FALSE)</f>
        <v xml:space="preserve">Certificado de Vigencia, folio Nº 500355316567, emitido por el SRCeI con fecha 10 de noviembre de 2020.
</v>
      </c>
      <c r="G212" s="129" t="str">
        <f>VLOOKUP(A212,BASE.!$A$1:$T$878,7,FALSE)</f>
        <v>La capacitación y formación integral de personas de escasos recursos, sin costo para ellos y sin discriminación de ninguna especie, a fin de que puedan integrarse al desarrollo del país.</v>
      </c>
      <c r="H212" s="129" t="str">
        <f>VLOOKUP(A212,BASE.!$A$1:$T$878,8,FALSE)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12" s="129" t="str">
        <f>VLOOKUP(A212,BASE.!$A$1:$T$878,9,FALSE)</f>
        <v xml:space="preserve">Los miembros del Directorio permanecerán en sus cargos dos años.
</v>
      </c>
      <c r="J212" s="129" t="str">
        <f>VLOOKUP(A212,BASE.!$A$1:$T$878,10,FALSE)</f>
        <v>Con fecha 20 de diciembre de 2017 se ratifica el Directorio, según consta en el Acta de Sesión Ordinaria de Directorio de dicha fecha, reducida a escritura pública de fecha 04 de enero de 2018, de la 18° Notaría Pública.</v>
      </c>
      <c r="K212" s="129" t="str">
        <f>VLOOKUP(A212,BASE.!$A$1:$T$878,11,FALSE)</f>
        <v xml:space="preserve">Representante Legal:
María Angélica Grez del Canto
</v>
      </c>
      <c r="L212" s="129" t="str">
        <f>VLOOKUP(A212,BASE.!$A$1:$T$878,12,FALSE)</f>
        <v xml:space="preserve">Avenida 11 de septiembre Nº2250, oficina Nº1025, comuna de Providencia, Región Metropolitana.
</v>
      </c>
      <c r="M212" s="129" t="str">
        <f>VLOOKUP(A212,BASE.!$A$1:$T$878,13,FALSE)</f>
        <v>XIII</v>
      </c>
      <c r="N212" s="129" t="str">
        <f>VLOOKUP(A212,BASE.!$A$1:$T$878,14,FALSE)</f>
        <v>Providencia</v>
      </c>
      <c r="O212" s="129">
        <f>VLOOKUP(A212,BASE.!$A$1:$T$878,15,FALSE)</f>
        <v>0</v>
      </c>
      <c r="P212" s="129" t="str">
        <f>VLOOKUP(A212,BASE.!$A$1:$T$878,16,FALSE)</f>
        <v xml:space="preserve"> fundacion@paulajaraquemada.tie.cl</v>
      </c>
      <c r="Q212" s="129">
        <f>VLOOKUP(A212,BASE.!$A$1:$T$878,17,FALSE)</f>
        <v>0</v>
      </c>
      <c r="R212" s="129">
        <f>VLOOKUP(A212,BASE.!$A$1:$T$878,18,FALSE)</f>
        <v>93401</v>
      </c>
      <c r="S212" s="129" t="str">
        <f>VLOOKUP(A212,BASE.!$A$1:$T$878,19,FALSE)</f>
        <v>Se acompaña certificado financiero correspondiente al año 2019,  aprobados por  USUFI</v>
      </c>
      <c r="T212" s="131">
        <f>VLOOKUP(A212,BASE.!$A$1:$T$878,20,FALSE)</f>
        <v>37970</v>
      </c>
      <c r="U212" s="130">
        <v>4450</v>
      </c>
      <c r="V212" s="136">
        <v>4654800</v>
      </c>
      <c r="W212" s="136">
        <v>4654800</v>
      </c>
      <c r="X212" s="134">
        <v>44227</v>
      </c>
      <c r="Y212" s="135" t="s">
        <v>8664</v>
      </c>
      <c r="Z212" s="135" t="s">
        <v>7880</v>
      </c>
      <c r="AA212" s="135" t="s">
        <v>7992</v>
      </c>
    </row>
    <row r="213" spans="1:27" x14ac:dyDescent="0.25">
      <c r="A213" s="129">
        <v>4450</v>
      </c>
      <c r="B213" s="129" t="s">
        <v>8296</v>
      </c>
      <c r="C213" s="129">
        <v>706786007</v>
      </c>
      <c r="D213" s="129" t="str">
        <f>VLOOKUP(A213,BASE.!$A$1:$T$878,4,FALSE)</f>
        <v>Fundación de Derecho Privado</v>
      </c>
      <c r="E213" s="129" t="str">
        <f>VLOOKUP(A213,BASE.!$A$1:$T$878,5,FALSE)</f>
        <v xml:space="preserve">Decreto Supremo Nº 1554, de 2 de septiembre de 1976, del ministerio de Justicia. </v>
      </c>
      <c r="F213" s="129" t="str">
        <f>VLOOKUP(A213,BASE.!$A$1:$T$878,6,FALSE)</f>
        <v xml:space="preserve">Certificado de Vigencia, folio Nº 500355316567, emitido por el SRCeI con fecha 10 de noviembre de 2020.
</v>
      </c>
      <c r="G213" s="129" t="str">
        <f>VLOOKUP(A213,BASE.!$A$1:$T$878,7,FALSE)</f>
        <v>La capacitación y formación integral de personas de escasos recursos, sin costo para ellos y sin discriminación de ninguna especie, a fin de que puedan integrarse al desarrollo del país.</v>
      </c>
      <c r="H213" s="129" t="str">
        <f>VLOOKUP(A213,BASE.!$A$1:$T$878,8,FALSE)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13" s="129" t="str">
        <f>VLOOKUP(A213,BASE.!$A$1:$T$878,9,FALSE)</f>
        <v xml:space="preserve">Los miembros del Directorio permanecerán en sus cargos dos años.
</v>
      </c>
      <c r="J213" s="129" t="str">
        <f>VLOOKUP(A213,BASE.!$A$1:$T$878,10,FALSE)</f>
        <v>Con fecha 20 de diciembre de 2017 se ratifica el Directorio, según consta en el Acta de Sesión Ordinaria de Directorio de dicha fecha, reducida a escritura pública de fecha 04 de enero de 2018, de la 18° Notaría Pública.</v>
      </c>
      <c r="K213" s="129" t="str">
        <f>VLOOKUP(A213,BASE.!$A$1:$T$878,11,FALSE)</f>
        <v xml:space="preserve">Representante Legal:
María Angélica Grez del Canto
</v>
      </c>
      <c r="L213" s="129" t="str">
        <f>VLOOKUP(A213,BASE.!$A$1:$T$878,12,FALSE)</f>
        <v xml:space="preserve">Avenida 11 de septiembre Nº2250, oficina Nº1025, comuna de Providencia, Región Metropolitana.
</v>
      </c>
      <c r="M213" s="129" t="str">
        <f>VLOOKUP(A213,BASE.!$A$1:$T$878,13,FALSE)</f>
        <v>XIII</v>
      </c>
      <c r="N213" s="129" t="str">
        <f>VLOOKUP(A213,BASE.!$A$1:$T$878,14,FALSE)</f>
        <v>Providencia</v>
      </c>
      <c r="O213" s="129">
        <f>VLOOKUP(A213,BASE.!$A$1:$T$878,15,FALSE)</f>
        <v>0</v>
      </c>
      <c r="P213" s="129" t="str">
        <f>VLOOKUP(A213,BASE.!$A$1:$T$878,16,FALSE)</f>
        <v xml:space="preserve"> fundacion@paulajaraquemada.tie.cl</v>
      </c>
      <c r="Q213" s="129">
        <f>VLOOKUP(A213,BASE.!$A$1:$T$878,17,FALSE)</f>
        <v>0</v>
      </c>
      <c r="R213" s="129">
        <f>VLOOKUP(A213,BASE.!$A$1:$T$878,18,FALSE)</f>
        <v>93401</v>
      </c>
      <c r="S213" s="129" t="str">
        <f>VLOOKUP(A213,BASE.!$A$1:$T$878,19,FALSE)</f>
        <v>Se acompaña certificado financiero correspondiente al año 2019,  aprobados por  USUFI</v>
      </c>
      <c r="T213" s="131">
        <f>VLOOKUP(A213,BASE.!$A$1:$T$878,20,FALSE)</f>
        <v>37970</v>
      </c>
      <c r="U213" s="130">
        <v>4450</v>
      </c>
      <c r="V213" s="136">
        <v>26687520</v>
      </c>
      <c r="W213" s="136">
        <v>26687520</v>
      </c>
      <c r="X213" s="134">
        <v>44227</v>
      </c>
      <c r="Y213" s="135" t="s">
        <v>8664</v>
      </c>
      <c r="Z213" s="135" t="s">
        <v>7880</v>
      </c>
      <c r="AA213" s="135" t="s">
        <v>7993</v>
      </c>
    </row>
    <row r="214" spans="1:27" x14ac:dyDescent="0.25">
      <c r="A214" s="129">
        <v>4450</v>
      </c>
      <c r="B214" s="129" t="s">
        <v>8296</v>
      </c>
      <c r="C214" s="129">
        <v>706786007</v>
      </c>
      <c r="D214" s="129" t="str">
        <f>VLOOKUP(A214,BASE.!$A$1:$T$878,4,FALSE)</f>
        <v>Fundación de Derecho Privado</v>
      </c>
      <c r="E214" s="129" t="str">
        <f>VLOOKUP(A214,BASE.!$A$1:$T$878,5,FALSE)</f>
        <v xml:space="preserve">Decreto Supremo Nº 1554, de 2 de septiembre de 1976, del ministerio de Justicia. </v>
      </c>
      <c r="F214" s="129" t="str">
        <f>VLOOKUP(A214,BASE.!$A$1:$T$878,6,FALSE)</f>
        <v xml:space="preserve">Certificado de Vigencia, folio Nº 500355316567, emitido por el SRCeI con fecha 10 de noviembre de 2020.
</v>
      </c>
      <c r="G214" s="129" t="str">
        <f>VLOOKUP(A214,BASE.!$A$1:$T$878,7,FALSE)</f>
        <v>La capacitación y formación integral de personas de escasos recursos, sin costo para ellos y sin discriminación de ninguna especie, a fin de que puedan integrarse al desarrollo del país.</v>
      </c>
      <c r="H214" s="129" t="str">
        <f>VLOOKUP(A214,BASE.!$A$1:$T$878,8,FALSE)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14" s="129" t="str">
        <f>VLOOKUP(A214,BASE.!$A$1:$T$878,9,FALSE)</f>
        <v xml:space="preserve">Los miembros del Directorio permanecerán en sus cargos dos años.
</v>
      </c>
      <c r="J214" s="129" t="str">
        <f>VLOOKUP(A214,BASE.!$A$1:$T$878,10,FALSE)</f>
        <v>Con fecha 20 de diciembre de 2017 se ratifica el Directorio, según consta en el Acta de Sesión Ordinaria de Directorio de dicha fecha, reducida a escritura pública de fecha 04 de enero de 2018, de la 18° Notaría Pública.</v>
      </c>
      <c r="K214" s="129" t="str">
        <f>VLOOKUP(A214,BASE.!$A$1:$T$878,11,FALSE)</f>
        <v xml:space="preserve">Representante Legal:
María Angélica Grez del Canto
</v>
      </c>
      <c r="L214" s="129" t="str">
        <f>VLOOKUP(A214,BASE.!$A$1:$T$878,12,FALSE)</f>
        <v xml:space="preserve">Avenida 11 de septiembre Nº2250, oficina Nº1025, comuna de Providencia, Región Metropolitana.
</v>
      </c>
      <c r="M214" s="129" t="str">
        <f>VLOOKUP(A214,BASE.!$A$1:$T$878,13,FALSE)</f>
        <v>XIII</v>
      </c>
      <c r="N214" s="129" t="str">
        <f>VLOOKUP(A214,BASE.!$A$1:$T$878,14,FALSE)</f>
        <v>Providencia</v>
      </c>
      <c r="O214" s="129">
        <f>VLOOKUP(A214,BASE.!$A$1:$T$878,15,FALSE)</f>
        <v>0</v>
      </c>
      <c r="P214" s="129" t="str">
        <f>VLOOKUP(A214,BASE.!$A$1:$T$878,16,FALSE)</f>
        <v xml:space="preserve"> fundacion@paulajaraquemada.tie.cl</v>
      </c>
      <c r="Q214" s="129">
        <f>VLOOKUP(A214,BASE.!$A$1:$T$878,17,FALSE)</f>
        <v>0</v>
      </c>
      <c r="R214" s="129">
        <f>VLOOKUP(A214,BASE.!$A$1:$T$878,18,FALSE)</f>
        <v>93401</v>
      </c>
      <c r="S214" s="129" t="str">
        <f>VLOOKUP(A214,BASE.!$A$1:$T$878,19,FALSE)</f>
        <v>Se acompaña certificado financiero correspondiente al año 2019,  aprobados por  USUFI</v>
      </c>
      <c r="T214" s="131">
        <f>VLOOKUP(A214,BASE.!$A$1:$T$878,20,FALSE)</f>
        <v>37970</v>
      </c>
      <c r="U214" s="130">
        <v>4450</v>
      </c>
      <c r="V214" s="136">
        <v>6208650</v>
      </c>
      <c r="W214" s="136">
        <v>6208650</v>
      </c>
      <c r="X214" s="134">
        <v>44227</v>
      </c>
      <c r="Y214" s="135" t="s">
        <v>8664</v>
      </c>
      <c r="Z214" s="135" t="s">
        <v>7880</v>
      </c>
      <c r="AA214" s="135" t="s">
        <v>7994</v>
      </c>
    </row>
    <row r="215" spans="1:27" x14ac:dyDescent="0.25">
      <c r="A215" s="129">
        <v>4450</v>
      </c>
      <c r="B215" s="129" t="s">
        <v>8296</v>
      </c>
      <c r="C215" s="129">
        <v>706786007</v>
      </c>
      <c r="D215" s="129" t="str">
        <f>VLOOKUP(A215,BASE.!$A$1:$T$878,4,FALSE)</f>
        <v>Fundación de Derecho Privado</v>
      </c>
      <c r="E215" s="129" t="str">
        <f>VLOOKUP(A215,BASE.!$A$1:$T$878,5,FALSE)</f>
        <v xml:space="preserve">Decreto Supremo Nº 1554, de 2 de septiembre de 1976, del ministerio de Justicia. </v>
      </c>
      <c r="F215" s="129" t="str">
        <f>VLOOKUP(A215,BASE.!$A$1:$T$878,6,FALSE)</f>
        <v xml:space="preserve">Certificado de Vigencia, folio Nº 500355316567, emitido por el SRCeI con fecha 10 de noviembre de 2020.
</v>
      </c>
      <c r="G215" s="129" t="str">
        <f>VLOOKUP(A215,BASE.!$A$1:$T$878,7,FALSE)</f>
        <v>La capacitación y formación integral de personas de escasos recursos, sin costo para ellos y sin discriminación de ninguna especie, a fin de que puedan integrarse al desarrollo del país.</v>
      </c>
      <c r="H215" s="129" t="str">
        <f>VLOOKUP(A215,BASE.!$A$1:$T$878,8,FALSE)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15" s="129" t="str">
        <f>VLOOKUP(A215,BASE.!$A$1:$T$878,9,FALSE)</f>
        <v xml:space="preserve">Los miembros del Directorio permanecerán en sus cargos dos años.
</v>
      </c>
      <c r="J215" s="129" t="str">
        <f>VLOOKUP(A215,BASE.!$A$1:$T$878,10,FALSE)</f>
        <v>Con fecha 20 de diciembre de 2017 se ratifica el Directorio, según consta en el Acta de Sesión Ordinaria de Directorio de dicha fecha, reducida a escritura pública de fecha 04 de enero de 2018, de la 18° Notaría Pública.</v>
      </c>
      <c r="K215" s="129" t="str">
        <f>VLOOKUP(A215,BASE.!$A$1:$T$878,11,FALSE)</f>
        <v xml:space="preserve">Representante Legal:
María Angélica Grez del Canto
</v>
      </c>
      <c r="L215" s="129" t="str">
        <f>VLOOKUP(A215,BASE.!$A$1:$T$878,12,FALSE)</f>
        <v xml:space="preserve">Avenida 11 de septiembre Nº2250, oficina Nº1025, comuna de Providencia, Región Metropolitana.
</v>
      </c>
      <c r="M215" s="129" t="str">
        <f>VLOOKUP(A215,BASE.!$A$1:$T$878,13,FALSE)</f>
        <v>XIII</v>
      </c>
      <c r="N215" s="129" t="str">
        <f>VLOOKUP(A215,BASE.!$A$1:$T$878,14,FALSE)</f>
        <v>Providencia</v>
      </c>
      <c r="O215" s="129">
        <f>VLOOKUP(A215,BASE.!$A$1:$T$878,15,FALSE)</f>
        <v>0</v>
      </c>
      <c r="P215" s="129" t="str">
        <f>VLOOKUP(A215,BASE.!$A$1:$T$878,16,FALSE)</f>
        <v xml:space="preserve"> fundacion@paulajaraquemada.tie.cl</v>
      </c>
      <c r="Q215" s="129">
        <f>VLOOKUP(A215,BASE.!$A$1:$T$878,17,FALSE)</f>
        <v>0</v>
      </c>
      <c r="R215" s="129">
        <f>VLOOKUP(A215,BASE.!$A$1:$T$878,18,FALSE)</f>
        <v>93401</v>
      </c>
      <c r="S215" s="129" t="str">
        <f>VLOOKUP(A215,BASE.!$A$1:$T$878,19,FALSE)</f>
        <v>Se acompaña certificado financiero correspondiente al año 2019,  aprobados por  USUFI</v>
      </c>
      <c r="T215" s="131">
        <f>VLOOKUP(A215,BASE.!$A$1:$T$878,20,FALSE)</f>
        <v>37970</v>
      </c>
      <c r="U215" s="130">
        <v>4450</v>
      </c>
      <c r="V215" s="136">
        <v>8313472</v>
      </c>
      <c r="W215" s="136">
        <v>8313472</v>
      </c>
      <c r="X215" s="134">
        <v>44227</v>
      </c>
      <c r="Y215" s="135" t="s">
        <v>8664</v>
      </c>
      <c r="Z215" s="135" t="s">
        <v>7880</v>
      </c>
      <c r="AA215" s="135" t="s">
        <v>7995</v>
      </c>
    </row>
    <row r="216" spans="1:27" x14ac:dyDescent="0.25">
      <c r="A216" s="129">
        <v>4450</v>
      </c>
      <c r="B216" s="129" t="s">
        <v>8296</v>
      </c>
      <c r="C216" s="129">
        <v>706786007</v>
      </c>
      <c r="D216" s="129" t="str">
        <f>VLOOKUP(A216,BASE.!$A$1:$T$878,4,FALSE)</f>
        <v>Fundación de Derecho Privado</v>
      </c>
      <c r="E216" s="129" t="str">
        <f>VLOOKUP(A216,BASE.!$A$1:$T$878,5,FALSE)</f>
        <v xml:space="preserve">Decreto Supremo Nº 1554, de 2 de septiembre de 1976, del ministerio de Justicia. </v>
      </c>
      <c r="F216" s="129" t="str">
        <f>VLOOKUP(A216,BASE.!$A$1:$T$878,6,FALSE)</f>
        <v xml:space="preserve">Certificado de Vigencia, folio Nº 500355316567, emitido por el SRCeI con fecha 10 de noviembre de 2020.
</v>
      </c>
      <c r="G216" s="129" t="str">
        <f>VLOOKUP(A216,BASE.!$A$1:$T$878,7,FALSE)</f>
        <v>La capacitación y formación integral de personas de escasos recursos, sin costo para ellos y sin discriminación de ninguna especie, a fin de que puedan integrarse al desarrollo del país.</v>
      </c>
      <c r="H216" s="129" t="str">
        <f>VLOOKUP(A216,BASE.!$A$1:$T$878,8,FALSE)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16" s="129" t="str">
        <f>VLOOKUP(A216,BASE.!$A$1:$T$878,9,FALSE)</f>
        <v xml:space="preserve">Los miembros del Directorio permanecerán en sus cargos dos años.
</v>
      </c>
      <c r="J216" s="129" t="str">
        <f>VLOOKUP(A216,BASE.!$A$1:$T$878,10,FALSE)</f>
        <v>Con fecha 20 de diciembre de 2017 se ratifica el Directorio, según consta en el Acta de Sesión Ordinaria de Directorio de dicha fecha, reducida a escritura pública de fecha 04 de enero de 2018, de la 18° Notaría Pública.</v>
      </c>
      <c r="K216" s="129" t="str">
        <f>VLOOKUP(A216,BASE.!$A$1:$T$878,11,FALSE)</f>
        <v xml:space="preserve">Representante Legal:
María Angélica Grez del Canto
</v>
      </c>
      <c r="L216" s="129" t="str">
        <f>VLOOKUP(A216,BASE.!$A$1:$T$878,12,FALSE)</f>
        <v xml:space="preserve">Avenida 11 de septiembre Nº2250, oficina Nº1025, comuna de Providencia, Región Metropolitana.
</v>
      </c>
      <c r="M216" s="129" t="str">
        <f>VLOOKUP(A216,BASE.!$A$1:$T$878,13,FALSE)</f>
        <v>XIII</v>
      </c>
      <c r="N216" s="129" t="str">
        <f>VLOOKUP(A216,BASE.!$A$1:$T$878,14,FALSE)</f>
        <v>Providencia</v>
      </c>
      <c r="O216" s="129">
        <f>VLOOKUP(A216,BASE.!$A$1:$T$878,15,FALSE)</f>
        <v>0</v>
      </c>
      <c r="P216" s="129" t="str">
        <f>VLOOKUP(A216,BASE.!$A$1:$T$878,16,FALSE)</f>
        <v xml:space="preserve"> fundacion@paulajaraquemada.tie.cl</v>
      </c>
      <c r="Q216" s="129">
        <f>VLOOKUP(A216,BASE.!$A$1:$T$878,17,FALSE)</f>
        <v>0</v>
      </c>
      <c r="R216" s="129">
        <f>VLOOKUP(A216,BASE.!$A$1:$T$878,18,FALSE)</f>
        <v>93401</v>
      </c>
      <c r="S216" s="129" t="str">
        <f>VLOOKUP(A216,BASE.!$A$1:$T$878,19,FALSE)</f>
        <v>Se acompaña certificado financiero correspondiente al año 2019,  aprobados por  USUFI</v>
      </c>
      <c r="T216" s="131">
        <f>VLOOKUP(A216,BASE.!$A$1:$T$878,20,FALSE)</f>
        <v>37970</v>
      </c>
      <c r="U216" s="130">
        <v>4450</v>
      </c>
      <c r="V216" s="136">
        <v>11419776</v>
      </c>
      <c r="W216" s="136">
        <v>11419776</v>
      </c>
      <c r="X216" s="134">
        <v>44227</v>
      </c>
      <c r="Y216" s="135" t="s">
        <v>8664</v>
      </c>
      <c r="Z216" s="135" t="s">
        <v>7880</v>
      </c>
      <c r="AA216" s="135" t="s">
        <v>7996</v>
      </c>
    </row>
    <row r="217" spans="1:27" x14ac:dyDescent="0.25">
      <c r="A217" s="129">
        <v>4450</v>
      </c>
      <c r="B217" s="129" t="s">
        <v>8296</v>
      </c>
      <c r="C217" s="129">
        <v>706786007</v>
      </c>
      <c r="D217" s="129" t="str">
        <f>VLOOKUP(A217,BASE.!$A$1:$T$878,4,FALSE)</f>
        <v>Fundación de Derecho Privado</v>
      </c>
      <c r="E217" s="129" t="str">
        <f>VLOOKUP(A217,BASE.!$A$1:$T$878,5,FALSE)</f>
        <v xml:space="preserve">Decreto Supremo Nº 1554, de 2 de septiembre de 1976, del ministerio de Justicia. </v>
      </c>
      <c r="F217" s="129" t="str">
        <f>VLOOKUP(A217,BASE.!$A$1:$T$878,6,FALSE)</f>
        <v xml:space="preserve">Certificado de Vigencia, folio Nº 500355316567, emitido por el SRCeI con fecha 10 de noviembre de 2020.
</v>
      </c>
      <c r="G217" s="129" t="str">
        <f>VLOOKUP(A217,BASE.!$A$1:$T$878,7,FALSE)</f>
        <v>La capacitación y formación integral de personas de escasos recursos, sin costo para ellos y sin discriminación de ninguna especie, a fin de que puedan integrarse al desarrollo del país.</v>
      </c>
      <c r="H217" s="129" t="str">
        <f>VLOOKUP(A217,BASE.!$A$1:$T$878,8,FALSE)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17" s="129" t="str">
        <f>VLOOKUP(A217,BASE.!$A$1:$T$878,9,FALSE)</f>
        <v xml:space="preserve">Los miembros del Directorio permanecerán en sus cargos dos años.
</v>
      </c>
      <c r="J217" s="129" t="str">
        <f>VLOOKUP(A217,BASE.!$A$1:$T$878,10,FALSE)</f>
        <v>Con fecha 20 de diciembre de 2017 se ratifica el Directorio, según consta en el Acta de Sesión Ordinaria de Directorio de dicha fecha, reducida a escritura pública de fecha 04 de enero de 2018, de la 18° Notaría Pública.</v>
      </c>
      <c r="K217" s="129" t="str">
        <f>VLOOKUP(A217,BASE.!$A$1:$T$878,11,FALSE)</f>
        <v xml:space="preserve">Representante Legal:
María Angélica Grez del Canto
</v>
      </c>
      <c r="L217" s="129" t="str">
        <f>VLOOKUP(A217,BASE.!$A$1:$T$878,12,FALSE)</f>
        <v xml:space="preserve">Avenida 11 de septiembre Nº2250, oficina Nº1025, comuna de Providencia, Región Metropolitana.
</v>
      </c>
      <c r="M217" s="129" t="str">
        <f>VLOOKUP(A217,BASE.!$A$1:$T$878,13,FALSE)</f>
        <v>XIII</v>
      </c>
      <c r="N217" s="129" t="str">
        <f>VLOOKUP(A217,BASE.!$A$1:$T$878,14,FALSE)</f>
        <v>Providencia</v>
      </c>
      <c r="O217" s="129">
        <f>VLOOKUP(A217,BASE.!$A$1:$T$878,15,FALSE)</f>
        <v>0</v>
      </c>
      <c r="P217" s="129" t="str">
        <f>VLOOKUP(A217,BASE.!$A$1:$T$878,16,FALSE)</f>
        <v xml:space="preserve"> fundacion@paulajaraquemada.tie.cl</v>
      </c>
      <c r="Q217" s="129">
        <f>VLOOKUP(A217,BASE.!$A$1:$T$878,17,FALSE)</f>
        <v>0</v>
      </c>
      <c r="R217" s="129">
        <f>VLOOKUP(A217,BASE.!$A$1:$T$878,18,FALSE)</f>
        <v>93401</v>
      </c>
      <c r="S217" s="129" t="str">
        <f>VLOOKUP(A217,BASE.!$A$1:$T$878,19,FALSE)</f>
        <v>Se acompaña certificado financiero correspondiente al año 2019,  aprobados por  USUFI</v>
      </c>
      <c r="T217" s="131">
        <f>VLOOKUP(A217,BASE.!$A$1:$T$878,20,FALSE)</f>
        <v>37970</v>
      </c>
      <c r="U217" s="130">
        <v>4450</v>
      </c>
      <c r="V217" s="136">
        <v>45900981</v>
      </c>
      <c r="W217" s="136">
        <v>45900981</v>
      </c>
      <c r="X217" s="134">
        <v>44227</v>
      </c>
      <c r="Y217" s="135" t="s">
        <v>8664</v>
      </c>
      <c r="Z217" s="135" t="s">
        <v>7880</v>
      </c>
      <c r="AA217" s="135" t="s">
        <v>7881</v>
      </c>
    </row>
    <row r="218" spans="1:27" x14ac:dyDescent="0.25">
      <c r="A218" s="129">
        <v>4450</v>
      </c>
      <c r="B218" s="129" t="s">
        <v>8296</v>
      </c>
      <c r="C218" s="129">
        <v>706786007</v>
      </c>
      <c r="D218" s="129" t="str">
        <f>VLOOKUP(A218,BASE.!$A$1:$T$878,4,FALSE)</f>
        <v>Fundación de Derecho Privado</v>
      </c>
      <c r="E218" s="129" t="str">
        <f>VLOOKUP(A218,BASE.!$A$1:$T$878,5,FALSE)</f>
        <v xml:space="preserve">Decreto Supremo Nº 1554, de 2 de septiembre de 1976, del ministerio de Justicia. </v>
      </c>
      <c r="F218" s="129" t="str">
        <f>VLOOKUP(A218,BASE.!$A$1:$T$878,6,FALSE)</f>
        <v xml:space="preserve">Certificado de Vigencia, folio Nº 500355316567, emitido por el SRCeI con fecha 10 de noviembre de 2020.
</v>
      </c>
      <c r="G218" s="129" t="str">
        <f>VLOOKUP(A218,BASE.!$A$1:$T$878,7,FALSE)</f>
        <v>La capacitación y formación integral de personas de escasos recursos, sin costo para ellos y sin discriminación de ninguna especie, a fin de que puedan integrarse al desarrollo del país.</v>
      </c>
      <c r="H218" s="129" t="str">
        <f>VLOOKUP(A218,BASE.!$A$1:$T$878,8,FALSE)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18" s="129" t="str">
        <f>VLOOKUP(A218,BASE.!$A$1:$T$878,9,FALSE)</f>
        <v xml:space="preserve">Los miembros del Directorio permanecerán en sus cargos dos años.
</v>
      </c>
      <c r="J218" s="129" t="str">
        <f>VLOOKUP(A218,BASE.!$A$1:$T$878,10,FALSE)</f>
        <v>Con fecha 20 de diciembre de 2017 se ratifica el Directorio, según consta en el Acta de Sesión Ordinaria de Directorio de dicha fecha, reducida a escritura pública de fecha 04 de enero de 2018, de la 18° Notaría Pública.</v>
      </c>
      <c r="K218" s="129" t="str">
        <f>VLOOKUP(A218,BASE.!$A$1:$T$878,11,FALSE)</f>
        <v xml:space="preserve">Representante Legal:
María Angélica Grez del Canto
</v>
      </c>
      <c r="L218" s="129" t="str">
        <f>VLOOKUP(A218,BASE.!$A$1:$T$878,12,FALSE)</f>
        <v xml:space="preserve">Avenida 11 de septiembre Nº2250, oficina Nº1025, comuna de Providencia, Región Metropolitana.
</v>
      </c>
      <c r="M218" s="129" t="str">
        <f>VLOOKUP(A218,BASE.!$A$1:$T$878,13,FALSE)</f>
        <v>XIII</v>
      </c>
      <c r="N218" s="129" t="str">
        <f>VLOOKUP(A218,BASE.!$A$1:$T$878,14,FALSE)</f>
        <v>Providencia</v>
      </c>
      <c r="O218" s="129">
        <f>VLOOKUP(A218,BASE.!$A$1:$T$878,15,FALSE)</f>
        <v>0</v>
      </c>
      <c r="P218" s="129" t="str">
        <f>VLOOKUP(A218,BASE.!$A$1:$T$878,16,FALSE)</f>
        <v xml:space="preserve"> fundacion@paulajaraquemada.tie.cl</v>
      </c>
      <c r="Q218" s="129">
        <f>VLOOKUP(A218,BASE.!$A$1:$T$878,17,FALSE)</f>
        <v>0</v>
      </c>
      <c r="R218" s="129">
        <f>VLOOKUP(A218,BASE.!$A$1:$T$878,18,FALSE)</f>
        <v>93401</v>
      </c>
      <c r="S218" s="129" t="str">
        <f>VLOOKUP(A218,BASE.!$A$1:$T$878,19,FALSE)</f>
        <v>Se acompaña certificado financiero correspondiente al año 2019,  aprobados por  USUFI</v>
      </c>
      <c r="T218" s="131">
        <f>VLOOKUP(A218,BASE.!$A$1:$T$878,20,FALSE)</f>
        <v>37970</v>
      </c>
      <c r="U218" s="130">
        <v>4450</v>
      </c>
      <c r="V218" s="136">
        <v>10318140</v>
      </c>
      <c r="W218" s="136">
        <v>10318140</v>
      </c>
      <c r="X218" s="134">
        <v>44227</v>
      </c>
      <c r="Y218" s="135" t="s">
        <v>8664</v>
      </c>
      <c r="Z218" s="135" t="s">
        <v>7880</v>
      </c>
      <c r="AA218" s="135" t="s">
        <v>7997</v>
      </c>
    </row>
    <row r="219" spans="1:27" x14ac:dyDescent="0.25">
      <c r="A219" s="129">
        <v>4450</v>
      </c>
      <c r="B219" s="129" t="s">
        <v>8296</v>
      </c>
      <c r="C219" s="129">
        <v>706786007</v>
      </c>
      <c r="D219" s="129" t="str">
        <f>VLOOKUP(A219,BASE.!$A$1:$T$878,4,FALSE)</f>
        <v>Fundación de Derecho Privado</v>
      </c>
      <c r="E219" s="129" t="str">
        <f>VLOOKUP(A219,BASE.!$A$1:$T$878,5,FALSE)</f>
        <v xml:space="preserve">Decreto Supremo Nº 1554, de 2 de septiembre de 1976, del ministerio de Justicia. </v>
      </c>
      <c r="F219" s="129" t="str">
        <f>VLOOKUP(A219,BASE.!$A$1:$T$878,6,FALSE)</f>
        <v xml:space="preserve">Certificado de Vigencia, folio Nº 500355316567, emitido por el SRCeI con fecha 10 de noviembre de 2020.
</v>
      </c>
      <c r="G219" s="129" t="str">
        <f>VLOOKUP(A219,BASE.!$A$1:$T$878,7,FALSE)</f>
        <v>La capacitación y formación integral de personas de escasos recursos, sin costo para ellos y sin discriminación de ninguna especie, a fin de que puedan integrarse al desarrollo del país.</v>
      </c>
      <c r="H219" s="129" t="str">
        <f>VLOOKUP(A219,BASE.!$A$1:$T$878,8,FALSE)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19" s="129" t="str">
        <f>VLOOKUP(A219,BASE.!$A$1:$T$878,9,FALSE)</f>
        <v xml:space="preserve">Los miembros del Directorio permanecerán en sus cargos dos años.
</v>
      </c>
      <c r="J219" s="129" t="str">
        <f>VLOOKUP(A219,BASE.!$A$1:$T$878,10,FALSE)</f>
        <v>Con fecha 20 de diciembre de 2017 se ratifica el Directorio, según consta en el Acta de Sesión Ordinaria de Directorio de dicha fecha, reducida a escritura pública de fecha 04 de enero de 2018, de la 18° Notaría Pública.</v>
      </c>
      <c r="K219" s="129" t="str">
        <f>VLOOKUP(A219,BASE.!$A$1:$T$878,11,FALSE)</f>
        <v xml:space="preserve">Representante Legal:
María Angélica Grez del Canto
</v>
      </c>
      <c r="L219" s="129" t="str">
        <f>VLOOKUP(A219,BASE.!$A$1:$T$878,12,FALSE)</f>
        <v xml:space="preserve">Avenida 11 de septiembre Nº2250, oficina Nº1025, comuna de Providencia, Región Metropolitana.
</v>
      </c>
      <c r="M219" s="129" t="str">
        <f>VLOOKUP(A219,BASE.!$A$1:$T$878,13,FALSE)</f>
        <v>XIII</v>
      </c>
      <c r="N219" s="129" t="str">
        <f>VLOOKUP(A219,BASE.!$A$1:$T$878,14,FALSE)</f>
        <v>Providencia</v>
      </c>
      <c r="O219" s="129">
        <f>VLOOKUP(A219,BASE.!$A$1:$T$878,15,FALSE)</f>
        <v>0</v>
      </c>
      <c r="P219" s="129" t="str">
        <f>VLOOKUP(A219,BASE.!$A$1:$T$878,16,FALSE)</f>
        <v xml:space="preserve"> fundacion@paulajaraquemada.tie.cl</v>
      </c>
      <c r="Q219" s="129">
        <f>VLOOKUP(A219,BASE.!$A$1:$T$878,17,FALSE)</f>
        <v>0</v>
      </c>
      <c r="R219" s="129">
        <f>VLOOKUP(A219,BASE.!$A$1:$T$878,18,FALSE)</f>
        <v>93401</v>
      </c>
      <c r="S219" s="129" t="str">
        <f>VLOOKUP(A219,BASE.!$A$1:$T$878,19,FALSE)</f>
        <v>Se acompaña certificado financiero correspondiente al año 2019,  aprobados por  USUFI</v>
      </c>
      <c r="T219" s="131">
        <f>VLOOKUP(A219,BASE.!$A$1:$T$878,20,FALSE)</f>
        <v>37970</v>
      </c>
      <c r="U219" s="130">
        <v>4450</v>
      </c>
      <c r="V219" s="136">
        <v>12412800</v>
      </c>
      <c r="W219" s="136">
        <v>12412800</v>
      </c>
      <c r="X219" s="134">
        <v>44227</v>
      </c>
      <c r="Y219" s="135" t="s">
        <v>8664</v>
      </c>
      <c r="Z219" s="135" t="s">
        <v>7880</v>
      </c>
      <c r="AA219" s="135" t="s">
        <v>7927</v>
      </c>
    </row>
    <row r="220" spans="1:27" x14ac:dyDescent="0.25">
      <c r="A220" s="129">
        <v>4450</v>
      </c>
      <c r="B220" s="129" t="s">
        <v>8296</v>
      </c>
      <c r="C220" s="129">
        <v>706786007</v>
      </c>
      <c r="D220" s="129" t="str">
        <f>VLOOKUP(A220,BASE.!$A$1:$T$878,4,FALSE)</f>
        <v>Fundación de Derecho Privado</v>
      </c>
      <c r="E220" s="129" t="str">
        <f>VLOOKUP(A220,BASE.!$A$1:$T$878,5,FALSE)</f>
        <v xml:space="preserve">Decreto Supremo Nº 1554, de 2 de septiembre de 1976, del ministerio de Justicia. </v>
      </c>
      <c r="F220" s="129" t="str">
        <f>VLOOKUP(A220,BASE.!$A$1:$T$878,6,FALSE)</f>
        <v xml:space="preserve">Certificado de Vigencia, folio Nº 500355316567, emitido por el SRCeI con fecha 10 de noviembre de 2020.
</v>
      </c>
      <c r="G220" s="129" t="str">
        <f>VLOOKUP(A220,BASE.!$A$1:$T$878,7,FALSE)</f>
        <v>La capacitación y formación integral de personas de escasos recursos, sin costo para ellos y sin discriminación de ninguna especie, a fin de que puedan integrarse al desarrollo del país.</v>
      </c>
      <c r="H220" s="129" t="str">
        <f>VLOOKUP(A220,BASE.!$A$1:$T$878,8,FALSE)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20" s="129" t="str">
        <f>VLOOKUP(A220,BASE.!$A$1:$T$878,9,FALSE)</f>
        <v xml:space="preserve">Los miembros del Directorio permanecerán en sus cargos dos años.
</v>
      </c>
      <c r="J220" s="129" t="str">
        <f>VLOOKUP(A220,BASE.!$A$1:$T$878,10,FALSE)</f>
        <v>Con fecha 20 de diciembre de 2017 se ratifica el Directorio, según consta en el Acta de Sesión Ordinaria de Directorio de dicha fecha, reducida a escritura pública de fecha 04 de enero de 2018, de la 18° Notaría Pública.</v>
      </c>
      <c r="K220" s="129" t="str">
        <f>VLOOKUP(A220,BASE.!$A$1:$T$878,11,FALSE)</f>
        <v xml:space="preserve">Representante Legal:
María Angélica Grez del Canto
</v>
      </c>
      <c r="L220" s="129" t="str">
        <f>VLOOKUP(A220,BASE.!$A$1:$T$878,12,FALSE)</f>
        <v xml:space="preserve">Avenida 11 de septiembre Nº2250, oficina Nº1025, comuna de Providencia, Región Metropolitana.
</v>
      </c>
      <c r="M220" s="129" t="str">
        <f>VLOOKUP(A220,BASE.!$A$1:$T$878,13,FALSE)</f>
        <v>XIII</v>
      </c>
      <c r="N220" s="129" t="str">
        <f>VLOOKUP(A220,BASE.!$A$1:$T$878,14,FALSE)</f>
        <v>Providencia</v>
      </c>
      <c r="O220" s="129">
        <f>VLOOKUP(A220,BASE.!$A$1:$T$878,15,FALSE)</f>
        <v>0</v>
      </c>
      <c r="P220" s="129" t="str">
        <f>VLOOKUP(A220,BASE.!$A$1:$T$878,16,FALSE)</f>
        <v xml:space="preserve"> fundacion@paulajaraquemada.tie.cl</v>
      </c>
      <c r="Q220" s="129">
        <f>VLOOKUP(A220,BASE.!$A$1:$T$878,17,FALSE)</f>
        <v>0</v>
      </c>
      <c r="R220" s="129">
        <f>VLOOKUP(A220,BASE.!$A$1:$T$878,18,FALSE)</f>
        <v>93401</v>
      </c>
      <c r="S220" s="129" t="str">
        <f>VLOOKUP(A220,BASE.!$A$1:$T$878,19,FALSE)</f>
        <v>Se acompaña certificado financiero correspondiente al año 2019,  aprobados por  USUFI</v>
      </c>
      <c r="T220" s="131">
        <f>VLOOKUP(A220,BASE.!$A$1:$T$878,20,FALSE)</f>
        <v>37970</v>
      </c>
      <c r="U220" s="130">
        <v>4450</v>
      </c>
      <c r="V220" s="136">
        <v>6283980</v>
      </c>
      <c r="W220" s="136">
        <v>6283980</v>
      </c>
      <c r="X220" s="134">
        <v>44227</v>
      </c>
      <c r="Y220" s="135" t="s">
        <v>8664</v>
      </c>
      <c r="Z220" s="135" t="s">
        <v>7880</v>
      </c>
      <c r="AA220" s="135" t="s">
        <v>7998</v>
      </c>
    </row>
    <row r="221" spans="1:27" x14ac:dyDescent="0.25">
      <c r="A221" s="129">
        <v>4450</v>
      </c>
      <c r="B221" s="129" t="s">
        <v>8296</v>
      </c>
      <c r="C221" s="129">
        <v>706786007</v>
      </c>
      <c r="D221" s="129" t="str">
        <f>VLOOKUP(A221,BASE.!$A$1:$T$878,4,FALSE)</f>
        <v>Fundación de Derecho Privado</v>
      </c>
      <c r="E221" s="129" t="str">
        <f>VLOOKUP(A221,BASE.!$A$1:$T$878,5,FALSE)</f>
        <v xml:space="preserve">Decreto Supremo Nº 1554, de 2 de septiembre de 1976, del ministerio de Justicia. </v>
      </c>
      <c r="F221" s="129" t="str">
        <f>VLOOKUP(A221,BASE.!$A$1:$T$878,6,FALSE)</f>
        <v xml:space="preserve">Certificado de Vigencia, folio Nº 500355316567, emitido por el SRCeI con fecha 10 de noviembre de 2020.
</v>
      </c>
      <c r="G221" s="129" t="str">
        <f>VLOOKUP(A221,BASE.!$A$1:$T$878,7,FALSE)</f>
        <v>La capacitación y formación integral de personas de escasos recursos, sin costo para ellos y sin discriminación de ninguna especie, a fin de que puedan integrarse al desarrollo del país.</v>
      </c>
      <c r="H221" s="129" t="str">
        <f>VLOOKUP(A221,BASE.!$A$1:$T$878,8,FALSE)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21" s="129" t="str">
        <f>VLOOKUP(A221,BASE.!$A$1:$T$878,9,FALSE)</f>
        <v xml:space="preserve">Los miembros del Directorio permanecerán en sus cargos dos años.
</v>
      </c>
      <c r="J221" s="129" t="str">
        <f>VLOOKUP(A221,BASE.!$A$1:$T$878,10,FALSE)</f>
        <v>Con fecha 20 de diciembre de 2017 se ratifica el Directorio, según consta en el Acta de Sesión Ordinaria de Directorio de dicha fecha, reducida a escritura pública de fecha 04 de enero de 2018, de la 18° Notaría Pública.</v>
      </c>
      <c r="K221" s="129" t="str">
        <f>VLOOKUP(A221,BASE.!$A$1:$T$878,11,FALSE)</f>
        <v xml:space="preserve">Representante Legal:
María Angélica Grez del Canto
</v>
      </c>
      <c r="L221" s="129" t="str">
        <f>VLOOKUP(A221,BASE.!$A$1:$T$878,12,FALSE)</f>
        <v xml:space="preserve">Avenida 11 de septiembre Nº2250, oficina Nº1025, comuna de Providencia, Región Metropolitana.
</v>
      </c>
      <c r="M221" s="129" t="str">
        <f>VLOOKUP(A221,BASE.!$A$1:$T$878,13,FALSE)</f>
        <v>XIII</v>
      </c>
      <c r="N221" s="129" t="str">
        <f>VLOOKUP(A221,BASE.!$A$1:$T$878,14,FALSE)</f>
        <v>Providencia</v>
      </c>
      <c r="O221" s="129">
        <f>VLOOKUP(A221,BASE.!$A$1:$T$878,15,FALSE)</f>
        <v>0</v>
      </c>
      <c r="P221" s="129" t="str">
        <f>VLOOKUP(A221,BASE.!$A$1:$T$878,16,FALSE)</f>
        <v xml:space="preserve"> fundacion@paulajaraquemada.tie.cl</v>
      </c>
      <c r="Q221" s="129">
        <f>VLOOKUP(A221,BASE.!$A$1:$T$878,17,FALSE)</f>
        <v>0</v>
      </c>
      <c r="R221" s="129">
        <f>VLOOKUP(A221,BASE.!$A$1:$T$878,18,FALSE)</f>
        <v>93401</v>
      </c>
      <c r="S221" s="129" t="str">
        <f>VLOOKUP(A221,BASE.!$A$1:$T$878,19,FALSE)</f>
        <v>Se acompaña certificado financiero correspondiente al año 2019,  aprobados por  USUFI</v>
      </c>
      <c r="T221" s="131">
        <f>VLOOKUP(A221,BASE.!$A$1:$T$878,20,FALSE)</f>
        <v>37970</v>
      </c>
      <c r="U221" s="130">
        <v>4450</v>
      </c>
      <c r="V221" s="136">
        <v>12024900</v>
      </c>
      <c r="W221" s="136">
        <v>12024900</v>
      </c>
      <c r="X221" s="134">
        <v>44227</v>
      </c>
      <c r="Y221" s="135" t="s">
        <v>8664</v>
      </c>
      <c r="Z221" s="135" t="s">
        <v>7880</v>
      </c>
      <c r="AA221" s="135" t="s">
        <v>7999</v>
      </c>
    </row>
    <row r="222" spans="1:27" x14ac:dyDescent="0.25">
      <c r="A222" s="129">
        <v>4450</v>
      </c>
      <c r="B222" s="129" t="s">
        <v>8296</v>
      </c>
      <c r="C222" s="129">
        <v>706786007</v>
      </c>
      <c r="D222" s="129" t="str">
        <f>VLOOKUP(A222,BASE.!$A$1:$T$878,4,FALSE)</f>
        <v>Fundación de Derecho Privado</v>
      </c>
      <c r="E222" s="129" t="str">
        <f>VLOOKUP(A222,BASE.!$A$1:$T$878,5,FALSE)</f>
        <v xml:space="preserve">Decreto Supremo Nº 1554, de 2 de septiembre de 1976, del ministerio de Justicia. </v>
      </c>
      <c r="F222" s="129" t="str">
        <f>VLOOKUP(A222,BASE.!$A$1:$T$878,6,FALSE)</f>
        <v xml:space="preserve">Certificado de Vigencia, folio Nº 500355316567, emitido por el SRCeI con fecha 10 de noviembre de 2020.
</v>
      </c>
      <c r="G222" s="129" t="str">
        <f>VLOOKUP(A222,BASE.!$A$1:$T$878,7,FALSE)</f>
        <v>La capacitación y formación integral de personas de escasos recursos, sin costo para ellos y sin discriminación de ninguna especie, a fin de que puedan integrarse al desarrollo del país.</v>
      </c>
      <c r="H222" s="129" t="str">
        <f>VLOOKUP(A222,BASE.!$A$1:$T$878,8,FALSE)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22" s="129" t="str">
        <f>VLOOKUP(A222,BASE.!$A$1:$T$878,9,FALSE)</f>
        <v xml:space="preserve">Los miembros del Directorio permanecerán en sus cargos dos años.
</v>
      </c>
      <c r="J222" s="129" t="str">
        <f>VLOOKUP(A222,BASE.!$A$1:$T$878,10,FALSE)</f>
        <v>Con fecha 20 de diciembre de 2017 se ratifica el Directorio, según consta en el Acta de Sesión Ordinaria de Directorio de dicha fecha, reducida a escritura pública de fecha 04 de enero de 2018, de la 18° Notaría Pública.</v>
      </c>
      <c r="K222" s="129" t="str">
        <f>VLOOKUP(A222,BASE.!$A$1:$T$878,11,FALSE)</f>
        <v xml:space="preserve">Representante Legal:
María Angélica Grez del Canto
</v>
      </c>
      <c r="L222" s="129" t="str">
        <f>VLOOKUP(A222,BASE.!$A$1:$T$878,12,FALSE)</f>
        <v xml:space="preserve">Avenida 11 de septiembre Nº2250, oficina Nº1025, comuna de Providencia, Región Metropolitana.
</v>
      </c>
      <c r="M222" s="129" t="str">
        <f>VLOOKUP(A222,BASE.!$A$1:$T$878,13,FALSE)</f>
        <v>XIII</v>
      </c>
      <c r="N222" s="129" t="str">
        <f>VLOOKUP(A222,BASE.!$A$1:$T$878,14,FALSE)</f>
        <v>Providencia</v>
      </c>
      <c r="O222" s="129">
        <f>VLOOKUP(A222,BASE.!$A$1:$T$878,15,FALSE)</f>
        <v>0</v>
      </c>
      <c r="P222" s="129" t="str">
        <f>VLOOKUP(A222,BASE.!$A$1:$T$878,16,FALSE)</f>
        <v xml:space="preserve"> fundacion@paulajaraquemada.tie.cl</v>
      </c>
      <c r="Q222" s="129">
        <f>VLOOKUP(A222,BASE.!$A$1:$T$878,17,FALSE)</f>
        <v>0</v>
      </c>
      <c r="R222" s="129">
        <f>VLOOKUP(A222,BASE.!$A$1:$T$878,18,FALSE)</f>
        <v>93401</v>
      </c>
      <c r="S222" s="129" t="str">
        <f>VLOOKUP(A222,BASE.!$A$1:$T$878,19,FALSE)</f>
        <v>Se acompaña certificado financiero correspondiente al año 2019,  aprobados por  USUFI</v>
      </c>
      <c r="T222" s="131">
        <f>VLOOKUP(A222,BASE.!$A$1:$T$878,20,FALSE)</f>
        <v>37970</v>
      </c>
      <c r="U222" s="130">
        <v>4450</v>
      </c>
      <c r="V222" s="136">
        <v>6206400</v>
      </c>
      <c r="W222" s="136">
        <v>6206400</v>
      </c>
      <c r="X222" s="134">
        <v>44227</v>
      </c>
      <c r="Y222" s="135" t="s">
        <v>8664</v>
      </c>
      <c r="Z222" s="135" t="s">
        <v>7880</v>
      </c>
      <c r="AA222" s="135" t="s">
        <v>8000</v>
      </c>
    </row>
    <row r="223" spans="1:27" x14ac:dyDescent="0.25">
      <c r="A223" s="129">
        <v>4450</v>
      </c>
      <c r="B223" s="129" t="s">
        <v>8296</v>
      </c>
      <c r="C223" s="129">
        <v>706786007</v>
      </c>
      <c r="D223" s="129" t="str">
        <f>VLOOKUP(A223,BASE.!$A$1:$T$878,4,FALSE)</f>
        <v>Fundación de Derecho Privado</v>
      </c>
      <c r="E223" s="129" t="str">
        <f>VLOOKUP(A223,BASE.!$A$1:$T$878,5,FALSE)</f>
        <v xml:space="preserve">Decreto Supremo Nº 1554, de 2 de septiembre de 1976, del ministerio de Justicia. </v>
      </c>
      <c r="F223" s="129" t="str">
        <f>VLOOKUP(A223,BASE.!$A$1:$T$878,6,FALSE)</f>
        <v xml:space="preserve">Certificado de Vigencia, folio Nº 500355316567, emitido por el SRCeI con fecha 10 de noviembre de 2020.
</v>
      </c>
      <c r="G223" s="129" t="str">
        <f>VLOOKUP(A223,BASE.!$A$1:$T$878,7,FALSE)</f>
        <v>La capacitación y formación integral de personas de escasos recursos, sin costo para ellos y sin discriminación de ninguna especie, a fin de que puedan integrarse al desarrollo del país.</v>
      </c>
      <c r="H223" s="129" t="str">
        <f>VLOOKUP(A223,BASE.!$A$1:$T$878,8,FALSE)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23" s="129" t="str">
        <f>VLOOKUP(A223,BASE.!$A$1:$T$878,9,FALSE)</f>
        <v xml:space="preserve">Los miembros del Directorio permanecerán en sus cargos dos años.
</v>
      </c>
      <c r="J223" s="129" t="str">
        <f>VLOOKUP(A223,BASE.!$A$1:$T$878,10,FALSE)</f>
        <v>Con fecha 20 de diciembre de 2017 se ratifica el Directorio, según consta en el Acta de Sesión Ordinaria de Directorio de dicha fecha, reducida a escritura pública de fecha 04 de enero de 2018, de la 18° Notaría Pública.</v>
      </c>
      <c r="K223" s="129" t="str">
        <f>VLOOKUP(A223,BASE.!$A$1:$T$878,11,FALSE)</f>
        <v xml:space="preserve">Representante Legal:
María Angélica Grez del Canto
</v>
      </c>
      <c r="L223" s="129" t="str">
        <f>VLOOKUP(A223,BASE.!$A$1:$T$878,12,FALSE)</f>
        <v xml:space="preserve">Avenida 11 de septiembre Nº2250, oficina Nº1025, comuna de Providencia, Región Metropolitana.
</v>
      </c>
      <c r="M223" s="129" t="str">
        <f>VLOOKUP(A223,BASE.!$A$1:$T$878,13,FALSE)</f>
        <v>XIII</v>
      </c>
      <c r="N223" s="129" t="str">
        <f>VLOOKUP(A223,BASE.!$A$1:$T$878,14,FALSE)</f>
        <v>Providencia</v>
      </c>
      <c r="O223" s="129">
        <f>VLOOKUP(A223,BASE.!$A$1:$T$878,15,FALSE)</f>
        <v>0</v>
      </c>
      <c r="P223" s="129" t="str">
        <f>VLOOKUP(A223,BASE.!$A$1:$T$878,16,FALSE)</f>
        <v xml:space="preserve"> fundacion@paulajaraquemada.tie.cl</v>
      </c>
      <c r="Q223" s="129">
        <f>VLOOKUP(A223,BASE.!$A$1:$T$878,17,FALSE)</f>
        <v>0</v>
      </c>
      <c r="R223" s="129">
        <f>VLOOKUP(A223,BASE.!$A$1:$T$878,18,FALSE)</f>
        <v>93401</v>
      </c>
      <c r="S223" s="129" t="str">
        <f>VLOOKUP(A223,BASE.!$A$1:$T$878,19,FALSE)</f>
        <v>Se acompaña certificado financiero correspondiente al año 2019,  aprobados por  USUFI</v>
      </c>
      <c r="T223" s="131">
        <f>VLOOKUP(A223,BASE.!$A$1:$T$878,20,FALSE)</f>
        <v>37970</v>
      </c>
      <c r="U223" s="130">
        <v>4450</v>
      </c>
      <c r="V223" s="136">
        <v>25736389</v>
      </c>
      <c r="W223" s="136">
        <v>25736389</v>
      </c>
      <c r="X223" s="134">
        <v>44227</v>
      </c>
      <c r="Y223" s="135" t="s">
        <v>8664</v>
      </c>
      <c r="Z223" s="135" t="s">
        <v>7880</v>
      </c>
      <c r="AA223" s="135" t="s">
        <v>7935</v>
      </c>
    </row>
    <row r="224" spans="1:27" x14ac:dyDescent="0.25">
      <c r="A224" s="129">
        <v>4450</v>
      </c>
      <c r="B224" s="129" t="s">
        <v>8296</v>
      </c>
      <c r="C224" s="129">
        <v>706786007</v>
      </c>
      <c r="D224" s="129" t="str">
        <f>VLOOKUP(A224,BASE.!$A$1:$T$878,4,FALSE)</f>
        <v>Fundación de Derecho Privado</v>
      </c>
      <c r="E224" s="129" t="str">
        <f>VLOOKUP(A224,BASE.!$A$1:$T$878,5,FALSE)</f>
        <v xml:space="preserve">Decreto Supremo Nº 1554, de 2 de septiembre de 1976, del ministerio de Justicia. </v>
      </c>
      <c r="F224" s="129" t="str">
        <f>VLOOKUP(A224,BASE.!$A$1:$T$878,6,FALSE)</f>
        <v xml:space="preserve">Certificado de Vigencia, folio Nº 500355316567, emitido por el SRCeI con fecha 10 de noviembre de 2020.
</v>
      </c>
      <c r="G224" s="129" t="str">
        <f>VLOOKUP(A224,BASE.!$A$1:$T$878,7,FALSE)</f>
        <v>La capacitación y formación integral de personas de escasos recursos, sin costo para ellos y sin discriminación de ninguna especie, a fin de que puedan integrarse al desarrollo del país.</v>
      </c>
      <c r="H224" s="129" t="str">
        <f>VLOOKUP(A224,BASE.!$A$1:$T$878,8,FALSE)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24" s="129" t="str">
        <f>VLOOKUP(A224,BASE.!$A$1:$T$878,9,FALSE)</f>
        <v xml:space="preserve">Los miembros del Directorio permanecerán en sus cargos dos años.
</v>
      </c>
      <c r="J224" s="129" t="str">
        <f>VLOOKUP(A224,BASE.!$A$1:$T$878,10,FALSE)</f>
        <v>Con fecha 20 de diciembre de 2017 se ratifica el Directorio, según consta en el Acta de Sesión Ordinaria de Directorio de dicha fecha, reducida a escritura pública de fecha 04 de enero de 2018, de la 18° Notaría Pública.</v>
      </c>
      <c r="K224" s="129" t="str">
        <f>VLOOKUP(A224,BASE.!$A$1:$T$878,11,FALSE)</f>
        <v xml:space="preserve">Representante Legal:
María Angélica Grez del Canto
</v>
      </c>
      <c r="L224" s="129" t="str">
        <f>VLOOKUP(A224,BASE.!$A$1:$T$878,12,FALSE)</f>
        <v xml:space="preserve">Avenida 11 de septiembre Nº2250, oficina Nº1025, comuna de Providencia, Región Metropolitana.
</v>
      </c>
      <c r="M224" s="129" t="str">
        <f>VLOOKUP(A224,BASE.!$A$1:$T$878,13,FALSE)</f>
        <v>XIII</v>
      </c>
      <c r="N224" s="129" t="str">
        <f>VLOOKUP(A224,BASE.!$A$1:$T$878,14,FALSE)</f>
        <v>Providencia</v>
      </c>
      <c r="O224" s="129">
        <f>VLOOKUP(A224,BASE.!$A$1:$T$878,15,FALSE)</f>
        <v>0</v>
      </c>
      <c r="P224" s="129" t="str">
        <f>VLOOKUP(A224,BASE.!$A$1:$T$878,16,FALSE)</f>
        <v xml:space="preserve"> fundacion@paulajaraquemada.tie.cl</v>
      </c>
      <c r="Q224" s="129">
        <f>VLOOKUP(A224,BASE.!$A$1:$T$878,17,FALSE)</f>
        <v>0</v>
      </c>
      <c r="R224" s="129">
        <f>VLOOKUP(A224,BASE.!$A$1:$T$878,18,FALSE)</f>
        <v>93401</v>
      </c>
      <c r="S224" s="129" t="str">
        <f>VLOOKUP(A224,BASE.!$A$1:$T$878,19,FALSE)</f>
        <v>Se acompaña certificado financiero correspondiente al año 2019,  aprobados por  USUFI</v>
      </c>
      <c r="T224" s="131">
        <f>VLOOKUP(A224,BASE.!$A$1:$T$878,20,FALSE)</f>
        <v>37970</v>
      </c>
      <c r="U224" s="130">
        <v>4450</v>
      </c>
      <c r="V224" s="136">
        <v>8955835</v>
      </c>
      <c r="W224" s="136">
        <v>8955835</v>
      </c>
      <c r="X224" s="134">
        <v>44227</v>
      </c>
      <c r="Y224" s="135" t="s">
        <v>8664</v>
      </c>
      <c r="Z224" s="135" t="s">
        <v>7880</v>
      </c>
      <c r="AA224" s="135" t="s">
        <v>7983</v>
      </c>
    </row>
    <row r="225" spans="1:27" x14ac:dyDescent="0.25">
      <c r="A225" s="129">
        <v>4450</v>
      </c>
      <c r="B225" s="129" t="s">
        <v>8296</v>
      </c>
      <c r="C225" s="129">
        <v>706786007</v>
      </c>
      <c r="D225" s="129" t="str">
        <f>VLOOKUP(A225,BASE.!$A$1:$T$878,4,FALSE)</f>
        <v>Fundación de Derecho Privado</v>
      </c>
      <c r="E225" s="129" t="str">
        <f>VLOOKUP(A225,BASE.!$A$1:$T$878,5,FALSE)</f>
        <v xml:space="preserve">Decreto Supremo Nº 1554, de 2 de septiembre de 1976, del ministerio de Justicia. </v>
      </c>
      <c r="F225" s="129" t="str">
        <f>VLOOKUP(A225,BASE.!$A$1:$T$878,6,FALSE)</f>
        <v xml:space="preserve">Certificado de Vigencia, folio Nº 500355316567, emitido por el SRCeI con fecha 10 de noviembre de 2020.
</v>
      </c>
      <c r="G225" s="129" t="str">
        <f>VLOOKUP(A225,BASE.!$A$1:$T$878,7,FALSE)</f>
        <v>La capacitación y formación integral de personas de escasos recursos, sin costo para ellos y sin discriminación de ninguna especie, a fin de que puedan integrarse al desarrollo del país.</v>
      </c>
      <c r="H225" s="129" t="str">
        <f>VLOOKUP(A225,BASE.!$A$1:$T$878,8,FALSE)</f>
        <v>Presidente: Teresa Lee Orrego Benjamín 
Vicepresidenta: Amelia García Huidobro Amunátegui. 
Secretaria: María Eugenia Costabal Echeñique         
Tesorero:    Alfonso Peró Costabal                            
Director:
Julio Jaraquemada Ledoux 
•	No forma parte del directorio don María Verónica Yávar Bascuñán 
Certificado de Directorio, de fecha 10 de noviembre de 2020.</v>
      </c>
      <c r="I225" s="129" t="str">
        <f>VLOOKUP(A225,BASE.!$A$1:$T$878,9,FALSE)</f>
        <v xml:space="preserve">Los miembros del Directorio permanecerán en sus cargos dos años.
</v>
      </c>
      <c r="J225" s="129" t="str">
        <f>VLOOKUP(A225,BASE.!$A$1:$T$878,10,FALSE)</f>
        <v>Con fecha 20 de diciembre de 2017 se ratifica el Directorio, según consta en el Acta de Sesión Ordinaria de Directorio de dicha fecha, reducida a escritura pública de fecha 04 de enero de 2018, de la 18° Notaría Pública.</v>
      </c>
      <c r="K225" s="129" t="str">
        <f>VLOOKUP(A225,BASE.!$A$1:$T$878,11,FALSE)</f>
        <v xml:space="preserve">Representante Legal:
María Angélica Grez del Canto
</v>
      </c>
      <c r="L225" s="129" t="str">
        <f>VLOOKUP(A225,BASE.!$A$1:$T$878,12,FALSE)</f>
        <v xml:space="preserve">Avenida 11 de septiembre Nº2250, oficina Nº1025, comuna de Providencia, Región Metropolitana.
</v>
      </c>
      <c r="M225" s="129" t="str">
        <f>VLOOKUP(A225,BASE.!$A$1:$T$878,13,FALSE)</f>
        <v>XIII</v>
      </c>
      <c r="N225" s="129" t="str">
        <f>VLOOKUP(A225,BASE.!$A$1:$T$878,14,FALSE)</f>
        <v>Providencia</v>
      </c>
      <c r="O225" s="129">
        <f>VLOOKUP(A225,BASE.!$A$1:$T$878,15,FALSE)</f>
        <v>0</v>
      </c>
      <c r="P225" s="129" t="str">
        <f>VLOOKUP(A225,BASE.!$A$1:$T$878,16,FALSE)</f>
        <v xml:space="preserve"> fundacion@paulajaraquemada.tie.cl</v>
      </c>
      <c r="Q225" s="129">
        <f>VLOOKUP(A225,BASE.!$A$1:$T$878,17,FALSE)</f>
        <v>0</v>
      </c>
      <c r="R225" s="129">
        <f>VLOOKUP(A225,BASE.!$A$1:$T$878,18,FALSE)</f>
        <v>93401</v>
      </c>
      <c r="S225" s="129" t="str">
        <f>VLOOKUP(A225,BASE.!$A$1:$T$878,19,FALSE)</f>
        <v>Se acompaña certificado financiero correspondiente al año 2019,  aprobados por  USUFI</v>
      </c>
      <c r="T225" s="131">
        <f>VLOOKUP(A225,BASE.!$A$1:$T$878,20,FALSE)</f>
        <v>37970</v>
      </c>
      <c r="U225" s="130">
        <v>4450</v>
      </c>
      <c r="V225" s="136">
        <v>7075296</v>
      </c>
      <c r="W225" s="136">
        <v>7075296</v>
      </c>
      <c r="X225" s="134">
        <v>44227</v>
      </c>
      <c r="Y225" s="135" t="s">
        <v>8664</v>
      </c>
      <c r="Z225" s="135" t="s">
        <v>7880</v>
      </c>
      <c r="AA225" s="135" t="s">
        <v>8001</v>
      </c>
    </row>
    <row r="226" spans="1:27" x14ac:dyDescent="0.25">
      <c r="A226" s="129">
        <v>4550</v>
      </c>
      <c r="B226" s="129" t="s">
        <v>8297</v>
      </c>
      <c r="C226" s="129">
        <v>700155609</v>
      </c>
      <c r="D226" s="129" t="str">
        <f>VLOOKUP(A226,BASE.!$A$1:$T$878,4,FALSE)</f>
        <v>Fundación de Derecho Privado</v>
      </c>
      <c r="E226" s="129" t="str">
        <f>VLOOKUP(A226,BASE.!$A$1:$T$878,5,FALSE)</f>
        <v>Decreto Supremo Nº 2410, de 15 de mayo de 1953, del Ministerio de Justicia.</v>
      </c>
      <c r="F226" s="129" t="str">
        <f>VLOOKUP(A226,BASE.!$A$1:$T$878,6,FALSE)</f>
        <v xml:space="preserve">Certificado de Vigencia de Persona Jurídica sin fines de lucro folio 500328044989, de fecha 08 de julio de 2020, emitido por el Servicio de Registro Civil e Identificación
</v>
      </c>
      <c r="G226" s="129" t="str">
        <f>VLOOKUP(A226,BASE.!$A$1:$T$878,7,FALSE)</f>
        <v>La creación y mantenimiento de obras de beneficencia y educación gratuita por medio de asilos para dirigentes y de escuelas tanto diurnas como nocturnas.</v>
      </c>
      <c r="H226" s="129" t="str">
        <f>VLOOKUP(A226,BASE.!$A$1:$T$878,8,FALSE)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26" s="129" t="str">
        <f>VLOOKUP(A226,BASE.!$A$1:$T$878,9,FALSE)</f>
        <v>Tres años. El Presidente, Vicepresidente, Tesorero y Secretario durarán en sus cargos un año, plazo que se entenderá prorrogado en un lapso igual hasta que se designen sus sucesores.</v>
      </c>
      <c r="J226" s="129" t="str">
        <f>VLOOKUP(A226,BASE.!$A$1:$T$878,10,FALSE)</f>
        <v>08 de agosto de 2016, conforme al acta de fecha 08 de agosto de 2016, reducida a escritura pública con fecha 24 de noviembre de 2016, ante doña María Angelica Galan Bäurle, Notario Público de Valparaíso.</v>
      </c>
      <c r="K226" s="129" t="str">
        <f>VLOOKUP(A226,BASE.!$A$1:$T$878,11,FALSE)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26" s="129" t="str">
        <f>VLOOKUP(A226,BASE.!$A$1:$T$878,12,FALSE)</f>
        <v xml:space="preserve">Victoria Nº 2370, Valparaíso.
Casilla 424, Valparaíso.
</v>
      </c>
      <c r="M226" s="129" t="str">
        <f>VLOOKUP(A226,BASE.!$A$1:$T$878,13,FALSE)</f>
        <v>V</v>
      </c>
      <c r="N226" s="129" t="str">
        <f>VLOOKUP(A226,BASE.!$A$1:$T$878,14,FALSE)</f>
        <v>Valparaíso</v>
      </c>
      <c r="O226" s="129" t="str">
        <f>VLOOKUP(A226,BASE.!$A$1:$T$878,15,FALSE)</f>
        <v xml:space="preserve">(32) 2213431-2237148-2238963, </v>
      </c>
      <c r="P226" s="129" t="str">
        <f>VLOOKUP(A226,BASE.!$A$1:$T$878,16,FALSE)</f>
        <v>info@refugiodecristo.cl</v>
      </c>
      <c r="Q226" s="129">
        <f>VLOOKUP(A226,BASE.!$A$1:$T$878,17,FALSE)</f>
        <v>0</v>
      </c>
      <c r="R226" s="129">
        <f>VLOOKUP(A226,BASE.!$A$1:$T$878,18,FALSE)</f>
        <v>93401</v>
      </c>
      <c r="S226" s="129" t="str">
        <f>VLOOKUP(A226,BASE.!$A$1:$T$878,19,FALSE)</f>
        <v xml:space="preserve">Certificado financiero correspondiente al año 2019 APROBADOS POR EL  Subdepartamento de Supervisión Financiero. </v>
      </c>
      <c r="T226" s="131">
        <f>VLOOKUP(A226,BASE.!$A$1:$T$878,20,FALSE)</f>
        <v>37970</v>
      </c>
      <c r="U226" s="130">
        <v>4550</v>
      </c>
      <c r="V226" s="136">
        <v>68285947</v>
      </c>
      <c r="W226" s="136">
        <v>68285947</v>
      </c>
      <c r="X226" s="134">
        <v>44227</v>
      </c>
      <c r="Y226" s="135" t="s">
        <v>8664</v>
      </c>
      <c r="Z226" s="135" t="s">
        <v>7880</v>
      </c>
      <c r="AA226" s="135" t="s">
        <v>7884</v>
      </c>
    </row>
    <row r="227" spans="1:27" x14ac:dyDescent="0.25">
      <c r="A227" s="129">
        <v>4550</v>
      </c>
      <c r="B227" s="129" t="s">
        <v>8297</v>
      </c>
      <c r="C227" s="129">
        <v>700155609</v>
      </c>
      <c r="D227" s="129" t="str">
        <f>VLOOKUP(A227,BASE.!$A$1:$T$878,4,FALSE)</f>
        <v>Fundación de Derecho Privado</v>
      </c>
      <c r="E227" s="129" t="str">
        <f>VLOOKUP(A227,BASE.!$A$1:$T$878,5,FALSE)</f>
        <v>Decreto Supremo Nº 2410, de 15 de mayo de 1953, del Ministerio de Justicia.</v>
      </c>
      <c r="F227" s="129" t="str">
        <f>VLOOKUP(A227,BASE.!$A$1:$T$878,6,FALSE)</f>
        <v xml:space="preserve">Certificado de Vigencia de Persona Jurídica sin fines de lucro folio 500328044989, de fecha 08 de julio de 2020, emitido por el Servicio de Registro Civil e Identificación
</v>
      </c>
      <c r="G227" s="129" t="str">
        <f>VLOOKUP(A227,BASE.!$A$1:$T$878,7,FALSE)</f>
        <v>La creación y mantenimiento de obras de beneficencia y educación gratuita por medio de asilos para dirigentes y de escuelas tanto diurnas como nocturnas.</v>
      </c>
      <c r="H227" s="129" t="str">
        <f>VLOOKUP(A227,BASE.!$A$1:$T$878,8,FALSE)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27" s="129" t="str">
        <f>VLOOKUP(A227,BASE.!$A$1:$T$878,9,FALSE)</f>
        <v>Tres años. El Presidente, Vicepresidente, Tesorero y Secretario durarán en sus cargos un año, plazo que se entenderá prorrogado en un lapso igual hasta que se designen sus sucesores.</v>
      </c>
      <c r="J227" s="129" t="str">
        <f>VLOOKUP(A227,BASE.!$A$1:$T$878,10,FALSE)</f>
        <v>08 de agosto de 2016, conforme al acta de fecha 08 de agosto de 2016, reducida a escritura pública con fecha 24 de noviembre de 2016, ante doña María Angelica Galan Bäurle, Notario Público de Valparaíso.</v>
      </c>
      <c r="K227" s="129" t="str">
        <f>VLOOKUP(A227,BASE.!$A$1:$T$878,11,FALSE)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27" s="129" t="str">
        <f>VLOOKUP(A227,BASE.!$A$1:$T$878,12,FALSE)</f>
        <v xml:space="preserve">Victoria Nº 2370, Valparaíso.
Casilla 424, Valparaíso.
</v>
      </c>
      <c r="M227" s="129" t="str">
        <f>VLOOKUP(A227,BASE.!$A$1:$T$878,13,FALSE)</f>
        <v>V</v>
      </c>
      <c r="N227" s="129" t="str">
        <f>VLOOKUP(A227,BASE.!$A$1:$T$878,14,FALSE)</f>
        <v>Valparaíso</v>
      </c>
      <c r="O227" s="129" t="str">
        <f>VLOOKUP(A227,BASE.!$A$1:$T$878,15,FALSE)</f>
        <v xml:space="preserve">(32) 2213431-2237148-2238963, </v>
      </c>
      <c r="P227" s="129" t="str">
        <f>VLOOKUP(A227,BASE.!$A$1:$T$878,16,FALSE)</f>
        <v>info@refugiodecristo.cl</v>
      </c>
      <c r="Q227" s="129">
        <f>VLOOKUP(A227,BASE.!$A$1:$T$878,17,FALSE)</f>
        <v>0</v>
      </c>
      <c r="R227" s="129">
        <f>VLOOKUP(A227,BASE.!$A$1:$T$878,18,FALSE)</f>
        <v>93401</v>
      </c>
      <c r="S227" s="129" t="str">
        <f>VLOOKUP(A227,BASE.!$A$1:$T$878,19,FALSE)</f>
        <v xml:space="preserve">Certificado financiero correspondiente al año 2019 APROBADOS POR EL  Subdepartamento de Supervisión Financiero. </v>
      </c>
      <c r="T227" s="131">
        <f>VLOOKUP(A227,BASE.!$A$1:$T$878,20,FALSE)</f>
        <v>37970</v>
      </c>
      <c r="U227" s="130">
        <v>4550</v>
      </c>
      <c r="V227" s="136">
        <v>4137144</v>
      </c>
      <c r="W227" s="136">
        <v>4137144</v>
      </c>
      <c r="X227" s="134">
        <v>44227</v>
      </c>
      <c r="Y227" s="135" t="s">
        <v>8664</v>
      </c>
      <c r="Z227" s="135" t="s">
        <v>7880</v>
      </c>
      <c r="AA227" s="135" t="s">
        <v>8002</v>
      </c>
    </row>
    <row r="228" spans="1:27" x14ac:dyDescent="0.25">
      <c r="A228" s="129">
        <v>4550</v>
      </c>
      <c r="B228" s="129" t="s">
        <v>8297</v>
      </c>
      <c r="C228" s="129">
        <v>700155609</v>
      </c>
      <c r="D228" s="129" t="str">
        <f>VLOOKUP(A228,BASE.!$A$1:$T$878,4,FALSE)</f>
        <v>Fundación de Derecho Privado</v>
      </c>
      <c r="E228" s="129" t="str">
        <f>VLOOKUP(A228,BASE.!$A$1:$T$878,5,FALSE)</f>
        <v>Decreto Supremo Nº 2410, de 15 de mayo de 1953, del Ministerio de Justicia.</v>
      </c>
      <c r="F228" s="129" t="str">
        <f>VLOOKUP(A228,BASE.!$A$1:$T$878,6,FALSE)</f>
        <v xml:space="preserve">Certificado de Vigencia de Persona Jurídica sin fines de lucro folio 500328044989, de fecha 08 de julio de 2020, emitido por el Servicio de Registro Civil e Identificación
</v>
      </c>
      <c r="G228" s="129" t="str">
        <f>VLOOKUP(A228,BASE.!$A$1:$T$878,7,FALSE)</f>
        <v>La creación y mantenimiento de obras de beneficencia y educación gratuita por medio de asilos para dirigentes y de escuelas tanto diurnas como nocturnas.</v>
      </c>
      <c r="H228" s="129" t="str">
        <f>VLOOKUP(A228,BASE.!$A$1:$T$878,8,FALSE)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28" s="129" t="str">
        <f>VLOOKUP(A228,BASE.!$A$1:$T$878,9,FALSE)</f>
        <v>Tres años. El Presidente, Vicepresidente, Tesorero y Secretario durarán en sus cargos un año, plazo que se entenderá prorrogado en un lapso igual hasta que se designen sus sucesores.</v>
      </c>
      <c r="J228" s="129" t="str">
        <f>VLOOKUP(A228,BASE.!$A$1:$T$878,10,FALSE)</f>
        <v>08 de agosto de 2016, conforme al acta de fecha 08 de agosto de 2016, reducida a escritura pública con fecha 24 de noviembre de 2016, ante doña María Angelica Galan Bäurle, Notario Público de Valparaíso.</v>
      </c>
      <c r="K228" s="129" t="str">
        <f>VLOOKUP(A228,BASE.!$A$1:$T$878,11,FALSE)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28" s="129" t="str">
        <f>VLOOKUP(A228,BASE.!$A$1:$T$878,12,FALSE)</f>
        <v xml:space="preserve">Victoria Nº 2370, Valparaíso.
Casilla 424, Valparaíso.
</v>
      </c>
      <c r="M228" s="129" t="str">
        <f>VLOOKUP(A228,BASE.!$A$1:$T$878,13,FALSE)</f>
        <v>V</v>
      </c>
      <c r="N228" s="129" t="str">
        <f>VLOOKUP(A228,BASE.!$A$1:$T$878,14,FALSE)</f>
        <v>Valparaíso</v>
      </c>
      <c r="O228" s="129" t="str">
        <f>VLOOKUP(A228,BASE.!$A$1:$T$878,15,FALSE)</f>
        <v xml:space="preserve">(32) 2213431-2237148-2238963, </v>
      </c>
      <c r="P228" s="129" t="str">
        <f>VLOOKUP(A228,BASE.!$A$1:$T$878,16,FALSE)</f>
        <v>info@refugiodecristo.cl</v>
      </c>
      <c r="Q228" s="129">
        <f>VLOOKUP(A228,BASE.!$A$1:$T$878,17,FALSE)</f>
        <v>0</v>
      </c>
      <c r="R228" s="129">
        <f>VLOOKUP(A228,BASE.!$A$1:$T$878,18,FALSE)</f>
        <v>93401</v>
      </c>
      <c r="S228" s="129" t="str">
        <f>VLOOKUP(A228,BASE.!$A$1:$T$878,19,FALSE)</f>
        <v xml:space="preserve">Certificado financiero correspondiente al año 2019 APROBADOS POR EL  Subdepartamento de Supervisión Financiero. </v>
      </c>
      <c r="T228" s="131">
        <f>VLOOKUP(A228,BASE.!$A$1:$T$878,20,FALSE)</f>
        <v>37970</v>
      </c>
      <c r="U228" s="130">
        <v>4550</v>
      </c>
      <c r="V228" s="136">
        <v>1046436</v>
      </c>
      <c r="W228" s="136">
        <v>1046436</v>
      </c>
      <c r="X228" s="134">
        <v>44227</v>
      </c>
      <c r="Y228" s="135" t="s">
        <v>8664</v>
      </c>
      <c r="Z228" s="135" t="s">
        <v>7880</v>
      </c>
      <c r="AA228" s="135" t="s">
        <v>8003</v>
      </c>
    </row>
    <row r="229" spans="1:27" x14ac:dyDescent="0.25">
      <c r="A229" s="129">
        <v>4550</v>
      </c>
      <c r="B229" s="129" t="s">
        <v>8297</v>
      </c>
      <c r="C229" s="129">
        <v>700155609</v>
      </c>
      <c r="D229" s="129" t="str">
        <f>VLOOKUP(A229,BASE.!$A$1:$T$878,4,FALSE)</f>
        <v>Fundación de Derecho Privado</v>
      </c>
      <c r="E229" s="129" t="str">
        <f>VLOOKUP(A229,BASE.!$A$1:$T$878,5,FALSE)</f>
        <v>Decreto Supremo Nº 2410, de 15 de mayo de 1953, del Ministerio de Justicia.</v>
      </c>
      <c r="F229" s="129" t="str">
        <f>VLOOKUP(A229,BASE.!$A$1:$T$878,6,FALSE)</f>
        <v xml:space="preserve">Certificado de Vigencia de Persona Jurídica sin fines de lucro folio 500328044989, de fecha 08 de julio de 2020, emitido por el Servicio de Registro Civil e Identificación
</v>
      </c>
      <c r="G229" s="129" t="str">
        <f>VLOOKUP(A229,BASE.!$A$1:$T$878,7,FALSE)</f>
        <v>La creación y mantenimiento de obras de beneficencia y educación gratuita por medio de asilos para dirigentes y de escuelas tanto diurnas como nocturnas.</v>
      </c>
      <c r="H229" s="129" t="str">
        <f>VLOOKUP(A229,BASE.!$A$1:$T$878,8,FALSE)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29" s="129" t="str">
        <f>VLOOKUP(A229,BASE.!$A$1:$T$878,9,FALSE)</f>
        <v>Tres años. El Presidente, Vicepresidente, Tesorero y Secretario durarán en sus cargos un año, plazo que se entenderá prorrogado en un lapso igual hasta que se designen sus sucesores.</v>
      </c>
      <c r="J229" s="129" t="str">
        <f>VLOOKUP(A229,BASE.!$A$1:$T$878,10,FALSE)</f>
        <v>08 de agosto de 2016, conforme al acta de fecha 08 de agosto de 2016, reducida a escritura pública con fecha 24 de noviembre de 2016, ante doña María Angelica Galan Bäurle, Notario Público de Valparaíso.</v>
      </c>
      <c r="K229" s="129" t="str">
        <f>VLOOKUP(A229,BASE.!$A$1:$T$878,11,FALSE)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29" s="129" t="str">
        <f>VLOOKUP(A229,BASE.!$A$1:$T$878,12,FALSE)</f>
        <v xml:space="preserve">Victoria Nº 2370, Valparaíso.
Casilla 424, Valparaíso.
</v>
      </c>
      <c r="M229" s="129" t="str">
        <f>VLOOKUP(A229,BASE.!$A$1:$T$878,13,FALSE)</f>
        <v>V</v>
      </c>
      <c r="N229" s="129" t="str">
        <f>VLOOKUP(A229,BASE.!$A$1:$T$878,14,FALSE)</f>
        <v>Valparaíso</v>
      </c>
      <c r="O229" s="129" t="str">
        <f>VLOOKUP(A229,BASE.!$A$1:$T$878,15,FALSE)</f>
        <v xml:space="preserve">(32) 2213431-2237148-2238963, </v>
      </c>
      <c r="P229" s="129" t="str">
        <f>VLOOKUP(A229,BASE.!$A$1:$T$878,16,FALSE)</f>
        <v>info@refugiodecristo.cl</v>
      </c>
      <c r="Q229" s="129">
        <f>VLOOKUP(A229,BASE.!$A$1:$T$878,17,FALSE)</f>
        <v>0</v>
      </c>
      <c r="R229" s="129">
        <f>VLOOKUP(A229,BASE.!$A$1:$T$878,18,FALSE)</f>
        <v>93401</v>
      </c>
      <c r="S229" s="129" t="str">
        <f>VLOOKUP(A229,BASE.!$A$1:$T$878,19,FALSE)</f>
        <v xml:space="preserve">Certificado financiero correspondiente al año 2019 APROBADOS POR EL  Subdepartamento de Supervisión Financiero. </v>
      </c>
      <c r="T229" s="131">
        <f>VLOOKUP(A229,BASE.!$A$1:$T$878,20,FALSE)</f>
        <v>37970</v>
      </c>
      <c r="U229" s="130">
        <v>4550</v>
      </c>
      <c r="V229" s="136">
        <v>13038136</v>
      </c>
      <c r="W229" s="136">
        <v>13038136</v>
      </c>
      <c r="X229" s="134">
        <v>44227</v>
      </c>
      <c r="Y229" s="135" t="s">
        <v>8664</v>
      </c>
      <c r="Z229" s="135" t="s">
        <v>7880</v>
      </c>
      <c r="AA229" s="135" t="s">
        <v>7885</v>
      </c>
    </row>
    <row r="230" spans="1:27" x14ac:dyDescent="0.25">
      <c r="A230" s="129">
        <v>4550</v>
      </c>
      <c r="B230" s="129" t="s">
        <v>8297</v>
      </c>
      <c r="C230" s="129">
        <v>700155609</v>
      </c>
      <c r="D230" s="129" t="str">
        <f>VLOOKUP(A230,BASE.!$A$1:$T$878,4,FALSE)</f>
        <v>Fundación de Derecho Privado</v>
      </c>
      <c r="E230" s="129" t="str">
        <f>VLOOKUP(A230,BASE.!$A$1:$T$878,5,FALSE)</f>
        <v>Decreto Supremo Nº 2410, de 15 de mayo de 1953, del Ministerio de Justicia.</v>
      </c>
      <c r="F230" s="129" t="str">
        <f>VLOOKUP(A230,BASE.!$A$1:$T$878,6,FALSE)</f>
        <v xml:space="preserve">Certificado de Vigencia de Persona Jurídica sin fines de lucro folio 500328044989, de fecha 08 de julio de 2020, emitido por el Servicio de Registro Civil e Identificación
</v>
      </c>
      <c r="G230" s="129" t="str">
        <f>VLOOKUP(A230,BASE.!$A$1:$T$878,7,FALSE)</f>
        <v>La creación y mantenimiento de obras de beneficencia y educación gratuita por medio de asilos para dirigentes y de escuelas tanto diurnas como nocturnas.</v>
      </c>
      <c r="H230" s="129" t="str">
        <f>VLOOKUP(A230,BASE.!$A$1:$T$878,8,FALSE)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30" s="129" t="str">
        <f>VLOOKUP(A230,BASE.!$A$1:$T$878,9,FALSE)</f>
        <v>Tres años. El Presidente, Vicepresidente, Tesorero y Secretario durarán en sus cargos un año, plazo que se entenderá prorrogado en un lapso igual hasta que se designen sus sucesores.</v>
      </c>
      <c r="J230" s="129" t="str">
        <f>VLOOKUP(A230,BASE.!$A$1:$T$878,10,FALSE)</f>
        <v>08 de agosto de 2016, conforme al acta de fecha 08 de agosto de 2016, reducida a escritura pública con fecha 24 de noviembre de 2016, ante doña María Angelica Galan Bäurle, Notario Público de Valparaíso.</v>
      </c>
      <c r="K230" s="129" t="str">
        <f>VLOOKUP(A230,BASE.!$A$1:$T$878,11,FALSE)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30" s="129" t="str">
        <f>VLOOKUP(A230,BASE.!$A$1:$T$878,12,FALSE)</f>
        <v xml:space="preserve">Victoria Nº 2370, Valparaíso.
Casilla 424, Valparaíso.
</v>
      </c>
      <c r="M230" s="129" t="str">
        <f>VLOOKUP(A230,BASE.!$A$1:$T$878,13,FALSE)</f>
        <v>V</v>
      </c>
      <c r="N230" s="129" t="str">
        <f>VLOOKUP(A230,BASE.!$A$1:$T$878,14,FALSE)</f>
        <v>Valparaíso</v>
      </c>
      <c r="O230" s="129" t="str">
        <f>VLOOKUP(A230,BASE.!$A$1:$T$878,15,FALSE)</f>
        <v xml:space="preserve">(32) 2213431-2237148-2238963, </v>
      </c>
      <c r="P230" s="129" t="str">
        <f>VLOOKUP(A230,BASE.!$A$1:$T$878,16,FALSE)</f>
        <v>info@refugiodecristo.cl</v>
      </c>
      <c r="Q230" s="129">
        <f>VLOOKUP(A230,BASE.!$A$1:$T$878,17,FALSE)</f>
        <v>0</v>
      </c>
      <c r="R230" s="129">
        <f>VLOOKUP(A230,BASE.!$A$1:$T$878,18,FALSE)</f>
        <v>93401</v>
      </c>
      <c r="S230" s="129" t="str">
        <f>VLOOKUP(A230,BASE.!$A$1:$T$878,19,FALSE)</f>
        <v xml:space="preserve">Certificado financiero correspondiente al año 2019 APROBADOS POR EL  Subdepartamento de Supervisión Financiero. </v>
      </c>
      <c r="T230" s="131">
        <f>VLOOKUP(A230,BASE.!$A$1:$T$878,20,FALSE)</f>
        <v>37970</v>
      </c>
      <c r="U230" s="130">
        <v>4550</v>
      </c>
      <c r="V230" s="136">
        <v>5460704</v>
      </c>
      <c r="W230" s="136">
        <v>5460704</v>
      </c>
      <c r="X230" s="134">
        <v>44227</v>
      </c>
      <c r="Y230" s="135" t="s">
        <v>8664</v>
      </c>
      <c r="Z230" s="135" t="s">
        <v>7880</v>
      </c>
      <c r="AA230" s="135" t="s">
        <v>7886</v>
      </c>
    </row>
    <row r="231" spans="1:27" x14ac:dyDescent="0.25">
      <c r="A231" s="129">
        <v>4550</v>
      </c>
      <c r="B231" s="129" t="s">
        <v>8297</v>
      </c>
      <c r="C231" s="129">
        <v>700155609</v>
      </c>
      <c r="D231" s="129" t="str">
        <f>VLOOKUP(A231,BASE.!$A$1:$T$878,4,FALSE)</f>
        <v>Fundación de Derecho Privado</v>
      </c>
      <c r="E231" s="129" t="str">
        <f>VLOOKUP(A231,BASE.!$A$1:$T$878,5,FALSE)</f>
        <v>Decreto Supremo Nº 2410, de 15 de mayo de 1953, del Ministerio de Justicia.</v>
      </c>
      <c r="F231" s="129" t="str">
        <f>VLOOKUP(A231,BASE.!$A$1:$T$878,6,FALSE)</f>
        <v xml:space="preserve">Certificado de Vigencia de Persona Jurídica sin fines de lucro folio 500328044989, de fecha 08 de julio de 2020, emitido por el Servicio de Registro Civil e Identificación
</v>
      </c>
      <c r="G231" s="129" t="str">
        <f>VLOOKUP(A231,BASE.!$A$1:$T$878,7,FALSE)</f>
        <v>La creación y mantenimiento de obras de beneficencia y educación gratuita por medio de asilos para dirigentes y de escuelas tanto diurnas como nocturnas.</v>
      </c>
      <c r="H231" s="129" t="str">
        <f>VLOOKUP(A231,BASE.!$A$1:$T$878,8,FALSE)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31" s="129" t="str">
        <f>VLOOKUP(A231,BASE.!$A$1:$T$878,9,FALSE)</f>
        <v>Tres años. El Presidente, Vicepresidente, Tesorero y Secretario durarán en sus cargos un año, plazo que se entenderá prorrogado en un lapso igual hasta que se designen sus sucesores.</v>
      </c>
      <c r="J231" s="129" t="str">
        <f>VLOOKUP(A231,BASE.!$A$1:$T$878,10,FALSE)</f>
        <v>08 de agosto de 2016, conforme al acta de fecha 08 de agosto de 2016, reducida a escritura pública con fecha 24 de noviembre de 2016, ante doña María Angelica Galan Bäurle, Notario Público de Valparaíso.</v>
      </c>
      <c r="K231" s="129" t="str">
        <f>VLOOKUP(A231,BASE.!$A$1:$T$878,11,FALSE)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31" s="129" t="str">
        <f>VLOOKUP(A231,BASE.!$A$1:$T$878,12,FALSE)</f>
        <v xml:space="preserve">Victoria Nº 2370, Valparaíso.
Casilla 424, Valparaíso.
</v>
      </c>
      <c r="M231" s="129" t="str">
        <f>VLOOKUP(A231,BASE.!$A$1:$T$878,13,FALSE)</f>
        <v>V</v>
      </c>
      <c r="N231" s="129" t="str">
        <f>VLOOKUP(A231,BASE.!$A$1:$T$878,14,FALSE)</f>
        <v>Valparaíso</v>
      </c>
      <c r="O231" s="129" t="str">
        <f>VLOOKUP(A231,BASE.!$A$1:$T$878,15,FALSE)</f>
        <v xml:space="preserve">(32) 2213431-2237148-2238963, </v>
      </c>
      <c r="P231" s="129" t="str">
        <f>VLOOKUP(A231,BASE.!$A$1:$T$878,16,FALSE)</f>
        <v>info@refugiodecristo.cl</v>
      </c>
      <c r="Q231" s="129">
        <f>VLOOKUP(A231,BASE.!$A$1:$T$878,17,FALSE)</f>
        <v>0</v>
      </c>
      <c r="R231" s="129">
        <f>VLOOKUP(A231,BASE.!$A$1:$T$878,18,FALSE)</f>
        <v>93401</v>
      </c>
      <c r="S231" s="129" t="str">
        <f>VLOOKUP(A231,BASE.!$A$1:$T$878,19,FALSE)</f>
        <v xml:space="preserve">Certificado financiero correspondiente al año 2019 APROBADOS POR EL  Subdepartamento de Supervisión Financiero. </v>
      </c>
      <c r="T231" s="131">
        <f>VLOOKUP(A231,BASE.!$A$1:$T$878,20,FALSE)</f>
        <v>37970</v>
      </c>
      <c r="U231" s="130">
        <v>4550</v>
      </c>
      <c r="V231" s="136">
        <v>4809960</v>
      </c>
      <c r="W231" s="136">
        <v>4809960</v>
      </c>
      <c r="X231" s="134">
        <v>44227</v>
      </c>
      <c r="Y231" s="135" t="s">
        <v>8664</v>
      </c>
      <c r="Z231" s="135" t="s">
        <v>7880</v>
      </c>
      <c r="AA231" s="135" t="s">
        <v>7888</v>
      </c>
    </row>
    <row r="232" spans="1:27" x14ac:dyDescent="0.25">
      <c r="A232" s="129">
        <v>4550</v>
      </c>
      <c r="B232" s="129" t="s">
        <v>8297</v>
      </c>
      <c r="C232" s="129">
        <v>700155609</v>
      </c>
      <c r="D232" s="129" t="str">
        <f>VLOOKUP(A232,BASE.!$A$1:$T$878,4,FALSE)</f>
        <v>Fundación de Derecho Privado</v>
      </c>
      <c r="E232" s="129" t="str">
        <f>VLOOKUP(A232,BASE.!$A$1:$T$878,5,FALSE)</f>
        <v>Decreto Supremo Nº 2410, de 15 de mayo de 1953, del Ministerio de Justicia.</v>
      </c>
      <c r="F232" s="129" t="str">
        <f>VLOOKUP(A232,BASE.!$A$1:$T$878,6,FALSE)</f>
        <v xml:space="preserve">Certificado de Vigencia de Persona Jurídica sin fines de lucro folio 500328044989, de fecha 08 de julio de 2020, emitido por el Servicio de Registro Civil e Identificación
</v>
      </c>
      <c r="G232" s="129" t="str">
        <f>VLOOKUP(A232,BASE.!$A$1:$T$878,7,FALSE)</f>
        <v>La creación y mantenimiento de obras de beneficencia y educación gratuita por medio de asilos para dirigentes y de escuelas tanto diurnas como nocturnas.</v>
      </c>
      <c r="H232" s="129" t="str">
        <f>VLOOKUP(A232,BASE.!$A$1:$T$878,8,FALSE)</f>
        <v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v>
      </c>
      <c r="I232" s="129" t="str">
        <f>VLOOKUP(A232,BASE.!$A$1:$T$878,9,FALSE)</f>
        <v>Tres años. El Presidente, Vicepresidente, Tesorero y Secretario durarán en sus cargos un año, plazo que se entenderá prorrogado en un lapso igual hasta que se designen sus sucesores.</v>
      </c>
      <c r="J232" s="129" t="str">
        <f>VLOOKUP(A232,BASE.!$A$1:$T$878,10,FALSE)</f>
        <v>08 de agosto de 2016, conforme al acta de fecha 08 de agosto de 2016, reducida a escritura pública con fecha 24 de noviembre de 2016, ante doña María Angelica Galan Bäurle, Notario Público de Valparaíso.</v>
      </c>
      <c r="K232" s="129" t="str">
        <f>VLOOKUP(A232,BASE.!$A$1:$T$878,11,FALSE)</f>
        <v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v>
      </c>
      <c r="L232" s="129" t="str">
        <f>VLOOKUP(A232,BASE.!$A$1:$T$878,12,FALSE)</f>
        <v xml:space="preserve">Victoria Nº 2370, Valparaíso.
Casilla 424, Valparaíso.
</v>
      </c>
      <c r="M232" s="129" t="str">
        <f>VLOOKUP(A232,BASE.!$A$1:$T$878,13,FALSE)</f>
        <v>V</v>
      </c>
      <c r="N232" s="129" t="str">
        <f>VLOOKUP(A232,BASE.!$A$1:$T$878,14,FALSE)</f>
        <v>Valparaíso</v>
      </c>
      <c r="O232" s="129" t="str">
        <f>VLOOKUP(A232,BASE.!$A$1:$T$878,15,FALSE)</f>
        <v xml:space="preserve">(32) 2213431-2237148-2238963, </v>
      </c>
      <c r="P232" s="129" t="str">
        <f>VLOOKUP(A232,BASE.!$A$1:$T$878,16,FALSE)</f>
        <v>info@refugiodecristo.cl</v>
      </c>
      <c r="Q232" s="129">
        <f>VLOOKUP(A232,BASE.!$A$1:$T$878,17,FALSE)</f>
        <v>0</v>
      </c>
      <c r="R232" s="129">
        <f>VLOOKUP(A232,BASE.!$A$1:$T$878,18,FALSE)</f>
        <v>93401</v>
      </c>
      <c r="S232" s="129" t="str">
        <f>VLOOKUP(A232,BASE.!$A$1:$T$878,19,FALSE)</f>
        <v xml:space="preserve">Certificado financiero correspondiente al año 2019 APROBADOS POR EL  Subdepartamento de Supervisión Financiero. </v>
      </c>
      <c r="T232" s="131">
        <f>VLOOKUP(A232,BASE.!$A$1:$T$878,20,FALSE)</f>
        <v>37970</v>
      </c>
      <c r="U232" s="130">
        <v>4550</v>
      </c>
      <c r="V232" s="136">
        <v>9377207</v>
      </c>
      <c r="W232" s="136">
        <v>9377207</v>
      </c>
      <c r="X232" s="134">
        <v>44227</v>
      </c>
      <c r="Y232" s="135" t="s">
        <v>8664</v>
      </c>
      <c r="Z232" s="135" t="s">
        <v>7880</v>
      </c>
      <c r="AA232" s="135" t="s">
        <v>7939</v>
      </c>
    </row>
    <row r="233" spans="1:27" x14ac:dyDescent="0.25">
      <c r="A233" s="129">
        <v>5070</v>
      </c>
      <c r="B233" s="129" t="s">
        <v>8298</v>
      </c>
      <c r="C233" s="129">
        <v>690411008</v>
      </c>
      <c r="D233" s="129" t="str">
        <f>VLOOKUP(A233,BASE.!$A$1:$T$878,4,FALSE)</f>
        <v>Municipalidad</v>
      </c>
      <c r="E233" s="129" t="str">
        <f>VLOOKUP(A233,BASE.!$A$1:$T$878,5,FALSE)</f>
        <v>Constitución Política de la República, art. 107.</v>
      </c>
      <c r="F233" s="129" t="str">
        <f>VLOOKUP(A233,BASE.!$A$1:$T$878,6,FALSE)</f>
        <v>Indefinida.</v>
      </c>
      <c r="G233" s="129" t="str">
        <f>VLOOKUP(A233,BASE.!$A$1:$T$878,7,FALSE)</f>
        <v>Según Ley Orgánica Nº 18.695, arts. 1º al 4º.</v>
      </c>
      <c r="H233" s="129" t="str">
        <f>VLOOKUP(A233,BASE.!$A$1:$T$878,8,FALSE)</f>
        <v>no tiene</v>
      </c>
      <c r="I233" s="129">
        <f>VLOOKUP(A233,BASE.!$A$1:$T$878,9,FALSE)</f>
        <v>0</v>
      </c>
      <c r="J233" s="129">
        <f>VLOOKUP(A233,BASE.!$A$1:$T$878,10,FALSE)</f>
        <v>0</v>
      </c>
      <c r="K233" s="129" t="str">
        <f>VLOOKUP(A233,BASE.!$A$1:$T$878,11,FALSE)</f>
        <v xml:space="preserve">Pedro Miguel Ángel Castillo Díaz, </v>
      </c>
      <c r="L233" s="129" t="str">
        <f>VLOOKUP(A233,BASE.!$A$1:$T$878,12,FALSE)</f>
        <v xml:space="preserve">Plaza de Armas Nº 438, provincia de Limarí, comuna de Combarbalá, Región de Coquimbo.
</v>
      </c>
      <c r="M233" s="129" t="str">
        <f>VLOOKUP(A233,BASE.!$A$1:$T$878,13,FALSE)</f>
        <v>IV</v>
      </c>
      <c r="N233" s="129" t="str">
        <f>VLOOKUP(A233,BASE.!$A$1:$T$878,14,FALSE)</f>
        <v>Combarbalá</v>
      </c>
      <c r="O233" s="129" t="str">
        <f>VLOOKUP(A233,BASE.!$A$1:$T$878,15,FALSE)</f>
        <v>Fono (53) 741033
        (53) 741133
        (53) 741007</v>
      </c>
      <c r="P233" s="129">
        <f>VLOOKUP(A233,BASE.!$A$1:$T$878,16,FALSE)</f>
        <v>0</v>
      </c>
      <c r="Q233" s="129">
        <f>VLOOKUP(A233,BASE.!$A$1:$T$878,17,FALSE)</f>
        <v>0</v>
      </c>
      <c r="R233" s="129">
        <f>VLOOKUP(A233,BASE.!$A$1:$T$878,18,FALSE)</f>
        <v>91001</v>
      </c>
      <c r="S233" s="129" t="str">
        <f>VLOOKUP(A233,BASE.!$A$1:$T$878,19,FALSE)</f>
        <v xml:space="preserve">No se acompañan. Aplica Informe Jurídico Nº 09, de fecha 14 de marzo de 2011 del Departamento Jurídico y Dictamen Nº 070791, de 2009, de la Contraloría General de la República.  
</v>
      </c>
      <c r="T233" s="131">
        <f>VLOOKUP(A233,BASE.!$A$1:$T$878,20,FALSE)</f>
        <v>41394</v>
      </c>
      <c r="U233" s="130">
        <v>5070</v>
      </c>
      <c r="V233" s="136">
        <v>3734902</v>
      </c>
      <c r="W233" s="136">
        <v>3734902</v>
      </c>
      <c r="X233" s="134">
        <v>44227</v>
      </c>
      <c r="Y233" s="135" t="s">
        <v>8664</v>
      </c>
      <c r="Z233" s="135" t="s">
        <v>7880</v>
      </c>
      <c r="AA233" s="135" t="s">
        <v>8004</v>
      </c>
    </row>
    <row r="234" spans="1:27" x14ac:dyDescent="0.25">
      <c r="A234" s="129">
        <v>5150</v>
      </c>
      <c r="B234" s="129" t="s">
        <v>8299</v>
      </c>
      <c r="C234" s="129">
        <v>692403002</v>
      </c>
      <c r="D234" s="129" t="str">
        <f>VLOOKUP(A234,BASE.!$A$1:$T$878,4,FALSE)</f>
        <v>Municipalidad</v>
      </c>
      <c r="E234" s="129" t="str">
        <f>VLOOKUP(A234,BASE.!$A$1:$T$878,5,FALSE)</f>
        <v>Constitución Política de la República, art. 107.</v>
      </c>
      <c r="F234" s="129" t="str">
        <f>VLOOKUP(A234,BASE.!$A$1:$T$878,6,FALSE)</f>
        <v>Indefinida.</v>
      </c>
      <c r="G234" s="129" t="str">
        <f>VLOOKUP(A234,BASE.!$A$1:$T$878,7,FALSE)</f>
        <v>Según Ley Orgánica Nº 18.695, arts. 1º al 4º.</v>
      </c>
      <c r="H234" s="129" t="str">
        <f>VLOOKUP(A234,BASE.!$A$1:$T$878,8,FALSE)</f>
        <v>no tiene</v>
      </c>
      <c r="I234" s="129">
        <f>VLOOKUP(A234,BASE.!$A$1:$T$878,9,FALSE)</f>
        <v>0</v>
      </c>
      <c r="J234" s="129">
        <f>VLOOKUP(A234,BASE.!$A$1:$T$878,10,FALSE)</f>
        <v>0</v>
      </c>
      <c r="K234" s="129" t="str">
        <f>VLOOKUP(A234,BASE.!$A$1:$T$878,11,FALSE)</f>
        <v xml:space="preserve">Rigoberto Alejandro Huala Canumán, </v>
      </c>
      <c r="L234" s="129" t="str">
        <f>VLOOKUP(A234,BASE.!$A$1:$T$878,12,FALSE)</f>
        <v>Francisco Bilbao Nº357, Coyhaique, Undécima Región.</v>
      </c>
      <c r="M234" s="129" t="str">
        <f>VLOOKUP(A234,BASE.!$A$1:$T$878,13,FALSE)</f>
        <v>XI</v>
      </c>
      <c r="N234" s="129" t="str">
        <f>VLOOKUP(A234,BASE.!$A$1:$T$878,14,FALSE)</f>
        <v>Coyhaique</v>
      </c>
      <c r="O234" s="129">
        <f>VLOOKUP(A234,BASE.!$A$1:$T$878,15,FALSE)</f>
        <v>0</v>
      </c>
      <c r="P234" s="129">
        <f>VLOOKUP(A234,BASE.!$A$1:$T$878,16,FALSE)</f>
        <v>0</v>
      </c>
      <c r="Q234" s="129">
        <f>VLOOKUP(A234,BASE.!$A$1:$T$878,17,FALSE)</f>
        <v>0</v>
      </c>
      <c r="R234" s="129">
        <f>VLOOKUP(A234,BASE.!$A$1:$T$878,18,FALSE)</f>
        <v>91001</v>
      </c>
      <c r="S234" s="129" t="str">
        <f>VLOOKUP(A234,BASE.!$A$1:$T$878,19,FALSE)</f>
        <v xml:space="preserve">No se acompañan. Aplica Informe Jurídico Nº 09, de  fecha 14 de marzo de 2011 del Departamento Jurídico y Dictamen Nº 070791, de 2009, de la Contraloría General de la República.  
</v>
      </c>
      <c r="T234" s="131">
        <f>VLOOKUP(A234,BASE.!$A$1:$T$878,20,FALSE)</f>
        <v>37970</v>
      </c>
      <c r="U234" s="130">
        <v>5150</v>
      </c>
      <c r="V234" s="136">
        <v>190900</v>
      </c>
      <c r="W234" s="136">
        <v>190900</v>
      </c>
      <c r="X234" s="134">
        <v>44227</v>
      </c>
      <c r="Y234" s="135" t="s">
        <v>8664</v>
      </c>
      <c r="Z234" s="135" t="s">
        <v>7880</v>
      </c>
      <c r="AA234" s="135" t="s">
        <v>7902</v>
      </c>
    </row>
    <row r="235" spans="1:27" x14ac:dyDescent="0.25">
      <c r="A235" s="129">
        <v>5200</v>
      </c>
      <c r="B235" s="129" t="s">
        <v>8300</v>
      </c>
      <c r="C235" s="129">
        <v>690707004</v>
      </c>
      <c r="D235" s="129" t="str">
        <f>VLOOKUP(A235,BASE.!$A$1:$T$878,4,FALSE)</f>
        <v xml:space="preserve">
I. Municipalidad de La Florida
</v>
      </c>
      <c r="E235" s="129" t="str">
        <f>VLOOKUP(A235,BASE.!$A$1:$T$878,5,FALSE)</f>
        <v>Constitución Política de la República, art. 107.</v>
      </c>
      <c r="F235" s="129" t="str">
        <f>VLOOKUP(A235,BASE.!$A$1:$T$878,6,FALSE)</f>
        <v>Indefinida.</v>
      </c>
      <c r="G235" s="129" t="str">
        <f>VLOOKUP(A235,BASE.!$A$1:$T$878,7,FALSE)</f>
        <v>Según Ley Orgánica Nº 18.695, arts. 1º al 4º.</v>
      </c>
      <c r="H235" s="129" t="str">
        <f>VLOOKUP(A235,BASE.!$A$1:$T$878,8,FALSE)</f>
        <v>no tiene</v>
      </c>
      <c r="I235" s="129">
        <f>VLOOKUP(A235,BASE.!$A$1:$T$878,9,FALSE)</f>
        <v>0</v>
      </c>
      <c r="J235" s="129">
        <f>VLOOKUP(A235,BASE.!$A$1:$T$878,10,FALSE)</f>
        <v>0</v>
      </c>
      <c r="K235" s="129" t="str">
        <f>VLOOKUP(A235,BASE.!$A$1:$T$878,11,FALSE)</f>
        <v xml:space="preserve">Rodolfo Carter Fernández, </v>
      </c>
      <c r="L235" s="129" t="str">
        <f>VLOOKUP(A235,BASE.!$A$1:$T$878,12,FALSE)</f>
        <v xml:space="preserve">Serafín Zamora Nº 6600, La Florida, Región Metropolitana. </v>
      </c>
      <c r="M235" s="129" t="str">
        <f>VLOOKUP(A235,BASE.!$A$1:$T$878,13,FALSE)</f>
        <v>XIII</v>
      </c>
      <c r="N235" s="129" t="str">
        <f>VLOOKUP(A235,BASE.!$A$1:$T$878,14,FALSE)</f>
        <v>La Florida</v>
      </c>
      <c r="O235" s="129" t="str">
        <f>VLOOKUP(A235,BASE.!$A$1:$T$878,15,FALSE)</f>
        <v>Teléfono: 6365000;</v>
      </c>
      <c r="P235" s="129">
        <f>VLOOKUP(A235,BASE.!$A$1:$T$878,16,FALSE)</f>
        <v>0</v>
      </c>
      <c r="Q235" s="129">
        <f>VLOOKUP(A235,BASE.!$A$1:$T$878,17,FALSE)</f>
        <v>0</v>
      </c>
      <c r="R235" s="129">
        <f>VLOOKUP(A235,BASE.!$A$1:$T$878,18,FALSE)</f>
        <v>91001</v>
      </c>
      <c r="S235" s="129" t="str">
        <f>VLOOKUP(A235,BASE.!$A$1:$T$878,19,FALSE)</f>
        <v xml:space="preserve">No se acompañan. Aplica Informe Jurídico Nº 09, de  fecha 14 de marzo de 2011 del Departamento Jurídico y Dictamen Nº 070791, de 2009, de la Contraloría General de la República.  
</v>
      </c>
      <c r="T235" s="131">
        <f>VLOOKUP(A235,BASE.!$A$1:$T$878,20,FALSE)</f>
        <v>37970</v>
      </c>
      <c r="U235" s="130">
        <v>5200</v>
      </c>
      <c r="V235" s="136">
        <v>10468611</v>
      </c>
      <c r="W235" s="136">
        <v>10468611</v>
      </c>
      <c r="X235" s="134">
        <v>44227</v>
      </c>
      <c r="Y235" s="135" t="s">
        <v>8664</v>
      </c>
      <c r="Z235" s="135" t="s">
        <v>7880</v>
      </c>
      <c r="AA235" s="135" t="s">
        <v>7960</v>
      </c>
    </row>
    <row r="236" spans="1:27" x14ac:dyDescent="0.25">
      <c r="A236" s="129">
        <v>5650</v>
      </c>
      <c r="B236" s="129" t="s">
        <v>8301</v>
      </c>
      <c r="C236" s="129">
        <v>708967009</v>
      </c>
      <c r="D236" s="129" t="str">
        <f>VLOOKUP(A236,BASE.!$A$1:$T$878,4,FALSE)</f>
        <v xml:space="preserve">Institución eclesiástica.
</v>
      </c>
      <c r="E236" s="129" t="str">
        <f>VLOOKUP(A236,BASE.!$A$1:$T$878,5,FALSE)</f>
        <v xml:space="preserve">Erigida conforme al derecho canónico Bula “Ad Similitudem Hominis”
</v>
      </c>
      <c r="F236" s="129" t="str">
        <f>VLOOKUP(A236,BASE.!$A$1:$T$878,6,FALSE)</f>
        <v xml:space="preserve">Indefinida
</v>
      </c>
      <c r="G236" s="129" t="str">
        <f>VLOOKUP(A236,BASE.!$A$1:$T$878,7,FALSE)</f>
        <v xml:space="preserve">Organización religiosa.
</v>
      </c>
      <c r="H236" s="129" t="str">
        <f>VLOOKUP(A236,BASE.!$A$1:$T$878,8,FALSE)</f>
        <v>no tiene</v>
      </c>
      <c r="I236" s="129">
        <f>VLOOKUP(A236,BASE.!$A$1:$T$878,9,FALSE)</f>
        <v>0</v>
      </c>
      <c r="J236" s="129">
        <f>VLOOKUP(A236,BASE.!$A$1:$T$878,10,FALSE)</f>
        <v>0</v>
      </c>
      <c r="K236" s="129" t="str">
        <f>VLOOKUP(A236,BASE.!$A$1:$T$878,11,FALSE)</f>
        <v xml:space="preserve">Jorge Vega Velasco </v>
      </c>
      <c r="L236" s="129" t="str">
        <f>VLOOKUP(A236,BASE.!$A$1:$T$878,12,FALSE)</f>
        <v xml:space="preserve">Constitución N°0 020, comuna Illapel, Región de Coquimbo. 
</v>
      </c>
      <c r="M236" s="129" t="str">
        <f>VLOOKUP(A236,BASE.!$A$1:$T$878,13,FALSE)</f>
        <v>IV</v>
      </c>
      <c r="N236" s="129" t="str">
        <f>VLOOKUP(A236,BASE.!$A$1:$T$878,14,FALSE)</f>
        <v xml:space="preserve"> Illapel</v>
      </c>
      <c r="O236" s="129" t="str">
        <f>VLOOKUP(A236,BASE.!$A$1:$T$878,15,FALSE)</f>
        <v>Fono 53 521143</v>
      </c>
      <c r="P236" s="129" t="str">
        <f>VLOOKUP(A236,BASE.!$A$1:$T$878,16,FALSE)</f>
        <v>illapel@episcopado.cl</v>
      </c>
      <c r="Q236" s="129">
        <f>VLOOKUP(A236,BASE.!$A$1:$T$878,17,FALSE)</f>
        <v>0</v>
      </c>
      <c r="R236" s="129" t="str">
        <f>VLOOKUP(A236,BASE.!$A$1:$T$878,18,FALSE)</f>
        <v xml:space="preserve">93910 Organizaciones religiosas </v>
      </c>
      <c r="S236" s="129" t="str">
        <f>VLOOKUP(A236,BASE.!$A$1:$T$878,19,FALSE)</f>
        <v>Certificado financiero correspondiente al año 2020, aprobado por el Sub Departamento de Supervisión Financiera.</v>
      </c>
      <c r="T236" s="131">
        <f>VLOOKUP(A236,BASE.!$A$1:$T$878,20,FALSE)</f>
        <v>37970</v>
      </c>
      <c r="U236" s="130">
        <v>5650</v>
      </c>
      <c r="V236" s="136">
        <v>10701385</v>
      </c>
      <c r="W236" s="136">
        <v>10701385</v>
      </c>
      <c r="X236" s="134">
        <v>44227</v>
      </c>
      <c r="Y236" s="135" t="s">
        <v>8664</v>
      </c>
      <c r="Z236" s="135" t="s">
        <v>7880</v>
      </c>
      <c r="AA236" s="135" t="s">
        <v>8005</v>
      </c>
    </row>
    <row r="237" spans="1:27" x14ac:dyDescent="0.25">
      <c r="A237" s="129">
        <v>5800</v>
      </c>
      <c r="B237" s="129" t="s">
        <v>8302</v>
      </c>
      <c r="C237" s="129">
        <v>700159108</v>
      </c>
      <c r="D237" s="129" t="str">
        <f>VLOOKUP(A237,BASE.!$A$1:$T$878,4,FALSE)</f>
        <v>Corporación de Derecho Privado.</v>
      </c>
      <c r="E237" s="129" t="str">
        <f>VLOOKUP(A237,BASE.!$A$1:$T$878,5,FALSE)</f>
        <v xml:space="preserve">Decreto Supremo Nº2440, de 23 de abril de 1951, del Ministerio de Justicia. </v>
      </c>
      <c r="F237" s="129" t="str">
        <f>VLOOKUP(A237,BASE.!$A$1:$T$878,6,FALSE)</f>
        <v>Certificado de Vigencia Folio Nº 500355737092, de fecha 12 de noviembre de 2020, del Servicio de Registro Civil e Identificación.</v>
      </c>
      <c r="G237" s="129" t="str">
        <f>VLOOKUP(A237,BASE.!$A$1:$T$878,7,FALSE)</f>
        <v>Organizar un establecimiento que permita recoger a los niños huérfanos y desamparados, educándoles y en lo posible, procurándoles una profesión; recoger a los ancianos e inválidos, a fin de proporcionarles habitación y sustento.</v>
      </c>
      <c r="H237" s="129" t="str">
        <f>VLOOKUP(A237,BASE.!$A$1:$T$878,8,FALSE)</f>
        <v xml:space="preserve">DIRECTORIO:
Presidente: R.P. Silvano Poletto Goldin, 
Vicepresidente: Eugenio Landaeta Avendaño, 
Secretaria: Silvia Huguette Negri Chiorrini,
Tesorera: Silvana Carla Scapini Sánchez, 
Directoras: 
Teresa Matilde Ferrario Bozzo, 
María Gloria  Palma Costabal, 
Concepción Sánchez Alonso, 
</v>
      </c>
      <c r="I237" s="129" t="str">
        <f>VLOOKUP(A237,BASE.!$A$1:$T$878,9,FALSE)</f>
        <v xml:space="preserve">5 años, pudiendo ser reelegidos indefinidamente.
</v>
      </c>
      <c r="J237" s="129" t="str">
        <f>VLOOKUP(A237,BASE.!$A$1:$T$878,10,FALSE)</f>
        <v xml:space="preserve">23 de abril de 2018, según acta de asamblea de socios reducida a escritura pública con fecha 16 de mayo de 2018, ante don Humberto Quezada Moreno, Notario Público Titular de la Vigésimo Sexta Notaría de Santiago.
</v>
      </c>
      <c r="K237" s="129" t="str">
        <f>VLOOKUP(A237,BASE.!$A$1:$T$878,11,FALSE)</f>
        <v xml:space="preserve">R.P. Silvano Poletto Goldin, , y a R.P. Jorge Álvaro Poblete Escobedo, para que, cada uno singularmente o en conjunto, anteponiendo su firma el nombre de la corporación, la obligue y represente. 
</v>
      </c>
      <c r="L237" s="129" t="str">
        <f>VLOOKUP(A237,BASE.!$A$1:$T$878,12,FALSE)</f>
        <v xml:space="preserve">Panamericana Norte Km. 25, Batuco, Lampa, Región Metropolitana
</v>
      </c>
      <c r="M237" s="129" t="str">
        <f>VLOOKUP(A237,BASE.!$A$1:$T$878,13,FALSE)</f>
        <v>XIII</v>
      </c>
      <c r="N237" s="129" t="str">
        <f>VLOOKUP(A237,BASE.!$A$1:$T$878,14,FALSE)</f>
        <v>Lampa</v>
      </c>
      <c r="O237" s="129" t="str">
        <f>VLOOKUP(A237,BASE.!$A$1:$T$878,15,FALSE)</f>
        <v>F. 7331581</v>
      </c>
      <c r="P237" s="129" t="str">
        <f>VLOOKUP(A237,BASE.!$A$1:$T$878,16,FALSE)</f>
        <v>: hogarsanricardo@gmail.com</v>
      </c>
      <c r="Q237" s="129">
        <f>VLOOKUP(A237,BASE.!$A$1:$T$878,17,FALSE)</f>
        <v>0</v>
      </c>
      <c r="R237" s="129">
        <f>VLOOKUP(A237,BASE.!$A$1:$T$878,18,FALSE)</f>
        <v>93401</v>
      </c>
      <c r="S237" s="129" t="str">
        <f>VLOOKUP(A237,BASE.!$A$1:$T$878,19,FALSE)</f>
        <v>Se acompañan antecedentes financieros correspondientes al año 2019 aprobados por el Subdepartamento de Supervisión Financiera.</v>
      </c>
      <c r="T237" s="131">
        <f>VLOOKUP(A237,BASE.!$A$1:$T$878,20,FALSE)</f>
        <v>37970</v>
      </c>
      <c r="U237" s="130">
        <v>5800</v>
      </c>
      <c r="V237" s="136">
        <v>21995081</v>
      </c>
      <c r="W237" s="136">
        <v>21995081</v>
      </c>
      <c r="X237" s="134">
        <v>44227</v>
      </c>
      <c r="Y237" s="135" t="s">
        <v>8664</v>
      </c>
      <c r="Z237" s="135" t="s">
        <v>7880</v>
      </c>
      <c r="AA237" s="135" t="s">
        <v>7978</v>
      </c>
    </row>
    <row r="238" spans="1:27" x14ac:dyDescent="0.25">
      <c r="A238" s="129">
        <v>5850</v>
      </c>
      <c r="B238" s="129" t="s">
        <v>8303</v>
      </c>
      <c r="C238" s="129">
        <v>700270009</v>
      </c>
      <c r="D238" s="129" t="str">
        <f>VLOOKUP(A238,BASE.!$A$1:$T$878,4,FALSE)</f>
        <v xml:space="preserve">Organización religiosa.
</v>
      </c>
      <c r="E238" s="129" t="str">
        <f>VLOOKUP(A238,BASE.!$A$1:$T$878,5,FALSE)</f>
        <v xml:space="preserve">Erigida de acuerdo al Derecho Canónico, en la Arquidiócesis de Santiago.
</v>
      </c>
      <c r="F238" s="129" t="str">
        <f>VLOOKUP(A238,BASE.!$A$1:$T$878,6,FALSE)</f>
        <v xml:space="preserve">Indefinida.Consta en el Certificado C/14143/2019 y 1302/2020, de fecha 17 de octubre de 2019, autorizado por doña Marcela Arriaza Morales, Notaria del Arzobispado de Santiago.
</v>
      </c>
      <c r="G238" s="129" t="str">
        <f>VLOOKUP(A238,BASE.!$A$1:$T$878,7,FALSE)</f>
        <v>Actividad religiosa.</v>
      </c>
      <c r="H238" s="129" t="str">
        <f>VLOOKUP(A238,BASE.!$A$1:$T$878,8,FALSE)</f>
        <v>no tiene</v>
      </c>
      <c r="I238" s="129">
        <f>VLOOKUP(A238,BASE.!$A$1:$T$878,9,FALSE)</f>
        <v>0</v>
      </c>
      <c r="J238" s="129">
        <f>VLOOKUP(A238,BASE.!$A$1:$T$878,10,FALSE)</f>
        <v>0</v>
      </c>
      <c r="K238" s="129" t="str">
        <f>VLOOKUP(A238,BASE.!$A$1:$T$878,11,FALSE)</f>
        <v>Mario Andres Salas Becerra      Viviana Contreras Menodoza (representante legal del Hogar San Pedro Armengol y Residencia San pedro Armengol El Salto en lo relativo a contratos con SENAME en la Región Metropolitana)</v>
      </c>
      <c r="L238" s="129" t="str">
        <f>VLOOKUP(A238,BASE.!$A$1:$T$878,12,FALSE)</f>
        <v xml:space="preserve">Huérfanos Nº 669, of 614, Casilla 525, 
</v>
      </c>
      <c r="M238" s="129" t="str">
        <f>VLOOKUP(A238,BASE.!$A$1:$T$878,13,FALSE)</f>
        <v>XIII</v>
      </c>
      <c r="N238" s="129" t="str">
        <f>VLOOKUP(A238,BASE.!$A$1:$T$878,14,FALSE)</f>
        <v xml:space="preserve">Santiago </v>
      </c>
      <c r="O238" s="129" t="str">
        <f>VLOOKUP(A238,BASE.!$A$1:$T$878,15,FALSE)</f>
        <v>Teléfono 02-6395684</v>
      </c>
      <c r="P238" s="129">
        <f>VLOOKUP(A238,BASE.!$A$1:$T$878,16,FALSE)</f>
        <v>0</v>
      </c>
      <c r="Q238" s="129">
        <f>VLOOKUP(A238,BASE.!$A$1:$T$878,17,FALSE)</f>
        <v>0</v>
      </c>
      <c r="R238" s="129" t="str">
        <f>VLOOKUP(A238,BASE.!$A$1:$T$878,18,FALSE)</f>
        <v>93910 Organizaciones religiosas.</v>
      </c>
      <c r="S238" s="129" t="str">
        <f>VLOOKUP(A238,BASE.!$A$1:$T$878,19,FALSE)</f>
        <v xml:space="preserve">Acompaña certificado financiero correspondiente al año 2019, aprobado por el Sub Departamento de Supervisión Nacional. </v>
      </c>
      <c r="T238" s="131">
        <f>VLOOKUP(A238,BASE.!$A$1:$T$878,20,FALSE)</f>
        <v>37970</v>
      </c>
      <c r="U238" s="130">
        <v>5850</v>
      </c>
      <c r="V238" s="136">
        <v>14494178</v>
      </c>
      <c r="W238" s="136">
        <v>14494178</v>
      </c>
      <c r="X238" s="134">
        <v>44227</v>
      </c>
      <c r="Y238" s="135" t="s">
        <v>8664</v>
      </c>
      <c r="Z238" s="135" t="s">
        <v>7880</v>
      </c>
      <c r="AA238" s="135" t="s">
        <v>7967</v>
      </c>
    </row>
    <row r="239" spans="1:27" x14ac:dyDescent="0.25">
      <c r="A239" s="129">
        <v>5850</v>
      </c>
      <c r="B239" s="129" t="s">
        <v>8303</v>
      </c>
      <c r="C239" s="129">
        <v>700270009</v>
      </c>
      <c r="D239" s="129" t="str">
        <f>VLOOKUP(A239,BASE.!$A$1:$T$878,4,FALSE)</f>
        <v xml:space="preserve">Organización religiosa.
</v>
      </c>
      <c r="E239" s="129" t="str">
        <f>VLOOKUP(A239,BASE.!$A$1:$T$878,5,FALSE)</f>
        <v xml:space="preserve">Erigida de acuerdo al Derecho Canónico, en la Arquidiócesis de Santiago.
</v>
      </c>
      <c r="F239" s="129" t="str">
        <f>VLOOKUP(A239,BASE.!$A$1:$T$878,6,FALSE)</f>
        <v xml:space="preserve">Indefinida.Consta en el Certificado C/14143/2019 y 1302/2020, de fecha 17 de octubre de 2019, autorizado por doña Marcela Arriaza Morales, Notaria del Arzobispado de Santiago.
</v>
      </c>
      <c r="G239" s="129" t="str">
        <f>VLOOKUP(A239,BASE.!$A$1:$T$878,7,FALSE)</f>
        <v>Actividad religiosa.</v>
      </c>
      <c r="H239" s="129" t="str">
        <f>VLOOKUP(A239,BASE.!$A$1:$T$878,8,FALSE)</f>
        <v>no tiene</v>
      </c>
      <c r="I239" s="129">
        <f>VLOOKUP(A239,BASE.!$A$1:$T$878,9,FALSE)</f>
        <v>0</v>
      </c>
      <c r="J239" s="129">
        <f>VLOOKUP(A239,BASE.!$A$1:$T$878,10,FALSE)</f>
        <v>0</v>
      </c>
      <c r="K239" s="129" t="str">
        <f>VLOOKUP(A239,BASE.!$A$1:$T$878,11,FALSE)</f>
        <v>Mario Andres Salas Becerra      Viviana Contreras Menodoza (representante legal del Hogar San Pedro Armengol y Residencia San pedro Armengol El Salto en lo relativo a contratos con SENAME en la Región Metropolitana)</v>
      </c>
      <c r="L239" s="129" t="str">
        <f>VLOOKUP(A239,BASE.!$A$1:$T$878,12,FALSE)</f>
        <v xml:space="preserve">Huérfanos Nº 669, of 614, Casilla 525, 
</v>
      </c>
      <c r="M239" s="129" t="str">
        <f>VLOOKUP(A239,BASE.!$A$1:$T$878,13,FALSE)</f>
        <v>XIII</v>
      </c>
      <c r="N239" s="129" t="str">
        <f>VLOOKUP(A239,BASE.!$A$1:$T$878,14,FALSE)</f>
        <v xml:space="preserve">Santiago </v>
      </c>
      <c r="O239" s="129" t="str">
        <f>VLOOKUP(A239,BASE.!$A$1:$T$878,15,FALSE)</f>
        <v>Teléfono 02-6395684</v>
      </c>
      <c r="P239" s="129">
        <f>VLOOKUP(A239,BASE.!$A$1:$T$878,16,FALSE)</f>
        <v>0</v>
      </c>
      <c r="Q239" s="129">
        <f>VLOOKUP(A239,BASE.!$A$1:$T$878,17,FALSE)</f>
        <v>0</v>
      </c>
      <c r="R239" s="129" t="str">
        <f>VLOOKUP(A239,BASE.!$A$1:$T$878,18,FALSE)</f>
        <v>93910 Organizaciones religiosas.</v>
      </c>
      <c r="S239" s="129" t="str">
        <f>VLOOKUP(A239,BASE.!$A$1:$T$878,19,FALSE)</f>
        <v xml:space="preserve">Acompaña certificado financiero correspondiente al año 2019, aprobado por el Sub Departamento de Supervisión Nacional. </v>
      </c>
      <c r="T239" s="131">
        <f>VLOOKUP(A239,BASE.!$A$1:$T$878,20,FALSE)</f>
        <v>37970</v>
      </c>
      <c r="U239" s="130">
        <v>5850</v>
      </c>
      <c r="V239" s="136">
        <v>17558950</v>
      </c>
      <c r="W239" s="136">
        <v>17558950</v>
      </c>
      <c r="X239" s="134">
        <v>44227</v>
      </c>
      <c r="Y239" s="135" t="s">
        <v>8664</v>
      </c>
      <c r="Z239" s="135" t="s">
        <v>7880</v>
      </c>
      <c r="AA239" s="135" t="s">
        <v>7985</v>
      </c>
    </row>
    <row r="240" spans="1:27" x14ac:dyDescent="0.25">
      <c r="A240" s="129">
        <v>5900</v>
      </c>
      <c r="B240" s="129" t="s">
        <v>8304</v>
      </c>
      <c r="C240" s="129">
        <v>823695004</v>
      </c>
      <c r="D240" s="129" t="str">
        <f>VLOOKUP(A240,BASE.!$A$1:$T$878,4,FALSE)</f>
        <v>Organización Religiosa.</v>
      </c>
      <c r="E240" s="129" t="str">
        <f>VLOOKUP(A240,BASE.!$A$1:$T$878,5,FALSE)</f>
        <v>Decreto Eclesiástico emanado del Obispado de Valparaíso</v>
      </c>
      <c r="F240" s="129" t="str">
        <f>VLOOKUP(A240,BASE.!$A$1:$T$878,6,FALSE)</f>
        <v>Certificado Nº 306, del Obispado de Valparaíso, de fecha 22 de agosto de 2007.</v>
      </c>
      <c r="G240" s="129" t="str">
        <f>VLOOKUP(A240,BASE.!$A$1:$T$878,7,FALSE)</f>
        <v>Actividades Religiosas.</v>
      </c>
      <c r="H240" s="129" t="str">
        <f>VLOOKUP(A240,BASE.!$A$1:$T$878,8,FALSE)</f>
        <v>no tiene</v>
      </c>
      <c r="I240" s="129">
        <f>VLOOKUP(A240,BASE.!$A$1:$T$878,9,FALSE)</f>
        <v>0</v>
      </c>
      <c r="J240" s="129">
        <f>VLOOKUP(A240,BASE.!$A$1:$T$878,10,FALSE)</f>
        <v>0</v>
      </c>
      <c r="K240" s="129" t="str">
        <f>VLOOKUP(A240,BASE.!$A$1:$T$878,11,FALSE)</f>
        <v xml:space="preserve">Representante Legal: Elías Alberto Reales, 
Delegación de poder a Gerente General, Andrés Pinto Escobar,
</v>
      </c>
      <c r="L240" s="129" t="str">
        <f>VLOOKUP(A240,BASE.!$A$1:$T$878,12,FALSE)</f>
        <v xml:space="preserve">Avda. San Martín Nº 1355, comuna Viña del Mar.
</v>
      </c>
      <c r="M240" s="129" t="str">
        <f>VLOOKUP(A240,BASE.!$A$1:$T$878,13,FALSE)</f>
        <v>V</v>
      </c>
      <c r="N240" s="129" t="str">
        <f>VLOOKUP(A240,BASE.!$A$1:$T$878,14,FALSE)</f>
        <v>Viña del Mar</v>
      </c>
      <c r="O240" s="129" t="str">
        <f>VLOOKUP(A240,BASE.!$A$1:$T$878,15,FALSE)</f>
        <v>Teléfono: (32) 460220.</v>
      </c>
      <c r="P240" s="129">
        <f>VLOOKUP(A240,BASE.!$A$1:$T$878,16,FALSE)</f>
        <v>0</v>
      </c>
      <c r="Q240" s="129">
        <f>VLOOKUP(A240,BASE.!$A$1:$T$878,17,FALSE)</f>
        <v>0</v>
      </c>
      <c r="R240" s="129">
        <f>VLOOKUP(A240,BASE.!$A$1:$T$878,18,FALSE)</f>
        <v>93910</v>
      </c>
      <c r="S240" s="129" t="str">
        <f>VLOOKUP(A240,BASE.!$A$1:$T$878,19,FALSE)</f>
        <v>Se acompaña certificado financiero, correspondiente al año 2019,aprobado por el  Departamento de Administración y Finanzas.</v>
      </c>
      <c r="T240" s="131">
        <f>VLOOKUP(A240,BASE.!$A$1:$T$878,20,FALSE)</f>
        <v>37970</v>
      </c>
      <c r="U240" s="130">
        <v>5900</v>
      </c>
      <c r="V240" s="136">
        <v>15177423</v>
      </c>
      <c r="W240" s="136">
        <v>15177423</v>
      </c>
      <c r="X240" s="134">
        <v>44227</v>
      </c>
      <c r="Y240" s="135" t="s">
        <v>8664</v>
      </c>
      <c r="Z240" s="135" t="s">
        <v>7880</v>
      </c>
      <c r="AA240" s="135" t="s">
        <v>7889</v>
      </c>
    </row>
    <row r="241" spans="1:27" x14ac:dyDescent="0.25">
      <c r="A241" s="129">
        <v>5950</v>
      </c>
      <c r="B241" s="129" t="s">
        <v>8305</v>
      </c>
      <c r="C241" s="129">
        <v>708401005</v>
      </c>
      <c r="D241" s="129" t="str">
        <f>VLOOKUP(A241,BASE.!$A$1:$T$878,4,FALSE)</f>
        <v>Fundación de Derecho Privado.</v>
      </c>
      <c r="E241" s="129" t="str">
        <f>VLOOKUP(A241,BASE.!$A$1:$T$878,5,FALSE)</f>
        <v xml:space="preserve">Decreto Supremo 2431, de fecha 31 de agosto de 1905, del Ministerio de Justicia. </v>
      </c>
      <c r="F241" s="129" t="str">
        <f>VLOOKUP(A241,BASE.!$A$1:$T$878,6,FALSE)</f>
        <v>Certificado de vigencia de persona jurídica sin fines de lucro, folio 500351252327, de fecha 19 de octubre d 2020, emitido por el Servicio de de Registro Civil e Identificación.</v>
      </c>
      <c r="G241" s="129" t="str">
        <f>VLOOKUP(A241,BASE.!$A$1:$T$878,7,FALSE)</f>
        <v>Procurar el mayor bien religioso, intelectual y moral de los miembros de la clase obrera, por medio de la caridad de la clase acomodada, y de la protección mutua que aquellos mismos se presten.</v>
      </c>
      <c r="H241" s="129" t="str">
        <f>VLOOKUP(A241,BASE.!$A$1:$T$878,8,FALSE)</f>
        <v xml:space="preserve">Presidente: 
Carlos Ernesto Celedón Riquelme,
Vicepresidente: 
Sergio Manuel Reyes Cajas, 
Secretario:
Mónica Isabel Cortez Muñoz,
Directores:
Mónica Isabel Cortez Muñoz, 
Sergio Manuel Reyes Cajas,
Mario Soto Medel, 
Claudio Ansaldo Moggia, 
A través de acta de directorio, de fecha 20 de octubre de 2020, reducida a escritura pública con fecha 09 de noviembre de 2020, ante doña Patricia Bahamonde Vega, Notario Público de Viña del Mar, don Álvaro Magasich Airola, renuncia a su calidad de director.Álvaro Pablo Magasich Airola, 
</v>
      </c>
      <c r="I241" s="129" t="str">
        <f>VLOOKUP(A241,BASE.!$A$1:$T$878,9,FALSE)</f>
        <v xml:space="preserve">2 años.
</v>
      </c>
      <c r="J241" s="129" t="str">
        <f>VLOOKUP(A241,BASE.!$A$1:$T$878,10,FALSE)</f>
        <v>2 años; desde el 14 de enero de 2020 al 14 de enero de 2022. (última Sesión de Modificación de Directorio es de fecha 14 de enero de 2020, la cual fue reducida a escritura pública, con fecha 12 de mayo de 2020, ante doña Patricia Bahamonde Vega, Notaria Pública Suplente, de la Notaría de don Enrique Fischer Yavar, de Viña del Mar)</v>
      </c>
      <c r="K241" s="129" t="str">
        <f>VLOOKUP(A241,BASE.!$A$1:$T$878,11,FALSE)</f>
        <v xml:space="preserve">Presidente: 
Carlos Ernesto Celedón Riquelme, 
Poderes: 
Marcela Segovia Embry, 
Maria Elizabeth Moyano Herrera, 
Sergio Manuel Reyes Cajas, 
Carlos Ernesto Celedón Riquelme, 
 Podrán cualquiera de ellos, por sí solos representar a la Fundación con amplias facultades frente al SENAME.
</v>
      </c>
      <c r="L241" s="129" t="str">
        <f>VLOOKUP(A241,BASE.!$A$1:$T$878,12,FALSE)</f>
        <v xml:space="preserve">Las Heras Nº 785, comuna de Valparaíso
</v>
      </c>
      <c r="M241" s="129" t="str">
        <f>VLOOKUP(A241,BASE.!$A$1:$T$878,13,FALSE)</f>
        <v>V</v>
      </c>
      <c r="N241" s="129" t="str">
        <f>VLOOKUP(A241,BASE.!$A$1:$T$878,14,FALSE)</f>
        <v>Valparaíso</v>
      </c>
      <c r="O241" s="129" t="str">
        <f>VLOOKUP(A241,BASE.!$A$1:$T$878,15,FALSE)</f>
        <v>Fono: 32- 214336-2218274-2214336</v>
      </c>
      <c r="P241" s="129" t="str">
        <f>VLOOKUP(A241,BASE.!$A$1:$T$878,16,FALSE)</f>
        <v>patronatosscc7@gmail.com</v>
      </c>
      <c r="Q241" s="129">
        <f>VLOOKUP(A241,BASE.!$A$1:$T$878,17,FALSE)</f>
        <v>0</v>
      </c>
      <c r="R241" s="129" t="str">
        <f>VLOOKUP(A241,BASE.!$A$1:$T$878,18,FALSE)</f>
        <v>93401: Instituciones de Asistencia Social.</v>
      </c>
      <c r="S241" s="129" t="str">
        <f>VLOOKUP(A241,BASE.!$A$1:$T$878,19,FALSE)</f>
        <v xml:space="preserve">Se acompaña Certificado Financiero correspondiente al año 2019 aprobado por el Sub Departamento de Supervisión Financiera Nacional.
</v>
      </c>
      <c r="T241" s="131">
        <f>VLOOKUP(A241,BASE.!$A$1:$T$878,20,FALSE)</f>
        <v>37970</v>
      </c>
      <c r="U241" s="130">
        <v>5950</v>
      </c>
      <c r="V241" s="136">
        <v>80295037</v>
      </c>
      <c r="W241" s="136">
        <v>80295037</v>
      </c>
      <c r="X241" s="134">
        <v>44227</v>
      </c>
      <c r="Y241" s="135" t="s">
        <v>8664</v>
      </c>
      <c r="Z241" s="135" t="s">
        <v>7880</v>
      </c>
      <c r="AA241" s="135" t="s">
        <v>7888</v>
      </c>
    </row>
    <row r="242" spans="1:27" x14ac:dyDescent="0.25">
      <c r="A242" s="129">
        <v>5950</v>
      </c>
      <c r="B242" s="129" t="s">
        <v>8305</v>
      </c>
      <c r="C242" s="129">
        <v>708401005</v>
      </c>
      <c r="D242" s="129" t="str">
        <f>VLOOKUP(A242,BASE.!$A$1:$T$878,4,FALSE)</f>
        <v>Fundación de Derecho Privado.</v>
      </c>
      <c r="E242" s="129" t="str">
        <f>VLOOKUP(A242,BASE.!$A$1:$T$878,5,FALSE)</f>
        <v xml:space="preserve">Decreto Supremo 2431, de fecha 31 de agosto de 1905, del Ministerio de Justicia. </v>
      </c>
      <c r="F242" s="129" t="str">
        <f>VLOOKUP(A242,BASE.!$A$1:$T$878,6,FALSE)</f>
        <v>Certificado de vigencia de persona jurídica sin fines de lucro, folio 500351252327, de fecha 19 de octubre d 2020, emitido por el Servicio de de Registro Civil e Identificación.</v>
      </c>
      <c r="G242" s="129" t="str">
        <f>VLOOKUP(A242,BASE.!$A$1:$T$878,7,FALSE)</f>
        <v>Procurar el mayor bien religioso, intelectual y moral de los miembros de la clase obrera, por medio de la caridad de la clase acomodada, y de la protección mutua que aquellos mismos se presten.</v>
      </c>
      <c r="H242" s="129" t="str">
        <f>VLOOKUP(A242,BASE.!$A$1:$T$878,8,FALSE)</f>
        <v xml:space="preserve">Presidente: 
Carlos Ernesto Celedón Riquelme,
Vicepresidente: 
Sergio Manuel Reyes Cajas, 
Secretario:
Mónica Isabel Cortez Muñoz,
Directores:
Mónica Isabel Cortez Muñoz, 
Sergio Manuel Reyes Cajas,
Mario Soto Medel, 
Claudio Ansaldo Moggia, 
A través de acta de directorio, de fecha 20 de octubre de 2020, reducida a escritura pública con fecha 09 de noviembre de 2020, ante doña Patricia Bahamonde Vega, Notario Público de Viña del Mar, don Álvaro Magasich Airola, renuncia a su calidad de director.Álvaro Pablo Magasich Airola, 
</v>
      </c>
      <c r="I242" s="129" t="str">
        <f>VLOOKUP(A242,BASE.!$A$1:$T$878,9,FALSE)</f>
        <v xml:space="preserve">2 años.
</v>
      </c>
      <c r="J242" s="129" t="str">
        <f>VLOOKUP(A242,BASE.!$A$1:$T$878,10,FALSE)</f>
        <v>2 años; desde el 14 de enero de 2020 al 14 de enero de 2022. (última Sesión de Modificación de Directorio es de fecha 14 de enero de 2020, la cual fue reducida a escritura pública, con fecha 12 de mayo de 2020, ante doña Patricia Bahamonde Vega, Notaria Pública Suplente, de la Notaría de don Enrique Fischer Yavar, de Viña del Mar)</v>
      </c>
      <c r="K242" s="129" t="str">
        <f>VLOOKUP(A242,BASE.!$A$1:$T$878,11,FALSE)</f>
        <v xml:space="preserve">Presidente: 
Carlos Ernesto Celedón Riquelme, 
Poderes: 
Marcela Segovia Embry, 
Maria Elizabeth Moyano Herrera, 
Sergio Manuel Reyes Cajas, 
Carlos Ernesto Celedón Riquelme, 
 Podrán cualquiera de ellos, por sí solos representar a la Fundación con amplias facultades frente al SENAME.
</v>
      </c>
      <c r="L242" s="129" t="str">
        <f>VLOOKUP(A242,BASE.!$A$1:$T$878,12,FALSE)</f>
        <v xml:space="preserve">Las Heras Nº 785, comuna de Valparaíso
</v>
      </c>
      <c r="M242" s="129" t="str">
        <f>VLOOKUP(A242,BASE.!$A$1:$T$878,13,FALSE)</f>
        <v>V</v>
      </c>
      <c r="N242" s="129" t="str">
        <f>VLOOKUP(A242,BASE.!$A$1:$T$878,14,FALSE)</f>
        <v>Valparaíso</v>
      </c>
      <c r="O242" s="129" t="str">
        <f>VLOOKUP(A242,BASE.!$A$1:$T$878,15,FALSE)</f>
        <v>Fono: 32- 214336-2218274-2214336</v>
      </c>
      <c r="P242" s="129" t="str">
        <f>VLOOKUP(A242,BASE.!$A$1:$T$878,16,FALSE)</f>
        <v>patronatosscc7@gmail.com</v>
      </c>
      <c r="Q242" s="129">
        <f>VLOOKUP(A242,BASE.!$A$1:$T$878,17,FALSE)</f>
        <v>0</v>
      </c>
      <c r="R242" s="129" t="str">
        <f>VLOOKUP(A242,BASE.!$A$1:$T$878,18,FALSE)</f>
        <v>93401: Instituciones de Asistencia Social.</v>
      </c>
      <c r="S242" s="129" t="str">
        <f>VLOOKUP(A242,BASE.!$A$1:$T$878,19,FALSE)</f>
        <v xml:space="preserve">Se acompaña Certificado Financiero correspondiente al año 2019 aprobado por el Sub Departamento de Supervisión Financiera Nacional.
</v>
      </c>
      <c r="T242" s="131">
        <f>VLOOKUP(A242,BASE.!$A$1:$T$878,20,FALSE)</f>
        <v>37970</v>
      </c>
      <c r="U242" s="130">
        <v>5950</v>
      </c>
      <c r="V242" s="136">
        <v>11316649</v>
      </c>
      <c r="W242" s="136">
        <v>11316649</v>
      </c>
      <c r="X242" s="134">
        <v>44227</v>
      </c>
      <c r="Y242" s="135" t="s">
        <v>8664</v>
      </c>
      <c r="Z242" s="135" t="s">
        <v>7880</v>
      </c>
      <c r="AA242" s="135" t="s">
        <v>7889</v>
      </c>
    </row>
    <row r="243" spans="1:27" x14ac:dyDescent="0.25">
      <c r="A243" s="129">
        <v>6100</v>
      </c>
      <c r="B243" s="129" t="s">
        <v>8306</v>
      </c>
      <c r="C243" s="129">
        <v>700124509</v>
      </c>
      <c r="D243" s="129" t="str">
        <f>VLOOKUP(A243,BASE.!$A$1:$T$878,4,FALSE)</f>
        <v>Corporación de Derecho Privado.</v>
      </c>
      <c r="E243" s="129" t="str">
        <f>VLOOKUP(A243,BASE.!$A$1:$T$878,5,FALSE)</f>
        <v xml:space="preserve">Otorgado por Decreto Supremo Nº 180, de fecha 7 de febrero de 1895, por el Ministerio de Justicia.  </v>
      </c>
      <c r="F243" s="129" t="str">
        <f>VLOOKUP(A243,BASE.!$A$1:$T$878,6,FALSE)</f>
        <v xml:space="preserve">Certificado de vigencia de Persona Jurídica sin fines de lucro, Folio N° 500343749201, de 2 de septiembre del 20º20, del Servicio de Registro Civil e Identificación.
</v>
      </c>
      <c r="G243" s="129" t="str">
        <f>VLOOKUP(A243,BASE.!$A$1:$T$878,7,FALSE)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3" s="129" t="str">
        <f>VLOOKUP(A243,BASE.!$A$1:$T$878,8,FALSE)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3" s="129" t="str">
        <f>VLOOKUP(A243,BASE.!$A$1:$T$878,9,FALSE)</f>
        <v>dos años</v>
      </c>
      <c r="J243" s="129" t="str">
        <f>VLOOKUP(A243,BASE.!$A$1:$T$878,10,FALSE)</f>
        <v>08 de noviembre de 2018 al 08 de noviembre de 2020.</v>
      </c>
      <c r="K243" s="129" t="str">
        <f>VLOOKUP(A243,BASE.!$A$1:$T$878,11,FALSE)</f>
        <v xml:space="preserve">Alicia  Amunátegui  Monckeberg   
María Inés Ross Amunategui.       
Gerente General:  Francisco Javier Loeser Bravo. 
</v>
      </c>
      <c r="L243" s="129" t="str">
        <f>VLOOKUP(A243,BASE.!$A$1:$T$878,12,FALSE)</f>
        <v xml:space="preserve">Concha y Toro Nº 2188, Metro Protectora de la Infancia, comuna de Puente Alto (dirección según última carta remitida por la institución).
Concha y Toro 1898, P.34 ½ Vic. Mackenna, comuna de Puente Alto.
</v>
      </c>
      <c r="M243" s="129" t="str">
        <f>VLOOKUP(A243,BASE.!$A$1:$T$878,13,FALSE)</f>
        <v>XIII</v>
      </c>
      <c r="N243" s="129" t="str">
        <f>VLOOKUP(A243,BASE.!$A$1:$T$878,14,FALSE)</f>
        <v>comuna de Puente Alto</v>
      </c>
      <c r="O243" s="129" t="str">
        <f>VLOOKUP(A243,BASE.!$A$1:$T$878,15,FALSE)</f>
        <v>Teléfono: 4848800 - 4848900</v>
      </c>
      <c r="P243" s="129" t="str">
        <f>VLOOKUP(A243,BASE.!$A$1:$T$878,16,FALSE)</f>
        <v>secretaria.presidencia@protectora.cl
Secretario.gerencia@protectora.cl</v>
      </c>
      <c r="Q243" s="129">
        <f>VLOOKUP(A243,BASE.!$A$1:$T$878,17,FALSE)</f>
        <v>0</v>
      </c>
      <c r="R243" s="129">
        <f>VLOOKUP(A243,BASE.!$A$1:$T$878,18,FALSE)</f>
        <v>93401</v>
      </c>
      <c r="S243" s="129" t="str">
        <f>VLOOKUP(A243,BASE.!$A$1:$T$878,19,FALSE)</f>
        <v>Antecedentes financieros correspondientes al año 2019, aprobados por el Sub Depto de Supervisión Financiera Nacional.</v>
      </c>
      <c r="T243" s="131">
        <f>VLOOKUP(A243,BASE.!$A$1:$T$878,20,FALSE)</f>
        <v>37970</v>
      </c>
      <c r="U243" s="130">
        <v>6100</v>
      </c>
      <c r="V243" s="136">
        <v>9388836</v>
      </c>
      <c r="W243" s="136">
        <v>9388836</v>
      </c>
      <c r="X243" s="134">
        <v>44227</v>
      </c>
      <c r="Y243" s="135" t="s">
        <v>8664</v>
      </c>
      <c r="Z243" s="135" t="s">
        <v>7880</v>
      </c>
      <c r="AA243" s="135" t="s">
        <v>7907</v>
      </c>
    </row>
    <row r="244" spans="1:27" x14ac:dyDescent="0.25">
      <c r="A244" s="129">
        <v>6100</v>
      </c>
      <c r="B244" s="129" t="s">
        <v>8306</v>
      </c>
      <c r="C244" s="129">
        <v>700124509</v>
      </c>
      <c r="D244" s="129" t="str">
        <f>VLOOKUP(A244,BASE.!$A$1:$T$878,4,FALSE)</f>
        <v>Corporación de Derecho Privado.</v>
      </c>
      <c r="E244" s="129" t="str">
        <f>VLOOKUP(A244,BASE.!$A$1:$T$878,5,FALSE)</f>
        <v xml:space="preserve">Otorgado por Decreto Supremo Nº 180, de fecha 7 de febrero de 1895, por el Ministerio de Justicia.  </v>
      </c>
      <c r="F244" s="129" t="str">
        <f>VLOOKUP(A244,BASE.!$A$1:$T$878,6,FALSE)</f>
        <v xml:space="preserve">Certificado de vigencia de Persona Jurídica sin fines de lucro, Folio N° 500343749201, de 2 de septiembre del 20º20, del Servicio de Registro Civil e Identificación.
</v>
      </c>
      <c r="G244" s="129" t="str">
        <f>VLOOKUP(A244,BASE.!$A$1:$T$878,7,FALSE)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4" s="129" t="str">
        <f>VLOOKUP(A244,BASE.!$A$1:$T$878,8,FALSE)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4" s="129" t="str">
        <f>VLOOKUP(A244,BASE.!$A$1:$T$878,9,FALSE)</f>
        <v>dos años</v>
      </c>
      <c r="J244" s="129" t="str">
        <f>VLOOKUP(A244,BASE.!$A$1:$T$878,10,FALSE)</f>
        <v>08 de noviembre de 2018 al 08 de noviembre de 2020.</v>
      </c>
      <c r="K244" s="129" t="str">
        <f>VLOOKUP(A244,BASE.!$A$1:$T$878,11,FALSE)</f>
        <v xml:space="preserve">Alicia  Amunátegui  Monckeberg   
María Inés Ross Amunategui.       
Gerente General:  Francisco Javier Loeser Bravo. 
</v>
      </c>
      <c r="L244" s="129" t="str">
        <f>VLOOKUP(A244,BASE.!$A$1:$T$878,12,FALSE)</f>
        <v xml:space="preserve">Concha y Toro Nº 2188, Metro Protectora de la Infancia, comuna de Puente Alto (dirección según última carta remitida por la institución).
Concha y Toro 1898, P.34 ½ Vic. Mackenna, comuna de Puente Alto.
</v>
      </c>
      <c r="M244" s="129" t="str">
        <f>VLOOKUP(A244,BASE.!$A$1:$T$878,13,FALSE)</f>
        <v>XIII</v>
      </c>
      <c r="N244" s="129" t="str">
        <f>VLOOKUP(A244,BASE.!$A$1:$T$878,14,FALSE)</f>
        <v>comuna de Puente Alto</v>
      </c>
      <c r="O244" s="129" t="str">
        <f>VLOOKUP(A244,BASE.!$A$1:$T$878,15,FALSE)</f>
        <v>Teléfono: 4848800 - 4848900</v>
      </c>
      <c r="P244" s="129" t="str">
        <f>VLOOKUP(A244,BASE.!$A$1:$T$878,16,FALSE)</f>
        <v>secretaria.presidencia@protectora.cl
Secretario.gerencia@protectora.cl</v>
      </c>
      <c r="Q244" s="129">
        <f>VLOOKUP(A244,BASE.!$A$1:$T$878,17,FALSE)</f>
        <v>0</v>
      </c>
      <c r="R244" s="129">
        <f>VLOOKUP(A244,BASE.!$A$1:$T$878,18,FALSE)</f>
        <v>93401</v>
      </c>
      <c r="S244" s="129" t="str">
        <f>VLOOKUP(A244,BASE.!$A$1:$T$878,19,FALSE)</f>
        <v>Antecedentes financieros correspondientes al año 2019, aprobados por el Sub Depto de Supervisión Financiera Nacional.</v>
      </c>
      <c r="T244" s="131">
        <f>VLOOKUP(A244,BASE.!$A$1:$T$878,20,FALSE)</f>
        <v>37970</v>
      </c>
      <c r="U244" s="130">
        <v>6100</v>
      </c>
      <c r="V244" s="136">
        <v>0</v>
      </c>
      <c r="W244" s="136">
        <v>0</v>
      </c>
      <c r="X244" s="134">
        <v>44227</v>
      </c>
      <c r="Y244" s="135" t="s">
        <v>8664</v>
      </c>
      <c r="Z244" s="135" t="s">
        <v>7880</v>
      </c>
      <c r="AA244" s="135" t="s">
        <v>230</v>
      </c>
    </row>
    <row r="245" spans="1:27" x14ac:dyDescent="0.25">
      <c r="A245" s="129">
        <v>6100</v>
      </c>
      <c r="B245" s="129" t="s">
        <v>8306</v>
      </c>
      <c r="C245" s="129">
        <v>700124509</v>
      </c>
      <c r="D245" s="129" t="str">
        <f>VLOOKUP(A245,BASE.!$A$1:$T$878,4,FALSE)</f>
        <v>Corporación de Derecho Privado.</v>
      </c>
      <c r="E245" s="129" t="str">
        <f>VLOOKUP(A245,BASE.!$A$1:$T$878,5,FALSE)</f>
        <v xml:space="preserve">Otorgado por Decreto Supremo Nº 180, de fecha 7 de febrero de 1895, por el Ministerio de Justicia.  </v>
      </c>
      <c r="F245" s="129" t="str">
        <f>VLOOKUP(A245,BASE.!$A$1:$T$878,6,FALSE)</f>
        <v xml:space="preserve">Certificado de vigencia de Persona Jurídica sin fines de lucro, Folio N° 500343749201, de 2 de septiembre del 20º20, del Servicio de Registro Civil e Identificación.
</v>
      </c>
      <c r="G245" s="129" t="str">
        <f>VLOOKUP(A245,BASE.!$A$1:$T$878,7,FALSE)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5" s="129" t="str">
        <f>VLOOKUP(A245,BASE.!$A$1:$T$878,8,FALSE)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5" s="129" t="str">
        <f>VLOOKUP(A245,BASE.!$A$1:$T$878,9,FALSE)</f>
        <v>dos años</v>
      </c>
      <c r="J245" s="129" t="str">
        <f>VLOOKUP(A245,BASE.!$A$1:$T$878,10,FALSE)</f>
        <v>08 de noviembre de 2018 al 08 de noviembre de 2020.</v>
      </c>
      <c r="K245" s="129" t="str">
        <f>VLOOKUP(A245,BASE.!$A$1:$T$878,11,FALSE)</f>
        <v xml:space="preserve">Alicia  Amunátegui  Monckeberg   
María Inés Ross Amunategui.       
Gerente General:  Francisco Javier Loeser Bravo. 
</v>
      </c>
      <c r="L245" s="129" t="str">
        <f>VLOOKUP(A245,BASE.!$A$1:$T$878,12,FALSE)</f>
        <v xml:space="preserve">Concha y Toro Nº 2188, Metro Protectora de la Infancia, comuna de Puente Alto (dirección según última carta remitida por la institución).
Concha y Toro 1898, P.34 ½ Vic. Mackenna, comuna de Puente Alto.
</v>
      </c>
      <c r="M245" s="129" t="str">
        <f>VLOOKUP(A245,BASE.!$A$1:$T$878,13,FALSE)</f>
        <v>XIII</v>
      </c>
      <c r="N245" s="129" t="str">
        <f>VLOOKUP(A245,BASE.!$A$1:$T$878,14,FALSE)</f>
        <v>comuna de Puente Alto</v>
      </c>
      <c r="O245" s="129" t="str">
        <f>VLOOKUP(A245,BASE.!$A$1:$T$878,15,FALSE)</f>
        <v>Teléfono: 4848800 - 4848900</v>
      </c>
      <c r="P245" s="129" t="str">
        <f>VLOOKUP(A245,BASE.!$A$1:$T$878,16,FALSE)</f>
        <v>secretaria.presidencia@protectora.cl
Secretario.gerencia@protectora.cl</v>
      </c>
      <c r="Q245" s="129">
        <f>VLOOKUP(A245,BASE.!$A$1:$T$878,17,FALSE)</f>
        <v>0</v>
      </c>
      <c r="R245" s="129">
        <f>VLOOKUP(A245,BASE.!$A$1:$T$878,18,FALSE)</f>
        <v>93401</v>
      </c>
      <c r="S245" s="129" t="str">
        <f>VLOOKUP(A245,BASE.!$A$1:$T$878,19,FALSE)</f>
        <v>Antecedentes financieros correspondientes al año 2019, aprobados por el Sub Depto de Supervisión Financiera Nacional.</v>
      </c>
      <c r="T245" s="131">
        <f>VLOOKUP(A245,BASE.!$A$1:$T$878,20,FALSE)</f>
        <v>37970</v>
      </c>
      <c r="U245" s="130">
        <v>6100</v>
      </c>
      <c r="V245" s="136">
        <v>6206400</v>
      </c>
      <c r="W245" s="136">
        <v>6206400</v>
      </c>
      <c r="X245" s="134">
        <v>44227</v>
      </c>
      <c r="Y245" s="135" t="s">
        <v>8664</v>
      </c>
      <c r="Z245" s="135" t="s">
        <v>7880</v>
      </c>
      <c r="AA245" s="135" t="s">
        <v>7896</v>
      </c>
    </row>
    <row r="246" spans="1:27" x14ac:dyDescent="0.25">
      <c r="A246" s="129">
        <v>6100</v>
      </c>
      <c r="B246" s="129" t="s">
        <v>8306</v>
      </c>
      <c r="C246" s="129">
        <v>700124509</v>
      </c>
      <c r="D246" s="129" t="str">
        <f>VLOOKUP(A246,BASE.!$A$1:$T$878,4,FALSE)</f>
        <v>Corporación de Derecho Privado.</v>
      </c>
      <c r="E246" s="129" t="str">
        <f>VLOOKUP(A246,BASE.!$A$1:$T$878,5,FALSE)</f>
        <v xml:space="preserve">Otorgado por Decreto Supremo Nº 180, de fecha 7 de febrero de 1895, por el Ministerio de Justicia.  </v>
      </c>
      <c r="F246" s="129" t="str">
        <f>VLOOKUP(A246,BASE.!$A$1:$T$878,6,FALSE)</f>
        <v xml:space="preserve">Certificado de vigencia de Persona Jurídica sin fines de lucro, Folio N° 500343749201, de 2 de septiembre del 20º20, del Servicio de Registro Civil e Identificación.
</v>
      </c>
      <c r="G246" s="129" t="str">
        <f>VLOOKUP(A246,BASE.!$A$1:$T$878,7,FALSE)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6" s="129" t="str">
        <f>VLOOKUP(A246,BASE.!$A$1:$T$878,8,FALSE)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6" s="129" t="str">
        <f>VLOOKUP(A246,BASE.!$A$1:$T$878,9,FALSE)</f>
        <v>dos años</v>
      </c>
      <c r="J246" s="129" t="str">
        <f>VLOOKUP(A246,BASE.!$A$1:$T$878,10,FALSE)</f>
        <v>08 de noviembre de 2018 al 08 de noviembre de 2020.</v>
      </c>
      <c r="K246" s="129" t="str">
        <f>VLOOKUP(A246,BASE.!$A$1:$T$878,11,FALSE)</f>
        <v xml:space="preserve">Alicia  Amunátegui  Monckeberg   
María Inés Ross Amunategui.       
Gerente General:  Francisco Javier Loeser Bravo. 
</v>
      </c>
      <c r="L246" s="129" t="str">
        <f>VLOOKUP(A246,BASE.!$A$1:$T$878,12,FALSE)</f>
        <v xml:space="preserve">Concha y Toro Nº 2188, Metro Protectora de la Infancia, comuna de Puente Alto (dirección según última carta remitida por la institución).
Concha y Toro 1898, P.34 ½ Vic. Mackenna, comuna de Puente Alto.
</v>
      </c>
      <c r="M246" s="129" t="str">
        <f>VLOOKUP(A246,BASE.!$A$1:$T$878,13,FALSE)</f>
        <v>XIII</v>
      </c>
      <c r="N246" s="129" t="str">
        <f>VLOOKUP(A246,BASE.!$A$1:$T$878,14,FALSE)</f>
        <v>comuna de Puente Alto</v>
      </c>
      <c r="O246" s="129" t="str">
        <f>VLOOKUP(A246,BASE.!$A$1:$T$878,15,FALSE)</f>
        <v>Teléfono: 4848800 - 4848900</v>
      </c>
      <c r="P246" s="129" t="str">
        <f>VLOOKUP(A246,BASE.!$A$1:$T$878,16,FALSE)</f>
        <v>secretaria.presidencia@protectora.cl
Secretario.gerencia@protectora.cl</v>
      </c>
      <c r="Q246" s="129">
        <f>VLOOKUP(A246,BASE.!$A$1:$T$878,17,FALSE)</f>
        <v>0</v>
      </c>
      <c r="R246" s="129">
        <f>VLOOKUP(A246,BASE.!$A$1:$T$878,18,FALSE)</f>
        <v>93401</v>
      </c>
      <c r="S246" s="129" t="str">
        <f>VLOOKUP(A246,BASE.!$A$1:$T$878,19,FALSE)</f>
        <v>Antecedentes financieros correspondientes al año 2019, aprobados por el Sub Depto de Supervisión Financiera Nacional.</v>
      </c>
      <c r="T246" s="131">
        <f>VLOOKUP(A246,BASE.!$A$1:$T$878,20,FALSE)</f>
        <v>37970</v>
      </c>
      <c r="U246" s="130">
        <v>6100</v>
      </c>
      <c r="V246" s="136">
        <v>14769680</v>
      </c>
      <c r="W246" s="136">
        <v>14769680</v>
      </c>
      <c r="X246" s="134">
        <v>44227</v>
      </c>
      <c r="Y246" s="135" t="s">
        <v>8664</v>
      </c>
      <c r="Z246" s="135" t="s">
        <v>7880</v>
      </c>
      <c r="AA246" s="135" t="s">
        <v>7911</v>
      </c>
    </row>
    <row r="247" spans="1:27" x14ac:dyDescent="0.25">
      <c r="A247" s="129">
        <v>6100</v>
      </c>
      <c r="B247" s="129" t="s">
        <v>8306</v>
      </c>
      <c r="C247" s="129">
        <v>700124509</v>
      </c>
      <c r="D247" s="129" t="str">
        <f>VLOOKUP(A247,BASE.!$A$1:$T$878,4,FALSE)</f>
        <v>Corporación de Derecho Privado.</v>
      </c>
      <c r="E247" s="129" t="str">
        <f>VLOOKUP(A247,BASE.!$A$1:$T$878,5,FALSE)</f>
        <v xml:space="preserve">Otorgado por Decreto Supremo Nº 180, de fecha 7 de febrero de 1895, por el Ministerio de Justicia.  </v>
      </c>
      <c r="F247" s="129" t="str">
        <f>VLOOKUP(A247,BASE.!$A$1:$T$878,6,FALSE)</f>
        <v xml:space="preserve">Certificado de vigencia de Persona Jurídica sin fines de lucro, Folio N° 500343749201, de 2 de septiembre del 20º20, del Servicio de Registro Civil e Identificación.
</v>
      </c>
      <c r="G247" s="129" t="str">
        <f>VLOOKUP(A247,BASE.!$A$1:$T$878,7,FALSE)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7" s="129" t="str">
        <f>VLOOKUP(A247,BASE.!$A$1:$T$878,8,FALSE)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7" s="129" t="str">
        <f>VLOOKUP(A247,BASE.!$A$1:$T$878,9,FALSE)</f>
        <v>dos años</v>
      </c>
      <c r="J247" s="129" t="str">
        <f>VLOOKUP(A247,BASE.!$A$1:$T$878,10,FALSE)</f>
        <v>08 de noviembre de 2018 al 08 de noviembre de 2020.</v>
      </c>
      <c r="K247" s="129" t="str">
        <f>VLOOKUP(A247,BASE.!$A$1:$T$878,11,FALSE)</f>
        <v xml:space="preserve">Alicia  Amunátegui  Monckeberg   
María Inés Ross Amunategui.       
Gerente General:  Francisco Javier Loeser Bravo. 
</v>
      </c>
      <c r="L247" s="129" t="str">
        <f>VLOOKUP(A247,BASE.!$A$1:$T$878,12,FALSE)</f>
        <v xml:space="preserve">Concha y Toro Nº 2188, Metro Protectora de la Infancia, comuna de Puente Alto (dirección según última carta remitida por la institución).
Concha y Toro 1898, P.34 ½ Vic. Mackenna, comuna de Puente Alto.
</v>
      </c>
      <c r="M247" s="129" t="str">
        <f>VLOOKUP(A247,BASE.!$A$1:$T$878,13,FALSE)</f>
        <v>XIII</v>
      </c>
      <c r="N247" s="129" t="str">
        <f>VLOOKUP(A247,BASE.!$A$1:$T$878,14,FALSE)</f>
        <v>comuna de Puente Alto</v>
      </c>
      <c r="O247" s="129" t="str">
        <f>VLOOKUP(A247,BASE.!$A$1:$T$878,15,FALSE)</f>
        <v>Teléfono: 4848800 - 4848900</v>
      </c>
      <c r="P247" s="129" t="str">
        <f>VLOOKUP(A247,BASE.!$A$1:$T$878,16,FALSE)</f>
        <v>secretaria.presidencia@protectora.cl
Secretario.gerencia@protectora.cl</v>
      </c>
      <c r="Q247" s="129">
        <f>VLOOKUP(A247,BASE.!$A$1:$T$878,17,FALSE)</f>
        <v>0</v>
      </c>
      <c r="R247" s="129">
        <f>VLOOKUP(A247,BASE.!$A$1:$T$878,18,FALSE)</f>
        <v>93401</v>
      </c>
      <c r="S247" s="129" t="str">
        <f>VLOOKUP(A247,BASE.!$A$1:$T$878,19,FALSE)</f>
        <v>Antecedentes financieros correspondientes al año 2019, aprobados por el Sub Depto de Supervisión Financiera Nacional.</v>
      </c>
      <c r="T247" s="131">
        <f>VLOOKUP(A247,BASE.!$A$1:$T$878,20,FALSE)</f>
        <v>37970</v>
      </c>
      <c r="U247" s="130">
        <v>6100</v>
      </c>
      <c r="V247" s="136">
        <v>17369851</v>
      </c>
      <c r="W247" s="136">
        <v>17369851</v>
      </c>
      <c r="X247" s="134">
        <v>44227</v>
      </c>
      <c r="Y247" s="135" t="s">
        <v>8664</v>
      </c>
      <c r="Z247" s="135" t="s">
        <v>7880</v>
      </c>
      <c r="AA247" s="135" t="s">
        <v>162</v>
      </c>
    </row>
    <row r="248" spans="1:27" x14ac:dyDescent="0.25">
      <c r="A248" s="129">
        <v>6100</v>
      </c>
      <c r="B248" s="129" t="s">
        <v>8306</v>
      </c>
      <c r="C248" s="129">
        <v>700124509</v>
      </c>
      <c r="D248" s="129" t="str">
        <f>VLOOKUP(A248,BASE.!$A$1:$T$878,4,FALSE)</f>
        <v>Corporación de Derecho Privado.</v>
      </c>
      <c r="E248" s="129" t="str">
        <f>VLOOKUP(A248,BASE.!$A$1:$T$878,5,FALSE)</f>
        <v xml:space="preserve">Otorgado por Decreto Supremo Nº 180, de fecha 7 de febrero de 1895, por el Ministerio de Justicia.  </v>
      </c>
      <c r="F248" s="129" t="str">
        <f>VLOOKUP(A248,BASE.!$A$1:$T$878,6,FALSE)</f>
        <v xml:space="preserve">Certificado de vigencia de Persona Jurídica sin fines de lucro, Folio N° 500343749201, de 2 de septiembre del 20º20, del Servicio de Registro Civil e Identificación.
</v>
      </c>
      <c r="G248" s="129" t="str">
        <f>VLOOKUP(A248,BASE.!$A$1:$T$878,7,FALSE)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8" s="129" t="str">
        <f>VLOOKUP(A248,BASE.!$A$1:$T$878,8,FALSE)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8" s="129" t="str">
        <f>VLOOKUP(A248,BASE.!$A$1:$T$878,9,FALSE)</f>
        <v>dos años</v>
      </c>
      <c r="J248" s="129" t="str">
        <f>VLOOKUP(A248,BASE.!$A$1:$T$878,10,FALSE)</f>
        <v>08 de noviembre de 2018 al 08 de noviembre de 2020.</v>
      </c>
      <c r="K248" s="129" t="str">
        <f>VLOOKUP(A248,BASE.!$A$1:$T$878,11,FALSE)</f>
        <v xml:space="preserve">Alicia  Amunátegui  Monckeberg   
María Inés Ross Amunategui.       
Gerente General:  Francisco Javier Loeser Bravo. 
</v>
      </c>
      <c r="L248" s="129" t="str">
        <f>VLOOKUP(A248,BASE.!$A$1:$T$878,12,FALSE)</f>
        <v xml:space="preserve">Concha y Toro Nº 2188, Metro Protectora de la Infancia, comuna de Puente Alto (dirección según última carta remitida por la institución).
Concha y Toro 1898, P.34 ½ Vic. Mackenna, comuna de Puente Alto.
</v>
      </c>
      <c r="M248" s="129" t="str">
        <f>VLOOKUP(A248,BASE.!$A$1:$T$878,13,FALSE)</f>
        <v>XIII</v>
      </c>
      <c r="N248" s="129" t="str">
        <f>VLOOKUP(A248,BASE.!$A$1:$T$878,14,FALSE)</f>
        <v>comuna de Puente Alto</v>
      </c>
      <c r="O248" s="129" t="str">
        <f>VLOOKUP(A248,BASE.!$A$1:$T$878,15,FALSE)</f>
        <v>Teléfono: 4848800 - 4848900</v>
      </c>
      <c r="P248" s="129" t="str">
        <f>VLOOKUP(A248,BASE.!$A$1:$T$878,16,FALSE)</f>
        <v>secretaria.presidencia@protectora.cl
Secretario.gerencia@protectora.cl</v>
      </c>
      <c r="Q248" s="129">
        <f>VLOOKUP(A248,BASE.!$A$1:$T$878,17,FALSE)</f>
        <v>0</v>
      </c>
      <c r="R248" s="129">
        <f>VLOOKUP(A248,BASE.!$A$1:$T$878,18,FALSE)</f>
        <v>93401</v>
      </c>
      <c r="S248" s="129" t="str">
        <f>VLOOKUP(A248,BASE.!$A$1:$T$878,19,FALSE)</f>
        <v>Antecedentes financieros correspondientes al año 2019, aprobados por el Sub Depto de Supervisión Financiera Nacional.</v>
      </c>
      <c r="T248" s="131">
        <f>VLOOKUP(A248,BASE.!$A$1:$T$878,20,FALSE)</f>
        <v>37970</v>
      </c>
      <c r="U248" s="130">
        <v>6100</v>
      </c>
      <c r="V248" s="136">
        <v>7682670</v>
      </c>
      <c r="W248" s="136">
        <v>7682670</v>
      </c>
      <c r="X248" s="134">
        <v>44227</v>
      </c>
      <c r="Y248" s="135" t="s">
        <v>8664</v>
      </c>
      <c r="Z248" s="135" t="s">
        <v>7880</v>
      </c>
      <c r="AA248" s="135" t="s">
        <v>7959</v>
      </c>
    </row>
    <row r="249" spans="1:27" x14ac:dyDescent="0.25">
      <c r="A249" s="129">
        <v>6100</v>
      </c>
      <c r="B249" s="129" t="s">
        <v>8306</v>
      </c>
      <c r="C249" s="129">
        <v>700124509</v>
      </c>
      <c r="D249" s="129" t="str">
        <f>VLOOKUP(A249,BASE.!$A$1:$T$878,4,FALSE)</f>
        <v>Corporación de Derecho Privado.</v>
      </c>
      <c r="E249" s="129" t="str">
        <f>VLOOKUP(A249,BASE.!$A$1:$T$878,5,FALSE)</f>
        <v xml:space="preserve">Otorgado por Decreto Supremo Nº 180, de fecha 7 de febrero de 1895, por el Ministerio de Justicia.  </v>
      </c>
      <c r="F249" s="129" t="str">
        <f>VLOOKUP(A249,BASE.!$A$1:$T$878,6,FALSE)</f>
        <v xml:space="preserve">Certificado de vigencia de Persona Jurídica sin fines de lucro, Folio N° 500343749201, de 2 de septiembre del 20º20, del Servicio de Registro Civil e Identificación.
</v>
      </c>
      <c r="G249" s="129" t="str">
        <f>VLOOKUP(A249,BASE.!$A$1:$T$878,7,FALSE)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49" s="129" t="str">
        <f>VLOOKUP(A249,BASE.!$A$1:$T$878,8,FALSE)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49" s="129" t="str">
        <f>VLOOKUP(A249,BASE.!$A$1:$T$878,9,FALSE)</f>
        <v>dos años</v>
      </c>
      <c r="J249" s="129" t="str">
        <f>VLOOKUP(A249,BASE.!$A$1:$T$878,10,FALSE)</f>
        <v>08 de noviembre de 2018 al 08 de noviembre de 2020.</v>
      </c>
      <c r="K249" s="129" t="str">
        <f>VLOOKUP(A249,BASE.!$A$1:$T$878,11,FALSE)</f>
        <v xml:space="preserve">Alicia  Amunátegui  Monckeberg   
María Inés Ross Amunategui.       
Gerente General:  Francisco Javier Loeser Bravo. 
</v>
      </c>
      <c r="L249" s="129" t="str">
        <f>VLOOKUP(A249,BASE.!$A$1:$T$878,12,FALSE)</f>
        <v xml:space="preserve">Concha y Toro Nº 2188, Metro Protectora de la Infancia, comuna de Puente Alto (dirección según última carta remitida por la institución).
Concha y Toro 1898, P.34 ½ Vic. Mackenna, comuna de Puente Alto.
</v>
      </c>
      <c r="M249" s="129" t="str">
        <f>VLOOKUP(A249,BASE.!$A$1:$T$878,13,FALSE)</f>
        <v>XIII</v>
      </c>
      <c r="N249" s="129" t="str">
        <f>VLOOKUP(A249,BASE.!$A$1:$T$878,14,FALSE)</f>
        <v>comuna de Puente Alto</v>
      </c>
      <c r="O249" s="129" t="str">
        <f>VLOOKUP(A249,BASE.!$A$1:$T$878,15,FALSE)</f>
        <v>Teléfono: 4848800 - 4848900</v>
      </c>
      <c r="P249" s="129" t="str">
        <f>VLOOKUP(A249,BASE.!$A$1:$T$878,16,FALSE)</f>
        <v>secretaria.presidencia@protectora.cl
Secretario.gerencia@protectora.cl</v>
      </c>
      <c r="Q249" s="129">
        <f>VLOOKUP(A249,BASE.!$A$1:$T$878,17,FALSE)</f>
        <v>0</v>
      </c>
      <c r="R249" s="129">
        <f>VLOOKUP(A249,BASE.!$A$1:$T$878,18,FALSE)</f>
        <v>93401</v>
      </c>
      <c r="S249" s="129" t="str">
        <f>VLOOKUP(A249,BASE.!$A$1:$T$878,19,FALSE)</f>
        <v>Antecedentes financieros correspondientes al año 2019, aprobados por el Sub Depto de Supervisión Financiera Nacional.</v>
      </c>
      <c r="T249" s="131">
        <f>VLOOKUP(A249,BASE.!$A$1:$T$878,20,FALSE)</f>
        <v>37970</v>
      </c>
      <c r="U249" s="130">
        <v>6100</v>
      </c>
      <c r="V249" s="136">
        <v>29406245</v>
      </c>
      <c r="W249" s="136">
        <v>29406245</v>
      </c>
      <c r="X249" s="134">
        <v>44227</v>
      </c>
      <c r="Y249" s="135" t="s">
        <v>8664</v>
      </c>
      <c r="Z249" s="135" t="s">
        <v>7880</v>
      </c>
      <c r="AA249" s="135" t="s">
        <v>7943</v>
      </c>
    </row>
    <row r="250" spans="1:27" x14ac:dyDescent="0.25">
      <c r="A250" s="129">
        <v>6100</v>
      </c>
      <c r="B250" s="129" t="s">
        <v>8306</v>
      </c>
      <c r="C250" s="129">
        <v>700124509</v>
      </c>
      <c r="D250" s="129" t="str">
        <f>VLOOKUP(A250,BASE.!$A$1:$T$878,4,FALSE)</f>
        <v>Corporación de Derecho Privado.</v>
      </c>
      <c r="E250" s="129" t="str">
        <f>VLOOKUP(A250,BASE.!$A$1:$T$878,5,FALSE)</f>
        <v xml:space="preserve">Otorgado por Decreto Supremo Nº 180, de fecha 7 de febrero de 1895, por el Ministerio de Justicia.  </v>
      </c>
      <c r="F250" s="129" t="str">
        <f>VLOOKUP(A250,BASE.!$A$1:$T$878,6,FALSE)</f>
        <v xml:space="preserve">Certificado de vigencia de Persona Jurídica sin fines de lucro, Folio N° 500343749201, de 2 de septiembre del 20º20, del Servicio de Registro Civil e Identificación.
</v>
      </c>
      <c r="G250" s="129" t="str">
        <f>VLOOKUP(A250,BASE.!$A$1:$T$878,7,FALSE)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0" s="129" t="str">
        <f>VLOOKUP(A250,BASE.!$A$1:$T$878,8,FALSE)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0" s="129" t="str">
        <f>VLOOKUP(A250,BASE.!$A$1:$T$878,9,FALSE)</f>
        <v>dos años</v>
      </c>
      <c r="J250" s="129" t="str">
        <f>VLOOKUP(A250,BASE.!$A$1:$T$878,10,FALSE)</f>
        <v>08 de noviembre de 2018 al 08 de noviembre de 2020.</v>
      </c>
      <c r="K250" s="129" t="str">
        <f>VLOOKUP(A250,BASE.!$A$1:$T$878,11,FALSE)</f>
        <v xml:space="preserve">Alicia  Amunátegui  Monckeberg   
María Inés Ross Amunategui.       
Gerente General:  Francisco Javier Loeser Bravo. 
</v>
      </c>
      <c r="L250" s="129" t="str">
        <f>VLOOKUP(A250,BASE.!$A$1:$T$878,12,FALSE)</f>
        <v xml:space="preserve">Concha y Toro Nº 2188, Metro Protectora de la Infancia, comuna de Puente Alto (dirección según última carta remitida por la institución).
Concha y Toro 1898, P.34 ½ Vic. Mackenna, comuna de Puente Alto.
</v>
      </c>
      <c r="M250" s="129" t="str">
        <f>VLOOKUP(A250,BASE.!$A$1:$T$878,13,FALSE)</f>
        <v>XIII</v>
      </c>
      <c r="N250" s="129" t="str">
        <f>VLOOKUP(A250,BASE.!$A$1:$T$878,14,FALSE)</f>
        <v>comuna de Puente Alto</v>
      </c>
      <c r="O250" s="129" t="str">
        <f>VLOOKUP(A250,BASE.!$A$1:$T$878,15,FALSE)</f>
        <v>Teléfono: 4848800 - 4848900</v>
      </c>
      <c r="P250" s="129" t="str">
        <f>VLOOKUP(A250,BASE.!$A$1:$T$878,16,FALSE)</f>
        <v>secretaria.presidencia@protectora.cl
Secretario.gerencia@protectora.cl</v>
      </c>
      <c r="Q250" s="129">
        <f>VLOOKUP(A250,BASE.!$A$1:$T$878,17,FALSE)</f>
        <v>0</v>
      </c>
      <c r="R250" s="129">
        <f>VLOOKUP(A250,BASE.!$A$1:$T$878,18,FALSE)</f>
        <v>93401</v>
      </c>
      <c r="S250" s="129" t="str">
        <f>VLOOKUP(A250,BASE.!$A$1:$T$878,19,FALSE)</f>
        <v>Antecedentes financieros correspondientes al año 2019, aprobados por el Sub Depto de Supervisión Financiera Nacional.</v>
      </c>
      <c r="T250" s="131">
        <f>VLOOKUP(A250,BASE.!$A$1:$T$878,20,FALSE)</f>
        <v>37970</v>
      </c>
      <c r="U250" s="130">
        <v>6100</v>
      </c>
      <c r="V250" s="136">
        <v>6031690</v>
      </c>
      <c r="W250" s="136">
        <v>6031690</v>
      </c>
      <c r="X250" s="134">
        <v>44227</v>
      </c>
      <c r="Y250" s="135" t="s">
        <v>8664</v>
      </c>
      <c r="Z250" s="135" t="s">
        <v>7880</v>
      </c>
      <c r="AA250" s="135" t="s">
        <v>8285</v>
      </c>
    </row>
    <row r="251" spans="1:27" x14ac:dyDescent="0.25">
      <c r="A251" s="129">
        <v>6100</v>
      </c>
      <c r="B251" s="129" t="s">
        <v>8306</v>
      </c>
      <c r="C251" s="129">
        <v>700124509</v>
      </c>
      <c r="D251" s="129" t="str">
        <f>VLOOKUP(A251,BASE.!$A$1:$T$878,4,FALSE)</f>
        <v>Corporación de Derecho Privado.</v>
      </c>
      <c r="E251" s="129" t="str">
        <f>VLOOKUP(A251,BASE.!$A$1:$T$878,5,FALSE)</f>
        <v xml:space="preserve">Otorgado por Decreto Supremo Nº 180, de fecha 7 de febrero de 1895, por el Ministerio de Justicia.  </v>
      </c>
      <c r="F251" s="129" t="str">
        <f>VLOOKUP(A251,BASE.!$A$1:$T$878,6,FALSE)</f>
        <v xml:space="preserve">Certificado de vigencia de Persona Jurídica sin fines de lucro, Folio N° 500343749201, de 2 de septiembre del 20º20, del Servicio de Registro Civil e Identificación.
</v>
      </c>
      <c r="G251" s="129" t="str">
        <f>VLOOKUP(A251,BASE.!$A$1:$T$878,7,FALSE)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1" s="129" t="str">
        <f>VLOOKUP(A251,BASE.!$A$1:$T$878,8,FALSE)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1" s="129" t="str">
        <f>VLOOKUP(A251,BASE.!$A$1:$T$878,9,FALSE)</f>
        <v>dos años</v>
      </c>
      <c r="J251" s="129" t="str">
        <f>VLOOKUP(A251,BASE.!$A$1:$T$878,10,FALSE)</f>
        <v>08 de noviembre de 2018 al 08 de noviembre de 2020.</v>
      </c>
      <c r="K251" s="129" t="str">
        <f>VLOOKUP(A251,BASE.!$A$1:$T$878,11,FALSE)</f>
        <v xml:space="preserve">Alicia  Amunátegui  Monckeberg   
María Inés Ross Amunategui.       
Gerente General:  Francisco Javier Loeser Bravo. 
</v>
      </c>
      <c r="L251" s="129" t="str">
        <f>VLOOKUP(A251,BASE.!$A$1:$T$878,12,FALSE)</f>
        <v xml:space="preserve">Concha y Toro Nº 2188, Metro Protectora de la Infancia, comuna de Puente Alto (dirección según última carta remitida por la institución).
Concha y Toro 1898, P.34 ½ Vic. Mackenna, comuna de Puente Alto.
</v>
      </c>
      <c r="M251" s="129" t="str">
        <f>VLOOKUP(A251,BASE.!$A$1:$T$878,13,FALSE)</f>
        <v>XIII</v>
      </c>
      <c r="N251" s="129" t="str">
        <f>VLOOKUP(A251,BASE.!$A$1:$T$878,14,FALSE)</f>
        <v>comuna de Puente Alto</v>
      </c>
      <c r="O251" s="129" t="str">
        <f>VLOOKUP(A251,BASE.!$A$1:$T$878,15,FALSE)</f>
        <v>Teléfono: 4848800 - 4848900</v>
      </c>
      <c r="P251" s="129" t="str">
        <f>VLOOKUP(A251,BASE.!$A$1:$T$878,16,FALSE)</f>
        <v>secretaria.presidencia@protectora.cl
Secretario.gerencia@protectora.cl</v>
      </c>
      <c r="Q251" s="129">
        <f>VLOOKUP(A251,BASE.!$A$1:$T$878,17,FALSE)</f>
        <v>0</v>
      </c>
      <c r="R251" s="129">
        <f>VLOOKUP(A251,BASE.!$A$1:$T$878,18,FALSE)</f>
        <v>93401</v>
      </c>
      <c r="S251" s="129" t="str">
        <f>VLOOKUP(A251,BASE.!$A$1:$T$878,19,FALSE)</f>
        <v>Antecedentes financieros correspondientes al año 2019, aprobados por el Sub Depto de Supervisión Financiera Nacional.</v>
      </c>
      <c r="T251" s="131">
        <f>VLOOKUP(A251,BASE.!$A$1:$T$878,20,FALSE)</f>
        <v>37970</v>
      </c>
      <c r="U251" s="130">
        <v>6100</v>
      </c>
      <c r="V251" s="136">
        <v>6206400</v>
      </c>
      <c r="W251" s="136">
        <v>6206400</v>
      </c>
      <c r="X251" s="134">
        <v>44227</v>
      </c>
      <c r="Y251" s="135" t="s">
        <v>8664</v>
      </c>
      <c r="Z251" s="135" t="s">
        <v>7880</v>
      </c>
      <c r="AA251" s="135" t="s">
        <v>8006</v>
      </c>
    </row>
    <row r="252" spans="1:27" x14ac:dyDescent="0.25">
      <c r="A252" s="129">
        <v>6100</v>
      </c>
      <c r="B252" s="129" t="s">
        <v>8306</v>
      </c>
      <c r="C252" s="129">
        <v>700124509</v>
      </c>
      <c r="D252" s="129" t="str">
        <f>VLOOKUP(A252,BASE.!$A$1:$T$878,4,FALSE)</f>
        <v>Corporación de Derecho Privado.</v>
      </c>
      <c r="E252" s="129" t="str">
        <f>VLOOKUP(A252,BASE.!$A$1:$T$878,5,FALSE)</f>
        <v xml:space="preserve">Otorgado por Decreto Supremo Nº 180, de fecha 7 de febrero de 1895, por el Ministerio de Justicia.  </v>
      </c>
      <c r="F252" s="129" t="str">
        <f>VLOOKUP(A252,BASE.!$A$1:$T$878,6,FALSE)</f>
        <v xml:space="preserve">Certificado de vigencia de Persona Jurídica sin fines de lucro, Folio N° 500343749201, de 2 de septiembre del 20º20, del Servicio de Registro Civil e Identificación.
</v>
      </c>
      <c r="G252" s="129" t="str">
        <f>VLOOKUP(A252,BASE.!$A$1:$T$878,7,FALSE)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2" s="129" t="str">
        <f>VLOOKUP(A252,BASE.!$A$1:$T$878,8,FALSE)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2" s="129" t="str">
        <f>VLOOKUP(A252,BASE.!$A$1:$T$878,9,FALSE)</f>
        <v>dos años</v>
      </c>
      <c r="J252" s="129" t="str">
        <f>VLOOKUP(A252,BASE.!$A$1:$T$878,10,FALSE)</f>
        <v>08 de noviembre de 2018 al 08 de noviembre de 2020.</v>
      </c>
      <c r="K252" s="129" t="str">
        <f>VLOOKUP(A252,BASE.!$A$1:$T$878,11,FALSE)</f>
        <v xml:space="preserve">Alicia  Amunátegui  Monckeberg   
María Inés Ross Amunategui.       
Gerente General:  Francisco Javier Loeser Bravo. 
</v>
      </c>
      <c r="L252" s="129" t="str">
        <f>VLOOKUP(A252,BASE.!$A$1:$T$878,12,FALSE)</f>
        <v xml:space="preserve">Concha y Toro Nº 2188, Metro Protectora de la Infancia, comuna de Puente Alto (dirección según última carta remitida por la institución).
Concha y Toro 1898, P.34 ½ Vic. Mackenna, comuna de Puente Alto.
</v>
      </c>
      <c r="M252" s="129" t="str">
        <f>VLOOKUP(A252,BASE.!$A$1:$T$878,13,FALSE)</f>
        <v>XIII</v>
      </c>
      <c r="N252" s="129" t="str">
        <f>VLOOKUP(A252,BASE.!$A$1:$T$878,14,FALSE)</f>
        <v>comuna de Puente Alto</v>
      </c>
      <c r="O252" s="129" t="str">
        <f>VLOOKUP(A252,BASE.!$A$1:$T$878,15,FALSE)</f>
        <v>Teléfono: 4848800 - 4848900</v>
      </c>
      <c r="P252" s="129" t="str">
        <f>VLOOKUP(A252,BASE.!$A$1:$T$878,16,FALSE)</f>
        <v>secretaria.presidencia@protectora.cl
Secretario.gerencia@protectora.cl</v>
      </c>
      <c r="Q252" s="129">
        <f>VLOOKUP(A252,BASE.!$A$1:$T$878,17,FALSE)</f>
        <v>0</v>
      </c>
      <c r="R252" s="129">
        <f>VLOOKUP(A252,BASE.!$A$1:$T$878,18,FALSE)</f>
        <v>93401</v>
      </c>
      <c r="S252" s="129" t="str">
        <f>VLOOKUP(A252,BASE.!$A$1:$T$878,19,FALSE)</f>
        <v>Antecedentes financieros correspondientes al año 2019, aprobados por el Sub Depto de Supervisión Financiera Nacional.</v>
      </c>
      <c r="T252" s="131">
        <f>VLOOKUP(A252,BASE.!$A$1:$T$878,20,FALSE)</f>
        <v>37970</v>
      </c>
      <c r="U252" s="130">
        <v>6100</v>
      </c>
      <c r="V252" s="136">
        <v>8068320</v>
      </c>
      <c r="W252" s="136">
        <v>8068320</v>
      </c>
      <c r="X252" s="134">
        <v>44227</v>
      </c>
      <c r="Y252" s="135" t="s">
        <v>8664</v>
      </c>
      <c r="Z252" s="135" t="s">
        <v>7880</v>
      </c>
      <c r="AA252" s="135" t="s">
        <v>7960</v>
      </c>
    </row>
    <row r="253" spans="1:27" x14ac:dyDescent="0.25">
      <c r="A253" s="129">
        <v>6100</v>
      </c>
      <c r="B253" s="129" t="s">
        <v>8306</v>
      </c>
      <c r="C253" s="129">
        <v>700124509</v>
      </c>
      <c r="D253" s="129" t="str">
        <f>VLOOKUP(A253,BASE.!$A$1:$T$878,4,FALSE)</f>
        <v>Corporación de Derecho Privado.</v>
      </c>
      <c r="E253" s="129" t="str">
        <f>VLOOKUP(A253,BASE.!$A$1:$T$878,5,FALSE)</f>
        <v xml:space="preserve">Otorgado por Decreto Supremo Nº 180, de fecha 7 de febrero de 1895, por el Ministerio de Justicia.  </v>
      </c>
      <c r="F253" s="129" t="str">
        <f>VLOOKUP(A253,BASE.!$A$1:$T$878,6,FALSE)</f>
        <v xml:space="preserve">Certificado de vigencia de Persona Jurídica sin fines de lucro, Folio N° 500343749201, de 2 de septiembre del 20º20, del Servicio de Registro Civil e Identificación.
</v>
      </c>
      <c r="G253" s="129" t="str">
        <f>VLOOKUP(A253,BASE.!$A$1:$T$878,7,FALSE)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3" s="129" t="str">
        <f>VLOOKUP(A253,BASE.!$A$1:$T$878,8,FALSE)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3" s="129" t="str">
        <f>VLOOKUP(A253,BASE.!$A$1:$T$878,9,FALSE)</f>
        <v>dos años</v>
      </c>
      <c r="J253" s="129" t="str">
        <f>VLOOKUP(A253,BASE.!$A$1:$T$878,10,FALSE)</f>
        <v>08 de noviembre de 2018 al 08 de noviembre de 2020.</v>
      </c>
      <c r="K253" s="129" t="str">
        <f>VLOOKUP(A253,BASE.!$A$1:$T$878,11,FALSE)</f>
        <v xml:space="preserve">Alicia  Amunátegui  Monckeberg   
María Inés Ross Amunategui.       
Gerente General:  Francisco Javier Loeser Bravo. 
</v>
      </c>
      <c r="L253" s="129" t="str">
        <f>VLOOKUP(A253,BASE.!$A$1:$T$878,12,FALSE)</f>
        <v xml:space="preserve">Concha y Toro Nº 2188, Metro Protectora de la Infancia, comuna de Puente Alto (dirección según última carta remitida por la institución).
Concha y Toro 1898, P.34 ½ Vic. Mackenna, comuna de Puente Alto.
</v>
      </c>
      <c r="M253" s="129" t="str">
        <f>VLOOKUP(A253,BASE.!$A$1:$T$878,13,FALSE)</f>
        <v>XIII</v>
      </c>
      <c r="N253" s="129" t="str">
        <f>VLOOKUP(A253,BASE.!$A$1:$T$878,14,FALSE)</f>
        <v>comuna de Puente Alto</v>
      </c>
      <c r="O253" s="129" t="str">
        <f>VLOOKUP(A253,BASE.!$A$1:$T$878,15,FALSE)</f>
        <v>Teléfono: 4848800 - 4848900</v>
      </c>
      <c r="P253" s="129" t="str">
        <f>VLOOKUP(A253,BASE.!$A$1:$T$878,16,FALSE)</f>
        <v>secretaria.presidencia@protectora.cl
Secretario.gerencia@protectora.cl</v>
      </c>
      <c r="Q253" s="129">
        <f>VLOOKUP(A253,BASE.!$A$1:$T$878,17,FALSE)</f>
        <v>0</v>
      </c>
      <c r="R253" s="129">
        <f>VLOOKUP(A253,BASE.!$A$1:$T$878,18,FALSE)</f>
        <v>93401</v>
      </c>
      <c r="S253" s="129" t="str">
        <f>VLOOKUP(A253,BASE.!$A$1:$T$878,19,FALSE)</f>
        <v>Antecedentes financieros correspondientes al año 2019, aprobados por el Sub Depto de Supervisión Financiera Nacional.</v>
      </c>
      <c r="T253" s="131">
        <f>VLOOKUP(A253,BASE.!$A$1:$T$878,20,FALSE)</f>
        <v>37970</v>
      </c>
      <c r="U253" s="130">
        <v>6100</v>
      </c>
      <c r="V253" s="136">
        <v>13266180</v>
      </c>
      <c r="W253" s="136">
        <v>13266180</v>
      </c>
      <c r="X253" s="134">
        <v>44227</v>
      </c>
      <c r="Y253" s="135" t="s">
        <v>8664</v>
      </c>
      <c r="Z253" s="135" t="s">
        <v>7880</v>
      </c>
      <c r="AA253" s="135" t="s">
        <v>7893</v>
      </c>
    </row>
    <row r="254" spans="1:27" x14ac:dyDescent="0.25">
      <c r="A254" s="129">
        <v>6100</v>
      </c>
      <c r="B254" s="129" t="s">
        <v>8306</v>
      </c>
      <c r="C254" s="129">
        <v>700124509</v>
      </c>
      <c r="D254" s="129" t="str">
        <f>VLOOKUP(A254,BASE.!$A$1:$T$878,4,FALSE)</f>
        <v>Corporación de Derecho Privado.</v>
      </c>
      <c r="E254" s="129" t="str">
        <f>VLOOKUP(A254,BASE.!$A$1:$T$878,5,FALSE)</f>
        <v xml:space="preserve">Otorgado por Decreto Supremo Nº 180, de fecha 7 de febrero de 1895, por el Ministerio de Justicia.  </v>
      </c>
      <c r="F254" s="129" t="str">
        <f>VLOOKUP(A254,BASE.!$A$1:$T$878,6,FALSE)</f>
        <v xml:space="preserve">Certificado de vigencia de Persona Jurídica sin fines de lucro, Folio N° 500343749201, de 2 de septiembre del 20º20, del Servicio de Registro Civil e Identificación.
</v>
      </c>
      <c r="G254" s="129" t="str">
        <f>VLOOKUP(A254,BASE.!$A$1:$T$878,7,FALSE)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4" s="129" t="str">
        <f>VLOOKUP(A254,BASE.!$A$1:$T$878,8,FALSE)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4" s="129" t="str">
        <f>VLOOKUP(A254,BASE.!$A$1:$T$878,9,FALSE)</f>
        <v>dos años</v>
      </c>
      <c r="J254" s="129" t="str">
        <f>VLOOKUP(A254,BASE.!$A$1:$T$878,10,FALSE)</f>
        <v>08 de noviembre de 2018 al 08 de noviembre de 2020.</v>
      </c>
      <c r="K254" s="129" t="str">
        <f>VLOOKUP(A254,BASE.!$A$1:$T$878,11,FALSE)</f>
        <v xml:space="preserve">Alicia  Amunátegui  Monckeberg   
María Inés Ross Amunategui.       
Gerente General:  Francisco Javier Loeser Bravo. 
</v>
      </c>
      <c r="L254" s="129" t="str">
        <f>VLOOKUP(A254,BASE.!$A$1:$T$878,12,FALSE)</f>
        <v xml:space="preserve">Concha y Toro Nº 2188, Metro Protectora de la Infancia, comuna de Puente Alto (dirección según última carta remitida por la institución).
Concha y Toro 1898, P.34 ½ Vic. Mackenna, comuna de Puente Alto.
</v>
      </c>
      <c r="M254" s="129" t="str">
        <f>VLOOKUP(A254,BASE.!$A$1:$T$878,13,FALSE)</f>
        <v>XIII</v>
      </c>
      <c r="N254" s="129" t="str">
        <f>VLOOKUP(A254,BASE.!$A$1:$T$878,14,FALSE)</f>
        <v>comuna de Puente Alto</v>
      </c>
      <c r="O254" s="129" t="str">
        <f>VLOOKUP(A254,BASE.!$A$1:$T$878,15,FALSE)</f>
        <v>Teléfono: 4848800 - 4848900</v>
      </c>
      <c r="P254" s="129" t="str">
        <f>VLOOKUP(A254,BASE.!$A$1:$T$878,16,FALSE)</f>
        <v>secretaria.presidencia@protectora.cl
Secretario.gerencia@protectora.cl</v>
      </c>
      <c r="Q254" s="129">
        <f>VLOOKUP(A254,BASE.!$A$1:$T$878,17,FALSE)</f>
        <v>0</v>
      </c>
      <c r="R254" s="129">
        <f>VLOOKUP(A254,BASE.!$A$1:$T$878,18,FALSE)</f>
        <v>93401</v>
      </c>
      <c r="S254" s="129" t="str">
        <f>VLOOKUP(A254,BASE.!$A$1:$T$878,19,FALSE)</f>
        <v>Antecedentes financieros correspondientes al año 2019, aprobados por el Sub Depto de Supervisión Financiera Nacional.</v>
      </c>
      <c r="T254" s="131">
        <f>VLOOKUP(A254,BASE.!$A$1:$T$878,20,FALSE)</f>
        <v>37970</v>
      </c>
      <c r="U254" s="130">
        <v>6100</v>
      </c>
      <c r="V254" s="136">
        <v>6206400</v>
      </c>
      <c r="W254" s="136">
        <v>6206400</v>
      </c>
      <c r="X254" s="134">
        <v>44227</v>
      </c>
      <c r="Y254" s="135" t="s">
        <v>8664</v>
      </c>
      <c r="Z254" s="135" t="s">
        <v>7880</v>
      </c>
      <c r="AA254" s="135" t="s">
        <v>7921</v>
      </c>
    </row>
    <row r="255" spans="1:27" x14ac:dyDescent="0.25">
      <c r="A255" s="129">
        <v>6100</v>
      </c>
      <c r="B255" s="129" t="s">
        <v>8306</v>
      </c>
      <c r="C255" s="129">
        <v>700124509</v>
      </c>
      <c r="D255" s="129" t="str">
        <f>VLOOKUP(A255,BASE.!$A$1:$T$878,4,FALSE)</f>
        <v>Corporación de Derecho Privado.</v>
      </c>
      <c r="E255" s="129" t="str">
        <f>VLOOKUP(A255,BASE.!$A$1:$T$878,5,FALSE)</f>
        <v xml:space="preserve">Otorgado por Decreto Supremo Nº 180, de fecha 7 de febrero de 1895, por el Ministerio de Justicia.  </v>
      </c>
      <c r="F255" s="129" t="str">
        <f>VLOOKUP(A255,BASE.!$A$1:$T$878,6,FALSE)</f>
        <v xml:space="preserve">Certificado de vigencia de Persona Jurídica sin fines de lucro, Folio N° 500343749201, de 2 de septiembre del 20º20, del Servicio de Registro Civil e Identificación.
</v>
      </c>
      <c r="G255" s="129" t="str">
        <f>VLOOKUP(A255,BASE.!$A$1:$T$878,7,FALSE)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5" s="129" t="str">
        <f>VLOOKUP(A255,BASE.!$A$1:$T$878,8,FALSE)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5" s="129" t="str">
        <f>VLOOKUP(A255,BASE.!$A$1:$T$878,9,FALSE)</f>
        <v>dos años</v>
      </c>
      <c r="J255" s="129" t="str">
        <f>VLOOKUP(A255,BASE.!$A$1:$T$878,10,FALSE)</f>
        <v>08 de noviembre de 2018 al 08 de noviembre de 2020.</v>
      </c>
      <c r="K255" s="129" t="str">
        <f>VLOOKUP(A255,BASE.!$A$1:$T$878,11,FALSE)</f>
        <v xml:space="preserve">Alicia  Amunátegui  Monckeberg   
María Inés Ross Amunategui.       
Gerente General:  Francisco Javier Loeser Bravo. 
</v>
      </c>
      <c r="L255" s="129" t="str">
        <f>VLOOKUP(A255,BASE.!$A$1:$T$878,12,FALSE)</f>
        <v xml:space="preserve">Concha y Toro Nº 2188, Metro Protectora de la Infancia, comuna de Puente Alto (dirección según última carta remitida por la institución).
Concha y Toro 1898, P.34 ½ Vic. Mackenna, comuna de Puente Alto.
</v>
      </c>
      <c r="M255" s="129" t="str">
        <f>VLOOKUP(A255,BASE.!$A$1:$T$878,13,FALSE)</f>
        <v>XIII</v>
      </c>
      <c r="N255" s="129" t="str">
        <f>VLOOKUP(A255,BASE.!$A$1:$T$878,14,FALSE)</f>
        <v>comuna de Puente Alto</v>
      </c>
      <c r="O255" s="129" t="str">
        <f>VLOOKUP(A255,BASE.!$A$1:$T$878,15,FALSE)</f>
        <v>Teléfono: 4848800 - 4848900</v>
      </c>
      <c r="P255" s="129" t="str">
        <f>VLOOKUP(A255,BASE.!$A$1:$T$878,16,FALSE)</f>
        <v>secretaria.presidencia@protectora.cl
Secretario.gerencia@protectora.cl</v>
      </c>
      <c r="Q255" s="129">
        <f>VLOOKUP(A255,BASE.!$A$1:$T$878,17,FALSE)</f>
        <v>0</v>
      </c>
      <c r="R255" s="129">
        <f>VLOOKUP(A255,BASE.!$A$1:$T$878,18,FALSE)</f>
        <v>93401</v>
      </c>
      <c r="S255" s="129" t="str">
        <f>VLOOKUP(A255,BASE.!$A$1:$T$878,19,FALSE)</f>
        <v>Antecedentes financieros correspondientes al año 2019, aprobados por el Sub Depto de Supervisión Financiera Nacional.</v>
      </c>
      <c r="T255" s="131">
        <f>VLOOKUP(A255,BASE.!$A$1:$T$878,20,FALSE)</f>
        <v>37970</v>
      </c>
      <c r="U255" s="130">
        <v>6100</v>
      </c>
      <c r="V255" s="136">
        <v>8068320</v>
      </c>
      <c r="W255" s="136">
        <v>8068320</v>
      </c>
      <c r="X255" s="134">
        <v>44227</v>
      </c>
      <c r="Y255" s="135" t="s">
        <v>8664</v>
      </c>
      <c r="Z255" s="135" t="s">
        <v>7880</v>
      </c>
      <c r="AA255" s="135" t="s">
        <v>7926</v>
      </c>
    </row>
    <row r="256" spans="1:27" x14ac:dyDescent="0.25">
      <c r="A256" s="129">
        <v>6100</v>
      </c>
      <c r="B256" s="129" t="s">
        <v>8306</v>
      </c>
      <c r="C256" s="129">
        <v>700124509</v>
      </c>
      <c r="D256" s="129" t="str">
        <f>VLOOKUP(A256,BASE.!$A$1:$T$878,4,FALSE)</f>
        <v>Corporación de Derecho Privado.</v>
      </c>
      <c r="E256" s="129" t="str">
        <f>VLOOKUP(A256,BASE.!$A$1:$T$878,5,FALSE)</f>
        <v xml:space="preserve">Otorgado por Decreto Supremo Nº 180, de fecha 7 de febrero de 1895, por el Ministerio de Justicia.  </v>
      </c>
      <c r="F256" s="129" t="str">
        <f>VLOOKUP(A256,BASE.!$A$1:$T$878,6,FALSE)</f>
        <v xml:space="preserve">Certificado de vigencia de Persona Jurídica sin fines de lucro, Folio N° 500343749201, de 2 de septiembre del 20º20, del Servicio de Registro Civil e Identificación.
</v>
      </c>
      <c r="G256" s="129" t="str">
        <f>VLOOKUP(A256,BASE.!$A$1:$T$878,7,FALSE)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6" s="129" t="str">
        <f>VLOOKUP(A256,BASE.!$A$1:$T$878,8,FALSE)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6" s="129" t="str">
        <f>VLOOKUP(A256,BASE.!$A$1:$T$878,9,FALSE)</f>
        <v>dos años</v>
      </c>
      <c r="J256" s="129" t="str">
        <f>VLOOKUP(A256,BASE.!$A$1:$T$878,10,FALSE)</f>
        <v>08 de noviembre de 2018 al 08 de noviembre de 2020.</v>
      </c>
      <c r="K256" s="129" t="str">
        <f>VLOOKUP(A256,BASE.!$A$1:$T$878,11,FALSE)</f>
        <v xml:space="preserve">Alicia  Amunátegui  Monckeberg   
María Inés Ross Amunategui.       
Gerente General:  Francisco Javier Loeser Bravo. 
</v>
      </c>
      <c r="L256" s="129" t="str">
        <f>VLOOKUP(A256,BASE.!$A$1:$T$878,12,FALSE)</f>
        <v xml:space="preserve">Concha y Toro Nº 2188, Metro Protectora de la Infancia, comuna de Puente Alto (dirección según última carta remitida por la institución).
Concha y Toro 1898, P.34 ½ Vic. Mackenna, comuna de Puente Alto.
</v>
      </c>
      <c r="M256" s="129" t="str">
        <f>VLOOKUP(A256,BASE.!$A$1:$T$878,13,FALSE)</f>
        <v>XIII</v>
      </c>
      <c r="N256" s="129" t="str">
        <f>VLOOKUP(A256,BASE.!$A$1:$T$878,14,FALSE)</f>
        <v>comuna de Puente Alto</v>
      </c>
      <c r="O256" s="129" t="str">
        <f>VLOOKUP(A256,BASE.!$A$1:$T$878,15,FALSE)</f>
        <v>Teléfono: 4848800 - 4848900</v>
      </c>
      <c r="P256" s="129" t="str">
        <f>VLOOKUP(A256,BASE.!$A$1:$T$878,16,FALSE)</f>
        <v>secretaria.presidencia@protectora.cl
Secretario.gerencia@protectora.cl</v>
      </c>
      <c r="Q256" s="129">
        <f>VLOOKUP(A256,BASE.!$A$1:$T$878,17,FALSE)</f>
        <v>0</v>
      </c>
      <c r="R256" s="129">
        <f>VLOOKUP(A256,BASE.!$A$1:$T$878,18,FALSE)</f>
        <v>93401</v>
      </c>
      <c r="S256" s="129" t="str">
        <f>VLOOKUP(A256,BASE.!$A$1:$T$878,19,FALSE)</f>
        <v>Antecedentes financieros correspondientes al año 2019, aprobados por el Sub Depto de Supervisión Financiera Nacional.</v>
      </c>
      <c r="T256" s="131">
        <f>VLOOKUP(A256,BASE.!$A$1:$T$878,20,FALSE)</f>
        <v>37970</v>
      </c>
      <c r="U256" s="130">
        <v>6100</v>
      </c>
      <c r="V256" s="136">
        <v>74503092</v>
      </c>
      <c r="W256" s="136">
        <v>74503092</v>
      </c>
      <c r="X256" s="134">
        <v>44227</v>
      </c>
      <c r="Y256" s="135" t="s">
        <v>8664</v>
      </c>
      <c r="Z256" s="135" t="s">
        <v>7880</v>
      </c>
      <c r="AA256" s="135" t="s">
        <v>7927</v>
      </c>
    </row>
    <row r="257" spans="1:27" x14ac:dyDescent="0.25">
      <c r="A257" s="129">
        <v>6100</v>
      </c>
      <c r="B257" s="129" t="s">
        <v>8306</v>
      </c>
      <c r="C257" s="129">
        <v>700124509</v>
      </c>
      <c r="D257" s="129" t="str">
        <f>VLOOKUP(A257,BASE.!$A$1:$T$878,4,FALSE)</f>
        <v>Corporación de Derecho Privado.</v>
      </c>
      <c r="E257" s="129" t="str">
        <f>VLOOKUP(A257,BASE.!$A$1:$T$878,5,FALSE)</f>
        <v xml:space="preserve">Otorgado por Decreto Supremo Nº 180, de fecha 7 de febrero de 1895, por el Ministerio de Justicia.  </v>
      </c>
      <c r="F257" s="129" t="str">
        <f>VLOOKUP(A257,BASE.!$A$1:$T$878,6,FALSE)</f>
        <v xml:space="preserve">Certificado de vigencia de Persona Jurídica sin fines de lucro, Folio N° 500343749201, de 2 de septiembre del 20º20, del Servicio de Registro Civil e Identificación.
</v>
      </c>
      <c r="G257" s="129" t="str">
        <f>VLOOKUP(A257,BASE.!$A$1:$T$878,7,FALSE)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7" s="129" t="str">
        <f>VLOOKUP(A257,BASE.!$A$1:$T$878,8,FALSE)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7" s="129" t="str">
        <f>VLOOKUP(A257,BASE.!$A$1:$T$878,9,FALSE)</f>
        <v>dos años</v>
      </c>
      <c r="J257" s="129" t="str">
        <f>VLOOKUP(A257,BASE.!$A$1:$T$878,10,FALSE)</f>
        <v>08 de noviembre de 2018 al 08 de noviembre de 2020.</v>
      </c>
      <c r="K257" s="129" t="str">
        <f>VLOOKUP(A257,BASE.!$A$1:$T$878,11,FALSE)</f>
        <v xml:space="preserve">Alicia  Amunátegui  Monckeberg   
María Inés Ross Amunategui.       
Gerente General:  Francisco Javier Loeser Bravo. 
</v>
      </c>
      <c r="L257" s="129" t="str">
        <f>VLOOKUP(A257,BASE.!$A$1:$T$878,12,FALSE)</f>
        <v xml:space="preserve">Concha y Toro Nº 2188, Metro Protectora de la Infancia, comuna de Puente Alto (dirección según última carta remitida por la institución).
Concha y Toro 1898, P.34 ½ Vic. Mackenna, comuna de Puente Alto.
</v>
      </c>
      <c r="M257" s="129" t="str">
        <f>VLOOKUP(A257,BASE.!$A$1:$T$878,13,FALSE)</f>
        <v>XIII</v>
      </c>
      <c r="N257" s="129" t="str">
        <f>VLOOKUP(A257,BASE.!$A$1:$T$878,14,FALSE)</f>
        <v>comuna de Puente Alto</v>
      </c>
      <c r="O257" s="129" t="str">
        <f>VLOOKUP(A257,BASE.!$A$1:$T$878,15,FALSE)</f>
        <v>Teléfono: 4848800 - 4848900</v>
      </c>
      <c r="P257" s="129" t="str">
        <f>VLOOKUP(A257,BASE.!$A$1:$T$878,16,FALSE)</f>
        <v>secretaria.presidencia@protectora.cl
Secretario.gerencia@protectora.cl</v>
      </c>
      <c r="Q257" s="129">
        <f>VLOOKUP(A257,BASE.!$A$1:$T$878,17,FALSE)</f>
        <v>0</v>
      </c>
      <c r="R257" s="129">
        <f>VLOOKUP(A257,BASE.!$A$1:$T$878,18,FALSE)</f>
        <v>93401</v>
      </c>
      <c r="S257" s="129" t="str">
        <f>VLOOKUP(A257,BASE.!$A$1:$T$878,19,FALSE)</f>
        <v>Antecedentes financieros correspondientes al año 2019, aprobados por el Sub Depto de Supervisión Financiera Nacional.</v>
      </c>
      <c r="T257" s="131">
        <f>VLOOKUP(A257,BASE.!$A$1:$T$878,20,FALSE)</f>
        <v>37970</v>
      </c>
      <c r="U257" s="130">
        <v>6100</v>
      </c>
      <c r="V257" s="136">
        <v>12412800</v>
      </c>
      <c r="W257" s="136">
        <v>12412800</v>
      </c>
      <c r="X257" s="134">
        <v>44227</v>
      </c>
      <c r="Y257" s="135" t="s">
        <v>8664</v>
      </c>
      <c r="Z257" s="135" t="s">
        <v>7880</v>
      </c>
      <c r="AA257" s="135" t="s">
        <v>7967</v>
      </c>
    </row>
    <row r="258" spans="1:27" x14ac:dyDescent="0.25">
      <c r="A258" s="129">
        <v>6100</v>
      </c>
      <c r="B258" s="129" t="s">
        <v>8306</v>
      </c>
      <c r="C258" s="129">
        <v>700124509</v>
      </c>
      <c r="D258" s="129" t="str">
        <f>VLOOKUP(A258,BASE.!$A$1:$T$878,4,FALSE)</f>
        <v>Corporación de Derecho Privado.</v>
      </c>
      <c r="E258" s="129" t="str">
        <f>VLOOKUP(A258,BASE.!$A$1:$T$878,5,FALSE)</f>
        <v xml:space="preserve">Otorgado por Decreto Supremo Nº 180, de fecha 7 de febrero de 1895, por el Ministerio de Justicia.  </v>
      </c>
      <c r="F258" s="129" t="str">
        <f>VLOOKUP(A258,BASE.!$A$1:$T$878,6,FALSE)</f>
        <v xml:space="preserve">Certificado de vigencia de Persona Jurídica sin fines de lucro, Folio N° 500343749201, de 2 de septiembre del 20º20, del Servicio de Registro Civil e Identificación.
</v>
      </c>
      <c r="G258" s="129" t="str">
        <f>VLOOKUP(A258,BASE.!$A$1:$T$878,7,FALSE)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8" s="129" t="str">
        <f>VLOOKUP(A258,BASE.!$A$1:$T$878,8,FALSE)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8" s="129" t="str">
        <f>VLOOKUP(A258,BASE.!$A$1:$T$878,9,FALSE)</f>
        <v>dos años</v>
      </c>
      <c r="J258" s="129" t="str">
        <f>VLOOKUP(A258,BASE.!$A$1:$T$878,10,FALSE)</f>
        <v>08 de noviembre de 2018 al 08 de noviembre de 2020.</v>
      </c>
      <c r="K258" s="129" t="str">
        <f>VLOOKUP(A258,BASE.!$A$1:$T$878,11,FALSE)</f>
        <v xml:space="preserve">Alicia  Amunátegui  Monckeberg   
María Inés Ross Amunategui.       
Gerente General:  Francisco Javier Loeser Bravo. 
</v>
      </c>
      <c r="L258" s="129" t="str">
        <f>VLOOKUP(A258,BASE.!$A$1:$T$878,12,FALSE)</f>
        <v xml:space="preserve">Concha y Toro Nº 2188, Metro Protectora de la Infancia, comuna de Puente Alto (dirección según última carta remitida por la institución).
Concha y Toro 1898, P.34 ½ Vic. Mackenna, comuna de Puente Alto.
</v>
      </c>
      <c r="M258" s="129" t="str">
        <f>VLOOKUP(A258,BASE.!$A$1:$T$878,13,FALSE)</f>
        <v>XIII</v>
      </c>
      <c r="N258" s="129" t="str">
        <f>VLOOKUP(A258,BASE.!$A$1:$T$878,14,FALSE)</f>
        <v>comuna de Puente Alto</v>
      </c>
      <c r="O258" s="129" t="str">
        <f>VLOOKUP(A258,BASE.!$A$1:$T$878,15,FALSE)</f>
        <v>Teléfono: 4848800 - 4848900</v>
      </c>
      <c r="P258" s="129" t="str">
        <f>VLOOKUP(A258,BASE.!$A$1:$T$878,16,FALSE)</f>
        <v>secretaria.presidencia@protectora.cl
Secretario.gerencia@protectora.cl</v>
      </c>
      <c r="Q258" s="129">
        <f>VLOOKUP(A258,BASE.!$A$1:$T$878,17,FALSE)</f>
        <v>0</v>
      </c>
      <c r="R258" s="129">
        <f>VLOOKUP(A258,BASE.!$A$1:$T$878,18,FALSE)</f>
        <v>93401</v>
      </c>
      <c r="S258" s="129" t="str">
        <f>VLOOKUP(A258,BASE.!$A$1:$T$878,19,FALSE)</f>
        <v>Antecedentes financieros correspondientes al año 2019, aprobados por el Sub Depto de Supervisión Financiera Nacional.</v>
      </c>
      <c r="T258" s="131">
        <f>VLOOKUP(A258,BASE.!$A$1:$T$878,20,FALSE)</f>
        <v>37970</v>
      </c>
      <c r="U258" s="130">
        <v>6100</v>
      </c>
      <c r="V258" s="136">
        <v>6298375</v>
      </c>
      <c r="W258" s="136">
        <v>6298375</v>
      </c>
      <c r="X258" s="134">
        <v>44227</v>
      </c>
      <c r="Y258" s="135" t="s">
        <v>8664</v>
      </c>
      <c r="Z258" s="135" t="s">
        <v>7880</v>
      </c>
      <c r="AA258" s="135" t="s">
        <v>7933</v>
      </c>
    </row>
    <row r="259" spans="1:27" x14ac:dyDescent="0.25">
      <c r="A259" s="129">
        <v>6100</v>
      </c>
      <c r="B259" s="129" t="s">
        <v>8306</v>
      </c>
      <c r="C259" s="129">
        <v>700124509</v>
      </c>
      <c r="D259" s="129" t="str">
        <f>VLOOKUP(A259,BASE.!$A$1:$T$878,4,FALSE)</f>
        <v>Corporación de Derecho Privado.</v>
      </c>
      <c r="E259" s="129" t="str">
        <f>VLOOKUP(A259,BASE.!$A$1:$T$878,5,FALSE)</f>
        <v xml:space="preserve">Otorgado por Decreto Supremo Nº 180, de fecha 7 de febrero de 1895, por el Ministerio de Justicia.  </v>
      </c>
      <c r="F259" s="129" t="str">
        <f>VLOOKUP(A259,BASE.!$A$1:$T$878,6,FALSE)</f>
        <v xml:space="preserve">Certificado de vigencia de Persona Jurídica sin fines de lucro, Folio N° 500343749201, de 2 de septiembre del 20º20, del Servicio de Registro Civil e Identificación.
</v>
      </c>
      <c r="G259" s="129" t="str">
        <f>VLOOKUP(A259,BASE.!$A$1:$T$878,7,FALSE)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59" s="129" t="str">
        <f>VLOOKUP(A259,BASE.!$A$1:$T$878,8,FALSE)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59" s="129" t="str">
        <f>VLOOKUP(A259,BASE.!$A$1:$T$878,9,FALSE)</f>
        <v>dos años</v>
      </c>
      <c r="J259" s="129" t="str">
        <f>VLOOKUP(A259,BASE.!$A$1:$T$878,10,FALSE)</f>
        <v>08 de noviembre de 2018 al 08 de noviembre de 2020.</v>
      </c>
      <c r="K259" s="129" t="str">
        <f>VLOOKUP(A259,BASE.!$A$1:$T$878,11,FALSE)</f>
        <v xml:space="preserve">Alicia  Amunátegui  Monckeberg   
María Inés Ross Amunategui.       
Gerente General:  Francisco Javier Loeser Bravo. 
</v>
      </c>
      <c r="L259" s="129" t="str">
        <f>VLOOKUP(A259,BASE.!$A$1:$T$878,12,FALSE)</f>
        <v xml:space="preserve">Concha y Toro Nº 2188, Metro Protectora de la Infancia, comuna de Puente Alto (dirección según última carta remitida por la institución).
Concha y Toro 1898, P.34 ½ Vic. Mackenna, comuna de Puente Alto.
</v>
      </c>
      <c r="M259" s="129" t="str">
        <f>VLOOKUP(A259,BASE.!$A$1:$T$878,13,FALSE)</f>
        <v>XIII</v>
      </c>
      <c r="N259" s="129" t="str">
        <f>VLOOKUP(A259,BASE.!$A$1:$T$878,14,FALSE)</f>
        <v>comuna de Puente Alto</v>
      </c>
      <c r="O259" s="129" t="str">
        <f>VLOOKUP(A259,BASE.!$A$1:$T$878,15,FALSE)</f>
        <v>Teléfono: 4848800 - 4848900</v>
      </c>
      <c r="P259" s="129" t="str">
        <f>VLOOKUP(A259,BASE.!$A$1:$T$878,16,FALSE)</f>
        <v>secretaria.presidencia@protectora.cl
Secretario.gerencia@protectora.cl</v>
      </c>
      <c r="Q259" s="129">
        <f>VLOOKUP(A259,BASE.!$A$1:$T$878,17,FALSE)</f>
        <v>0</v>
      </c>
      <c r="R259" s="129">
        <f>VLOOKUP(A259,BASE.!$A$1:$T$878,18,FALSE)</f>
        <v>93401</v>
      </c>
      <c r="S259" s="129" t="str">
        <f>VLOOKUP(A259,BASE.!$A$1:$T$878,19,FALSE)</f>
        <v>Antecedentes financieros correspondientes al año 2019, aprobados por el Sub Depto de Supervisión Financiera Nacional.</v>
      </c>
      <c r="T259" s="131">
        <f>VLOOKUP(A259,BASE.!$A$1:$T$878,20,FALSE)</f>
        <v>37970</v>
      </c>
      <c r="U259" s="130">
        <v>6100</v>
      </c>
      <c r="V259" s="136">
        <v>7758000</v>
      </c>
      <c r="W259" s="136">
        <v>7758000</v>
      </c>
      <c r="X259" s="134">
        <v>44227</v>
      </c>
      <c r="Y259" s="135" t="s">
        <v>8664</v>
      </c>
      <c r="Z259" s="135" t="s">
        <v>7880</v>
      </c>
      <c r="AA259" s="135" t="s">
        <v>7969</v>
      </c>
    </row>
    <row r="260" spans="1:27" x14ac:dyDescent="0.25">
      <c r="A260" s="129">
        <v>6100</v>
      </c>
      <c r="B260" s="129" t="s">
        <v>8306</v>
      </c>
      <c r="C260" s="129">
        <v>700124509</v>
      </c>
      <c r="D260" s="129" t="str">
        <f>VLOOKUP(A260,BASE.!$A$1:$T$878,4,FALSE)</f>
        <v>Corporación de Derecho Privado.</v>
      </c>
      <c r="E260" s="129" t="str">
        <f>VLOOKUP(A260,BASE.!$A$1:$T$878,5,FALSE)</f>
        <v xml:space="preserve">Otorgado por Decreto Supremo Nº 180, de fecha 7 de febrero de 1895, por el Ministerio de Justicia.  </v>
      </c>
      <c r="F260" s="129" t="str">
        <f>VLOOKUP(A260,BASE.!$A$1:$T$878,6,FALSE)</f>
        <v xml:space="preserve">Certificado de vigencia de Persona Jurídica sin fines de lucro, Folio N° 500343749201, de 2 de septiembre del 20º20, del Servicio de Registro Civil e Identificación.
</v>
      </c>
      <c r="G260" s="129" t="str">
        <f>VLOOKUP(A260,BASE.!$A$1:$T$878,7,FALSE)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60" s="129" t="str">
        <f>VLOOKUP(A260,BASE.!$A$1:$T$878,8,FALSE)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60" s="129" t="str">
        <f>VLOOKUP(A260,BASE.!$A$1:$T$878,9,FALSE)</f>
        <v>dos años</v>
      </c>
      <c r="J260" s="129" t="str">
        <f>VLOOKUP(A260,BASE.!$A$1:$T$878,10,FALSE)</f>
        <v>08 de noviembre de 2018 al 08 de noviembre de 2020.</v>
      </c>
      <c r="K260" s="129" t="str">
        <f>VLOOKUP(A260,BASE.!$A$1:$T$878,11,FALSE)</f>
        <v xml:space="preserve">Alicia  Amunátegui  Monckeberg   
María Inés Ross Amunategui.       
Gerente General:  Francisco Javier Loeser Bravo. 
</v>
      </c>
      <c r="L260" s="129" t="str">
        <f>VLOOKUP(A260,BASE.!$A$1:$T$878,12,FALSE)</f>
        <v xml:space="preserve">Concha y Toro Nº 2188, Metro Protectora de la Infancia, comuna de Puente Alto (dirección según última carta remitida por la institución).
Concha y Toro 1898, P.34 ½ Vic. Mackenna, comuna de Puente Alto.
</v>
      </c>
      <c r="M260" s="129" t="str">
        <f>VLOOKUP(A260,BASE.!$A$1:$T$878,13,FALSE)</f>
        <v>XIII</v>
      </c>
      <c r="N260" s="129" t="str">
        <f>VLOOKUP(A260,BASE.!$A$1:$T$878,14,FALSE)</f>
        <v>comuna de Puente Alto</v>
      </c>
      <c r="O260" s="129" t="str">
        <f>VLOOKUP(A260,BASE.!$A$1:$T$878,15,FALSE)</f>
        <v>Teléfono: 4848800 - 4848900</v>
      </c>
      <c r="P260" s="129" t="str">
        <f>VLOOKUP(A260,BASE.!$A$1:$T$878,16,FALSE)</f>
        <v>secretaria.presidencia@protectora.cl
Secretario.gerencia@protectora.cl</v>
      </c>
      <c r="Q260" s="129">
        <f>VLOOKUP(A260,BASE.!$A$1:$T$878,17,FALSE)</f>
        <v>0</v>
      </c>
      <c r="R260" s="129">
        <f>VLOOKUP(A260,BASE.!$A$1:$T$878,18,FALSE)</f>
        <v>93401</v>
      </c>
      <c r="S260" s="129" t="str">
        <f>VLOOKUP(A260,BASE.!$A$1:$T$878,19,FALSE)</f>
        <v>Antecedentes financieros correspondientes al año 2019, aprobados por el Sub Depto de Supervisión Financiera Nacional.</v>
      </c>
      <c r="T260" s="131">
        <f>VLOOKUP(A260,BASE.!$A$1:$T$878,20,FALSE)</f>
        <v>37970</v>
      </c>
      <c r="U260" s="130">
        <v>6100</v>
      </c>
      <c r="V260" s="136">
        <v>6206400</v>
      </c>
      <c r="W260" s="136">
        <v>6206400</v>
      </c>
      <c r="X260" s="134">
        <v>44227</v>
      </c>
      <c r="Y260" s="135" t="s">
        <v>8664</v>
      </c>
      <c r="Z260" s="135" t="s">
        <v>7880</v>
      </c>
      <c r="AA260" s="135" t="s">
        <v>8007</v>
      </c>
    </row>
    <row r="261" spans="1:27" x14ac:dyDescent="0.25">
      <c r="A261" s="129">
        <v>6100</v>
      </c>
      <c r="B261" s="129" t="s">
        <v>8306</v>
      </c>
      <c r="C261" s="129">
        <v>700124509</v>
      </c>
      <c r="D261" s="129" t="str">
        <f>VLOOKUP(A261,BASE.!$A$1:$T$878,4,FALSE)</f>
        <v>Corporación de Derecho Privado.</v>
      </c>
      <c r="E261" s="129" t="str">
        <f>VLOOKUP(A261,BASE.!$A$1:$T$878,5,FALSE)</f>
        <v xml:space="preserve">Otorgado por Decreto Supremo Nº 180, de fecha 7 de febrero de 1895, por el Ministerio de Justicia.  </v>
      </c>
      <c r="F261" s="129" t="str">
        <f>VLOOKUP(A261,BASE.!$A$1:$T$878,6,FALSE)</f>
        <v xml:space="preserve">Certificado de vigencia de Persona Jurídica sin fines de lucro, Folio N° 500343749201, de 2 de septiembre del 20º20, del Servicio de Registro Civil e Identificación.
</v>
      </c>
      <c r="G261" s="129" t="str">
        <f>VLOOKUP(A261,BASE.!$A$1:$T$878,7,FALSE)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61" s="129" t="str">
        <f>VLOOKUP(A261,BASE.!$A$1:$T$878,8,FALSE)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61" s="129" t="str">
        <f>VLOOKUP(A261,BASE.!$A$1:$T$878,9,FALSE)</f>
        <v>dos años</v>
      </c>
      <c r="J261" s="129" t="str">
        <f>VLOOKUP(A261,BASE.!$A$1:$T$878,10,FALSE)</f>
        <v>08 de noviembre de 2018 al 08 de noviembre de 2020.</v>
      </c>
      <c r="K261" s="129" t="str">
        <f>VLOOKUP(A261,BASE.!$A$1:$T$878,11,FALSE)</f>
        <v xml:space="preserve">Alicia  Amunátegui  Monckeberg   
María Inés Ross Amunategui.       
Gerente General:  Francisco Javier Loeser Bravo. 
</v>
      </c>
      <c r="L261" s="129" t="str">
        <f>VLOOKUP(A261,BASE.!$A$1:$T$878,12,FALSE)</f>
        <v xml:space="preserve">Concha y Toro Nº 2188, Metro Protectora de la Infancia, comuna de Puente Alto (dirección según última carta remitida por la institución).
Concha y Toro 1898, P.34 ½ Vic. Mackenna, comuna de Puente Alto.
</v>
      </c>
      <c r="M261" s="129" t="str">
        <f>VLOOKUP(A261,BASE.!$A$1:$T$878,13,FALSE)</f>
        <v>XIII</v>
      </c>
      <c r="N261" s="129" t="str">
        <f>VLOOKUP(A261,BASE.!$A$1:$T$878,14,FALSE)</f>
        <v>comuna de Puente Alto</v>
      </c>
      <c r="O261" s="129" t="str">
        <f>VLOOKUP(A261,BASE.!$A$1:$T$878,15,FALSE)</f>
        <v>Teléfono: 4848800 - 4848900</v>
      </c>
      <c r="P261" s="129" t="str">
        <f>VLOOKUP(A261,BASE.!$A$1:$T$878,16,FALSE)</f>
        <v>secretaria.presidencia@protectora.cl
Secretario.gerencia@protectora.cl</v>
      </c>
      <c r="Q261" s="129">
        <f>VLOOKUP(A261,BASE.!$A$1:$T$878,17,FALSE)</f>
        <v>0</v>
      </c>
      <c r="R261" s="129">
        <f>VLOOKUP(A261,BASE.!$A$1:$T$878,18,FALSE)</f>
        <v>93401</v>
      </c>
      <c r="S261" s="129" t="str">
        <f>VLOOKUP(A261,BASE.!$A$1:$T$878,19,FALSE)</f>
        <v>Antecedentes financieros correspondientes al año 2019, aprobados por el Sub Depto de Supervisión Financiera Nacional.</v>
      </c>
      <c r="T261" s="131">
        <f>VLOOKUP(A261,BASE.!$A$1:$T$878,20,FALSE)</f>
        <v>37970</v>
      </c>
      <c r="U261" s="130">
        <v>6100</v>
      </c>
      <c r="V261" s="136">
        <v>7758000</v>
      </c>
      <c r="W261" s="136">
        <v>7758000</v>
      </c>
      <c r="X261" s="134">
        <v>44227</v>
      </c>
      <c r="Y261" s="135" t="s">
        <v>8664</v>
      </c>
      <c r="Z261" s="135" t="s">
        <v>7880</v>
      </c>
      <c r="AA261" s="135" t="s">
        <v>6479</v>
      </c>
    </row>
    <row r="262" spans="1:27" x14ac:dyDescent="0.25">
      <c r="A262" s="129">
        <v>6100</v>
      </c>
      <c r="B262" s="129" t="s">
        <v>8306</v>
      </c>
      <c r="C262" s="129">
        <v>700124509</v>
      </c>
      <c r="D262" s="129" t="str">
        <f>VLOOKUP(A262,BASE.!$A$1:$T$878,4,FALSE)</f>
        <v>Corporación de Derecho Privado.</v>
      </c>
      <c r="E262" s="129" t="str">
        <f>VLOOKUP(A262,BASE.!$A$1:$T$878,5,FALSE)</f>
        <v xml:space="preserve">Otorgado por Decreto Supremo Nº 180, de fecha 7 de febrero de 1895, por el Ministerio de Justicia.  </v>
      </c>
      <c r="F262" s="129" t="str">
        <f>VLOOKUP(A262,BASE.!$A$1:$T$878,6,FALSE)</f>
        <v xml:space="preserve">Certificado de vigencia de Persona Jurídica sin fines de lucro, Folio N° 500343749201, de 2 de septiembre del 20º20, del Servicio de Registro Civil e Identificación.
</v>
      </c>
      <c r="G262" s="129" t="str">
        <f>VLOOKUP(A262,BASE.!$A$1:$T$878,7,FALSE)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62" s="129" t="str">
        <f>VLOOKUP(A262,BASE.!$A$1:$T$878,8,FALSE)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62" s="129" t="str">
        <f>VLOOKUP(A262,BASE.!$A$1:$T$878,9,FALSE)</f>
        <v>dos años</v>
      </c>
      <c r="J262" s="129" t="str">
        <f>VLOOKUP(A262,BASE.!$A$1:$T$878,10,FALSE)</f>
        <v>08 de noviembre de 2018 al 08 de noviembre de 2020.</v>
      </c>
      <c r="K262" s="129" t="str">
        <f>VLOOKUP(A262,BASE.!$A$1:$T$878,11,FALSE)</f>
        <v xml:space="preserve">Alicia  Amunátegui  Monckeberg   
María Inés Ross Amunategui.       
Gerente General:  Francisco Javier Loeser Bravo. 
</v>
      </c>
      <c r="L262" s="129" t="str">
        <f>VLOOKUP(A262,BASE.!$A$1:$T$878,12,FALSE)</f>
        <v xml:space="preserve">Concha y Toro Nº 2188, Metro Protectora de la Infancia, comuna de Puente Alto (dirección según última carta remitida por la institución).
Concha y Toro 1898, P.34 ½ Vic. Mackenna, comuna de Puente Alto.
</v>
      </c>
      <c r="M262" s="129" t="str">
        <f>VLOOKUP(A262,BASE.!$A$1:$T$878,13,FALSE)</f>
        <v>XIII</v>
      </c>
      <c r="N262" s="129" t="str">
        <f>VLOOKUP(A262,BASE.!$A$1:$T$878,14,FALSE)</f>
        <v>comuna de Puente Alto</v>
      </c>
      <c r="O262" s="129" t="str">
        <f>VLOOKUP(A262,BASE.!$A$1:$T$878,15,FALSE)</f>
        <v>Teléfono: 4848800 - 4848900</v>
      </c>
      <c r="P262" s="129" t="str">
        <f>VLOOKUP(A262,BASE.!$A$1:$T$878,16,FALSE)</f>
        <v>secretaria.presidencia@protectora.cl
Secretario.gerencia@protectora.cl</v>
      </c>
      <c r="Q262" s="129">
        <f>VLOOKUP(A262,BASE.!$A$1:$T$878,17,FALSE)</f>
        <v>0</v>
      </c>
      <c r="R262" s="129">
        <f>VLOOKUP(A262,BASE.!$A$1:$T$878,18,FALSE)</f>
        <v>93401</v>
      </c>
      <c r="S262" s="129" t="str">
        <f>VLOOKUP(A262,BASE.!$A$1:$T$878,19,FALSE)</f>
        <v>Antecedentes financieros correspondientes al año 2019, aprobados por el Sub Depto de Supervisión Financiera Nacional.</v>
      </c>
      <c r="T262" s="131">
        <f>VLOOKUP(A262,BASE.!$A$1:$T$878,20,FALSE)</f>
        <v>37970</v>
      </c>
      <c r="U262" s="130">
        <v>6100</v>
      </c>
      <c r="V262" s="136">
        <v>26496934</v>
      </c>
      <c r="W262" s="136">
        <v>26496934</v>
      </c>
      <c r="X262" s="134">
        <v>44227</v>
      </c>
      <c r="Y262" s="135" t="s">
        <v>8664</v>
      </c>
      <c r="Z262" s="135" t="s">
        <v>7880</v>
      </c>
      <c r="AA262" s="135" t="s">
        <v>7965</v>
      </c>
    </row>
    <row r="263" spans="1:27" x14ac:dyDescent="0.25">
      <c r="A263" s="129">
        <v>6100</v>
      </c>
      <c r="B263" s="129" t="s">
        <v>8306</v>
      </c>
      <c r="C263" s="129">
        <v>700124509</v>
      </c>
      <c r="D263" s="129" t="str">
        <f>VLOOKUP(A263,BASE.!$A$1:$T$878,4,FALSE)</f>
        <v>Corporación de Derecho Privado.</v>
      </c>
      <c r="E263" s="129" t="str">
        <f>VLOOKUP(A263,BASE.!$A$1:$T$878,5,FALSE)</f>
        <v xml:space="preserve">Otorgado por Decreto Supremo Nº 180, de fecha 7 de febrero de 1895, por el Ministerio de Justicia.  </v>
      </c>
      <c r="F263" s="129" t="str">
        <f>VLOOKUP(A263,BASE.!$A$1:$T$878,6,FALSE)</f>
        <v xml:space="preserve">Certificado de vigencia de Persona Jurídica sin fines de lucro, Folio N° 500343749201, de 2 de septiembre del 20º20, del Servicio de Registro Civil e Identificación.
</v>
      </c>
      <c r="G263" s="129" t="str">
        <f>VLOOKUP(A263,BASE.!$A$1:$T$878,7,FALSE)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63" s="129" t="str">
        <f>VLOOKUP(A263,BASE.!$A$1:$T$878,8,FALSE)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63" s="129" t="str">
        <f>VLOOKUP(A263,BASE.!$A$1:$T$878,9,FALSE)</f>
        <v>dos años</v>
      </c>
      <c r="J263" s="129" t="str">
        <f>VLOOKUP(A263,BASE.!$A$1:$T$878,10,FALSE)</f>
        <v>08 de noviembre de 2018 al 08 de noviembre de 2020.</v>
      </c>
      <c r="K263" s="129" t="str">
        <f>VLOOKUP(A263,BASE.!$A$1:$T$878,11,FALSE)</f>
        <v xml:space="preserve">Alicia  Amunátegui  Monckeberg   
María Inés Ross Amunategui.       
Gerente General:  Francisco Javier Loeser Bravo. 
</v>
      </c>
      <c r="L263" s="129" t="str">
        <f>VLOOKUP(A263,BASE.!$A$1:$T$878,12,FALSE)</f>
        <v xml:space="preserve">Concha y Toro Nº 2188, Metro Protectora de la Infancia, comuna de Puente Alto (dirección según última carta remitida por la institución).
Concha y Toro 1898, P.34 ½ Vic. Mackenna, comuna de Puente Alto.
</v>
      </c>
      <c r="M263" s="129" t="str">
        <f>VLOOKUP(A263,BASE.!$A$1:$T$878,13,FALSE)</f>
        <v>XIII</v>
      </c>
      <c r="N263" s="129" t="str">
        <f>VLOOKUP(A263,BASE.!$A$1:$T$878,14,FALSE)</f>
        <v>comuna de Puente Alto</v>
      </c>
      <c r="O263" s="129" t="str">
        <f>VLOOKUP(A263,BASE.!$A$1:$T$878,15,FALSE)</f>
        <v>Teléfono: 4848800 - 4848900</v>
      </c>
      <c r="P263" s="129" t="str">
        <f>VLOOKUP(A263,BASE.!$A$1:$T$878,16,FALSE)</f>
        <v>secretaria.presidencia@protectora.cl
Secretario.gerencia@protectora.cl</v>
      </c>
      <c r="Q263" s="129">
        <f>VLOOKUP(A263,BASE.!$A$1:$T$878,17,FALSE)</f>
        <v>0</v>
      </c>
      <c r="R263" s="129">
        <f>VLOOKUP(A263,BASE.!$A$1:$T$878,18,FALSE)</f>
        <v>93401</v>
      </c>
      <c r="S263" s="129" t="str">
        <f>VLOOKUP(A263,BASE.!$A$1:$T$878,19,FALSE)</f>
        <v>Antecedentes financieros correspondientes al año 2019, aprobados por el Sub Depto de Supervisión Financiera Nacional.</v>
      </c>
      <c r="T263" s="131">
        <f>VLOOKUP(A263,BASE.!$A$1:$T$878,20,FALSE)</f>
        <v>37970</v>
      </c>
      <c r="U263" s="130">
        <v>6100</v>
      </c>
      <c r="V263" s="136">
        <v>4021127</v>
      </c>
      <c r="W263" s="136">
        <v>4021127</v>
      </c>
      <c r="X263" s="134">
        <v>44227</v>
      </c>
      <c r="Y263" s="135" t="s">
        <v>8664</v>
      </c>
      <c r="Z263" s="135" t="s">
        <v>7880</v>
      </c>
      <c r="AA263" s="135" t="s">
        <v>198</v>
      </c>
    </row>
    <row r="264" spans="1:27" x14ac:dyDescent="0.25">
      <c r="A264" s="129">
        <v>6100</v>
      </c>
      <c r="B264" s="129" t="s">
        <v>8306</v>
      </c>
      <c r="C264" s="129">
        <v>700124509</v>
      </c>
      <c r="D264" s="129" t="str">
        <f>VLOOKUP(A264,BASE.!$A$1:$T$878,4,FALSE)</f>
        <v>Corporación de Derecho Privado.</v>
      </c>
      <c r="E264" s="129" t="str">
        <f>VLOOKUP(A264,BASE.!$A$1:$T$878,5,FALSE)</f>
        <v xml:space="preserve">Otorgado por Decreto Supremo Nº 180, de fecha 7 de febrero de 1895, por el Ministerio de Justicia.  </v>
      </c>
      <c r="F264" s="129" t="str">
        <f>VLOOKUP(A264,BASE.!$A$1:$T$878,6,FALSE)</f>
        <v xml:space="preserve">Certificado de vigencia de Persona Jurídica sin fines de lucro, Folio N° 500343749201, de 2 de septiembre del 20º20, del Servicio de Registro Civil e Identificación.
</v>
      </c>
      <c r="G264" s="129" t="str">
        <f>VLOOKUP(A264,BASE.!$A$1:$T$878,7,FALSE)</f>
        <v xml:space="preserve">Prestar asistencia a los menores en situación irregular, brindándoles habitación, alimentación, vestuario, atención médica y dental y demás necesidades de su existencia digna, proveyendo asimismo a su instrucción, formación moral y capacitación técnica. </v>
      </c>
      <c r="H264" s="129" t="str">
        <f>VLOOKUP(A264,BASE.!$A$1:$T$878,8,FALSE)</f>
        <v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v>
      </c>
      <c r="I264" s="129" t="str">
        <f>VLOOKUP(A264,BASE.!$A$1:$T$878,9,FALSE)</f>
        <v>dos años</v>
      </c>
      <c r="J264" s="129" t="str">
        <f>VLOOKUP(A264,BASE.!$A$1:$T$878,10,FALSE)</f>
        <v>08 de noviembre de 2018 al 08 de noviembre de 2020.</v>
      </c>
      <c r="K264" s="129" t="str">
        <f>VLOOKUP(A264,BASE.!$A$1:$T$878,11,FALSE)</f>
        <v xml:space="preserve">Alicia  Amunátegui  Monckeberg   
María Inés Ross Amunategui.       
Gerente General:  Francisco Javier Loeser Bravo. 
</v>
      </c>
      <c r="L264" s="129" t="str">
        <f>VLOOKUP(A264,BASE.!$A$1:$T$878,12,FALSE)</f>
        <v xml:space="preserve">Concha y Toro Nº 2188, Metro Protectora de la Infancia, comuna de Puente Alto (dirección según última carta remitida por la institución).
Concha y Toro 1898, P.34 ½ Vic. Mackenna, comuna de Puente Alto.
</v>
      </c>
      <c r="M264" s="129" t="str">
        <f>VLOOKUP(A264,BASE.!$A$1:$T$878,13,FALSE)</f>
        <v>XIII</v>
      </c>
      <c r="N264" s="129" t="str">
        <f>VLOOKUP(A264,BASE.!$A$1:$T$878,14,FALSE)</f>
        <v>comuna de Puente Alto</v>
      </c>
      <c r="O264" s="129" t="str">
        <f>VLOOKUP(A264,BASE.!$A$1:$T$878,15,FALSE)</f>
        <v>Teléfono: 4848800 - 4848900</v>
      </c>
      <c r="P264" s="129" t="str">
        <f>VLOOKUP(A264,BASE.!$A$1:$T$878,16,FALSE)</f>
        <v>secretaria.presidencia@protectora.cl
Secretario.gerencia@protectora.cl</v>
      </c>
      <c r="Q264" s="129">
        <f>VLOOKUP(A264,BASE.!$A$1:$T$878,17,FALSE)</f>
        <v>0</v>
      </c>
      <c r="R264" s="129">
        <f>VLOOKUP(A264,BASE.!$A$1:$T$878,18,FALSE)</f>
        <v>93401</v>
      </c>
      <c r="S264" s="129" t="str">
        <f>VLOOKUP(A264,BASE.!$A$1:$T$878,19,FALSE)</f>
        <v>Antecedentes financieros correspondientes al año 2019, aprobados por el Sub Depto de Supervisión Financiera Nacional.</v>
      </c>
      <c r="T264" s="131">
        <f>VLOOKUP(A264,BASE.!$A$1:$T$878,20,FALSE)</f>
        <v>37970</v>
      </c>
      <c r="U264" s="130">
        <v>6100</v>
      </c>
      <c r="V264" s="136">
        <v>0</v>
      </c>
      <c r="W264" s="136">
        <v>0</v>
      </c>
      <c r="X264" s="134">
        <v>44227</v>
      </c>
      <c r="Y264" s="135" t="s">
        <v>8664</v>
      </c>
      <c r="Z264" s="135" t="s">
        <v>7880</v>
      </c>
      <c r="AA264" s="135" t="s">
        <v>8665</v>
      </c>
    </row>
    <row r="265" spans="1:27" x14ac:dyDescent="0.25">
      <c r="A265" s="129">
        <v>6150</v>
      </c>
      <c r="B265" s="129" t="s">
        <v>8307</v>
      </c>
      <c r="C265" s="129">
        <v>702758009</v>
      </c>
      <c r="D265" s="129" t="str">
        <f>VLOOKUP(A265,BASE.!$A$1:$T$878,4,FALSE)</f>
        <v>Corporación de Derecho Privado.</v>
      </c>
      <c r="E265" s="129" t="str">
        <f>VLOOKUP(A265,BASE.!$A$1:$T$878,5,FALSE)</f>
        <v xml:space="preserve">Decreto Supremo Nº 3215, de 30 de mayo de 1952, del Ministerio de Justicia. </v>
      </c>
      <c r="F265" s="129" t="str">
        <f>VLOOKUP(A265,BASE.!$A$1:$T$878,6,FALSE)</f>
        <v>Certificado de Vigencia folio N° 500356904203, de fecha 19 de noviembre de 2020, del Servicio de Registro Civil e Identificación</v>
      </c>
      <c r="G265" s="129" t="str">
        <f>VLOOKUP(A265,BASE.!$A$1:$T$878,7,FALSE)</f>
        <v xml:space="preserve">Proteger, educar, dar habitación y vestuario a los niños, fomentar el mejoramiento de la salud de los menores, estimular la formación de nuevas organizaciones de protección a la infancia.
</v>
      </c>
      <c r="H265" s="129" t="str">
        <f>VLOOKUP(A265,BASE.!$A$1:$T$878,8,FALSE)</f>
        <v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500356904240, de fecha 19 de noviembre de 2020, del Servicio de Registro Civil e Identificación.
Directores: 
Stefan Andreas Stolzenbach Santa María, 
María Cristina Stolzenbach Jiménez, 
María Francisca Stolzenbach Santa María,
Cristóbal Ziegel Rosales, 
Daniela Kunstmann Barba, 
</v>
      </c>
      <c r="I265" s="129" t="str">
        <f>VLOOKUP(A265,BASE.!$A$1:$T$878,9,FALSE)</f>
        <v>5 años, de acuerdo a certificado de persona jurídica folio N° 500356904240, de fecha 19 de noviembre de 2020, del Servicio de Registro Civil e Identificación</v>
      </c>
      <c r="J265" s="129" t="str">
        <f>VLOOKUP(A265,BASE.!$A$1:$T$878,10,FALSE)</f>
        <v xml:space="preserve">17 de noviembre de 2016 al 17 de noviembre de 2021.
</v>
      </c>
      <c r="K265" s="129" t="str">
        <f>VLOOKUP(A265,BASE.!$A$1:$T$878,11,FALSE)</f>
        <v xml:space="preserve">Presidente: Amelia Lina Barba Rouse, </v>
      </c>
      <c r="L265" s="129" t="str">
        <f>VLOOKUP(A265,BASE.!$A$1:$T$878,12,FALSE)</f>
        <v xml:space="preserve">Balmaceda N° 6030, Collico, Valdivia.
</v>
      </c>
      <c r="M265" s="129" t="str">
        <f>VLOOKUP(A265,BASE.!$A$1:$T$878,13,FALSE)</f>
        <v>XIV</v>
      </c>
      <c r="N265" s="129" t="str">
        <f>VLOOKUP(A265,BASE.!$A$1:$T$878,14,FALSE)</f>
        <v>Valdivia.</v>
      </c>
      <c r="O265" s="129" t="str">
        <f>VLOOKUP(A265,BASE.!$A$1:$T$878,15,FALSE)</f>
        <v>Fono: 63-2214894</v>
      </c>
      <c r="P265" s="129" t="str">
        <f>VLOOKUP(A265,BASE.!$A$1:$T$878,16,FALSE)</f>
        <v>huidif.esc.hog@gmail.com</v>
      </c>
      <c r="Q265" s="129">
        <f>VLOOKUP(A265,BASE.!$A$1:$T$878,17,FALSE)</f>
        <v>0</v>
      </c>
      <c r="R265" s="129">
        <f>VLOOKUP(A265,BASE.!$A$1:$T$878,18,FALSE)</f>
        <v>93401</v>
      </c>
      <c r="S265" s="129" t="str">
        <f>VLOOKUP(A265,BASE.!$A$1:$T$878,19,FALSE)</f>
        <v>Se acompañan antecedentes financieros de la Institución correspondientes al año 2019, aprobados por el Subdepartamento de Supervisión Financiera Nacional.</v>
      </c>
      <c r="T265" s="131">
        <f>VLOOKUP(A265,BASE.!$A$1:$T$878,20,FALSE)</f>
        <v>37970</v>
      </c>
      <c r="U265" s="130">
        <v>6150</v>
      </c>
      <c r="V265" s="136">
        <v>28236180</v>
      </c>
      <c r="W265" s="136">
        <v>28236180</v>
      </c>
      <c r="X265" s="134">
        <v>44227</v>
      </c>
      <c r="Y265" s="135" t="s">
        <v>8664</v>
      </c>
      <c r="Z265" s="135" t="s">
        <v>7880</v>
      </c>
      <c r="AA265" s="135" t="s">
        <v>7938</v>
      </c>
    </row>
    <row r="266" spans="1:27" x14ac:dyDescent="0.25">
      <c r="A266" s="129">
        <v>6350</v>
      </c>
      <c r="B266" s="129" t="s">
        <v>8627</v>
      </c>
      <c r="C266" s="129">
        <v>817325009</v>
      </c>
      <c r="D266" s="129" t="str">
        <f>VLOOKUP(A266,BASE.!$A$1:$T$878,4,FALSE)</f>
        <v>Institución Eclesiástica</v>
      </c>
      <c r="E266" s="129" t="str">
        <f>VLOOKUP(A266,BASE.!$A$1:$T$878,5,FALSE)</f>
        <v>Erigido de acuerdo al Derecho Canónico, por Bula de la Santa Sede, de fecha 5 de enero del 2002.</v>
      </c>
      <c r="F266" s="129" t="str">
        <f>VLOOKUP(A266,BASE.!$A$1:$T$878,6,FALSE)</f>
        <v>Indefinida.</v>
      </c>
      <c r="G266" s="129" t="str">
        <f>VLOOKUP(A266,BASE.!$A$1:$T$878,7,FALSE)</f>
        <v>Organizaciones religiosas</v>
      </c>
      <c r="H266" s="129" t="str">
        <f>VLOOKUP(A266,BASE.!$A$1:$T$878,8,FALSE)</f>
        <v>no tiene</v>
      </c>
      <c r="I266" s="129">
        <f>VLOOKUP(A266,BASE.!$A$1:$T$878,9,FALSE)</f>
        <v>0</v>
      </c>
      <c r="J266" s="129">
        <f>VLOOKUP(A266,BASE.!$A$1:$T$878,10,FALSE)</f>
        <v>0</v>
      </c>
      <c r="K266" s="129" t="str">
        <f>VLOOKUP(A266,BASE.!$A$1:$T$878,11,FALSE)</f>
        <v xml:space="preserve">OSCAR EDUARDO GIL CATER
FRANCISCO JAVIER STEGMEIER SCHMIDLIN
</v>
      </c>
      <c r="L266" s="129" t="str">
        <f>VLOOKUP(A266,BASE.!$A$1:$T$878,12,FALSE)</f>
        <v xml:space="preserve">O’Higgins 500, Curarrehue, Villarrica.
</v>
      </c>
      <c r="M266" s="129" t="str">
        <f>VLOOKUP(A266,BASE.!$A$1:$T$878,13,FALSE)</f>
        <v>IX</v>
      </c>
      <c r="N266" s="129" t="str">
        <f>VLOOKUP(A266,BASE.!$A$1:$T$878,14,FALSE)</f>
        <v>Villarrica</v>
      </c>
      <c r="O266" s="129" t="str">
        <f>VLOOKUP(A266,BASE.!$A$1:$T$878,15,FALSE)</f>
        <v>Teléfonos:  +56993286839 +56989001256 +56958734375</v>
      </c>
      <c r="P266" s="129" t="str">
        <f>VLOOKUP(A266,BASE.!$A$1:$T$878,16,FALSE)</f>
        <v xml:space="preserve"> Correo electrónico: oscargil@diocesisdevillarrica.cl
aitor@escolapios.cl 
hogarsanmartin@gmail.com 
</v>
      </c>
      <c r="Q266" s="129">
        <f>VLOOKUP(A266,BASE.!$A$1:$T$878,17,FALSE)</f>
        <v>0</v>
      </c>
      <c r="R266" s="129">
        <f>VLOOKUP(A266,BASE.!$A$1:$T$878,18,FALSE)</f>
        <v>93910</v>
      </c>
      <c r="S266" s="129" t="str">
        <f>VLOOKUP(A266,BASE.!$A$1:$T$878,19,FALSE)</f>
        <v xml:space="preserve">Se recepciona Certificado Financiero de 2018,  aprobado por Subdepto. Unidad de Supervisión Nacional.
</v>
      </c>
      <c r="T266" s="131">
        <f>VLOOKUP(A266,BASE.!$A$1:$T$878,20,FALSE)</f>
        <v>37970</v>
      </c>
      <c r="U266" s="130">
        <v>6350</v>
      </c>
      <c r="V266" s="136">
        <v>0</v>
      </c>
      <c r="W266" s="136">
        <v>0</v>
      </c>
      <c r="X266" s="134">
        <v>44227</v>
      </c>
      <c r="Y266" s="135" t="s">
        <v>8664</v>
      </c>
      <c r="Z266" s="135" t="s">
        <v>7880</v>
      </c>
      <c r="AA266" s="135" t="s">
        <v>8008</v>
      </c>
    </row>
    <row r="267" spans="1:27" x14ac:dyDescent="0.25">
      <c r="A267" s="129">
        <v>6400</v>
      </c>
      <c r="B267" s="129" t="s">
        <v>8308</v>
      </c>
      <c r="C267" s="129">
        <v>714506005</v>
      </c>
      <c r="D267" s="129" t="str">
        <f>VLOOKUP(A267,BASE.!$A$1:$T$878,4,FALSE)</f>
        <v>Corporación de Derecho Privado.</v>
      </c>
      <c r="E267" s="129" t="str">
        <f>VLOOKUP(A267,BASE.!$A$1:$T$878,5,FALSE)</f>
        <v xml:space="preserve">Decreto Supremo Nº 1091, de 25 de noviembre de 1986, del Ministerio de Justicia. </v>
      </c>
      <c r="F267" s="129" t="str">
        <f>VLOOKUP(A267,BASE.!$A$1:$T$878,6,FALSE)</f>
        <v>Certificado de Vigencia, Folio Nº 500352078401, emitido con fecha 23 de octubre de 2020, por el Servicio de Registro Civil e Identificación.</v>
      </c>
      <c r="G267" s="129" t="str">
        <f>VLOOKUP(A267,BASE.!$A$1:$T$878,7,FALSE)</f>
        <v xml:space="preserve">Administrar y operar servicios en las áreas de educación, salud y atención de menores que haya tomado a su cargo la I. Municipalidad de Los Muermos.
</v>
      </c>
      <c r="H267" s="129" t="str">
        <f>VLOOKUP(A267,BASE.!$A$1:$T$878,8,FALSE)</f>
        <v>Presidente: Emilio Rafael González Burgos, RUT Nº 8.424.799-5
Secretario: Freddy Mauricio Torres Rodríguez, RUT N° 14.174.122-5
Tesorero: Carmen Patricia Castillo Garcia, RUT Nº 8.801.596-7
Suplente: Jaime Diger Filoza Barria, Rut Nº 8.163.015-1
Suplente: Ludy Leonor Saldaña España, Rut Nº 11.309.716-7
Suplente: Teodora Del Carmen Calonge Saldivia, RUT Nº 5.354.611-0
Este directorio consta en certificado de persona jurídica sin fines de lucro, Folio Nº 500352078441, emitido con fecha 23 de octubre de 2020, por el Servicio de Registro Civil e Identificación.</v>
      </c>
      <c r="I267" s="129" t="str">
        <f>VLOOKUP(A267,BASE.!$A$1:$T$878,9,FALSE)</f>
        <v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v>
      </c>
      <c r="J267" s="129" t="str">
        <f>VLOOKUP(A267,BASE.!$A$1:$T$878,10,FALSE)</f>
        <v xml:space="preserve">De 08-08-2015. </v>
      </c>
      <c r="K267" s="129" t="str">
        <f>VLOOKUP(A267,BASE.!$A$1:$T$878,11,FALSE)</f>
        <v xml:space="preserve">Presidente: Emilio Rafael González Burgos  
</v>
      </c>
      <c r="L267" s="129" t="str">
        <f>VLOOKUP(A267,BASE.!$A$1:$T$878,12,FALSE)</f>
        <v xml:space="preserve">Avenida Padre Nelson Aguilar S/N, comuna de Los Muermos, Región de Los Lagos, casilla 112.
</v>
      </c>
      <c r="M267" s="129" t="str">
        <f>VLOOKUP(A267,BASE.!$A$1:$T$878,13,FALSE)</f>
        <v>X</v>
      </c>
      <c r="N267" s="129" t="str">
        <f>VLOOKUP(A267,BASE.!$A$1:$T$878,14,FALSE)</f>
        <v>Los Muermos</v>
      </c>
      <c r="O267" s="129" t="str">
        <f>VLOOKUP(A267,BASE.!$A$1:$T$878,15,FALSE)</f>
        <v xml:space="preserve">Fono:652336252- 997293345
</v>
      </c>
      <c r="P267" s="129" t="str">
        <f>VLOOKUP(A267,BASE.!$A$1:$T$878,16,FALSE)</f>
        <v>E mail: losmuermosresidenciarenacer@gmail.com- alcalde@muermos.cl</v>
      </c>
      <c r="Q267" s="129">
        <f>VLOOKUP(A267,BASE.!$A$1:$T$878,17,FALSE)</f>
        <v>0</v>
      </c>
      <c r="R267" s="129">
        <f>VLOOKUP(A267,BASE.!$A$1:$T$878,18,FALSE)</f>
        <v>93401</v>
      </c>
      <c r="S267" s="129" t="str">
        <f>VLOOKUP(A267,BASE.!$A$1:$T$878,19,FALSE)</f>
        <v>Se acompaña certificado financiero correspondiente al año 2019, aprobados por el Sub Departamento de Supervisión Financiera.</v>
      </c>
      <c r="T267" s="131">
        <f>VLOOKUP(A267,BASE.!$A$1:$T$878,20,FALSE)</f>
        <v>37970</v>
      </c>
      <c r="U267" s="130">
        <v>6400</v>
      </c>
      <c r="V267" s="136">
        <v>7394060</v>
      </c>
      <c r="W267" s="136">
        <v>7394060</v>
      </c>
      <c r="X267" s="134">
        <v>44227</v>
      </c>
      <c r="Y267" s="135" t="s">
        <v>8664</v>
      </c>
      <c r="Z267" s="135" t="s">
        <v>7880</v>
      </c>
      <c r="AA267" s="135" t="s">
        <v>8009</v>
      </c>
    </row>
    <row r="268" spans="1:27" x14ac:dyDescent="0.25">
      <c r="A268" s="129">
        <v>6410</v>
      </c>
      <c r="B268" s="129" t="s">
        <v>8309</v>
      </c>
      <c r="C268" s="129">
        <v>709836005</v>
      </c>
      <c r="D268" s="129" t="str">
        <f>VLOOKUP(A268,BASE.!$A$1:$T$878,4,FALSE)</f>
        <v>Corporación de Derecho Privado.</v>
      </c>
      <c r="E268" s="129" t="str">
        <f>VLOOKUP(A268,BASE.!$A$1:$T$878,5,FALSE)</f>
        <v xml:space="preserve">Decreto Supremo Nº 931, de 14 de septiembre de 1982, del Ministerio de Justicia. </v>
      </c>
      <c r="F268" s="129" t="str">
        <f>VLOOKUP(A268,BASE.!$A$1:$T$878,6,FALSE)</f>
        <v>Certificado de Vigencia Folio Nº 66261229, de 13 de mayo de 2019, del Servicio de Registro Civil e Identificación.</v>
      </c>
      <c r="G268" s="129" t="str">
        <f>VLOOKUP(A268,BASE.!$A$1:$T$878,7,FALSE)</f>
        <v xml:space="preserve">Administrar y operar servicios en las áreas de educación, salud, cultura, recreación y atención de menores que haya tomado a su cargo la I. Municipalidad de Villa Alemana, adoptando las medidas necesarias para su dotación, ampliación y perfeccionamiento.
</v>
      </c>
      <c r="H268" s="129" t="str">
        <f>VLOOKUP(A268,BASE.!$A$1:$T$878,8,FALSE)</f>
        <v xml:space="preserve">DIRECTORIO:
Presidente: José Sabat Marcos,  
Secretario: Simón Saavedra Céspedes, 
Tesorero: Rodrigo Oliver Varas, 
Directores:
Rodrigo Torres  Almonacid, 
Rudolf Fernando Kamke Tobar 
De acuerdo a Certificado de directorio Folio Nº 500329532753, de fecha 15 de julio de 2020,del Servicio de Registro Civil e Identificaciónción.
</v>
      </c>
      <c r="I268" s="129" t="str">
        <f>VLOOKUP(A268,BASE.!$A$1:$T$878,9,FALSE)</f>
        <v>El Presidente de la Corporación, que es el Alcalde, durará mientras esté en ejercicio de funciones. Los Directores durarán dos años en sus cargos.</v>
      </c>
      <c r="J268" s="129" t="str">
        <f>VLOOKUP(A268,BASE.!$A$1:$T$878,10,FALSE)</f>
        <v xml:space="preserve">Última renovación de Directorio: 26 de Marzo de 2014.
Elección Alcalde: 06 de diciembre de 2012 a 06 de diciembre de 2016.
</v>
      </c>
      <c r="K268" s="129" t="str">
        <f>VLOOKUP(A268,BASE.!$A$1:$T$878,11,FALSE)</f>
        <v xml:space="preserve">Presidente: 
José Sabat Marcos,  
Secretario General: 
Fernando Hudson Soto, 
</v>
      </c>
      <c r="L268" s="129" t="str">
        <f>VLOOKUP(A268,BASE.!$A$1:$T$878,12,FALSE)</f>
        <v xml:space="preserve">Avda. Quinta N° 050, comuna de Villa Alemana, Quinta Región
</v>
      </c>
      <c r="M268" s="129" t="str">
        <f>VLOOKUP(A268,BASE.!$A$1:$T$878,13,FALSE)</f>
        <v>V</v>
      </c>
      <c r="N268" s="129" t="str">
        <f>VLOOKUP(A268,BASE.!$A$1:$T$878,14,FALSE)</f>
        <v>Villa Alemana</v>
      </c>
      <c r="O268" s="129">
        <f>VLOOKUP(A268,BASE.!$A$1:$T$878,15,FALSE)</f>
        <v>0</v>
      </c>
      <c r="P268" s="129">
        <f>VLOOKUP(A268,BASE.!$A$1:$T$878,16,FALSE)</f>
        <v>0</v>
      </c>
      <c r="Q268" s="129">
        <f>VLOOKUP(A268,BASE.!$A$1:$T$878,17,FALSE)</f>
        <v>0</v>
      </c>
      <c r="R268" s="129">
        <f>VLOOKUP(A268,BASE.!$A$1:$T$878,18,FALSE)</f>
        <v>93401</v>
      </c>
      <c r="S268" s="129" t="str">
        <f>VLOOKUP(A268,BASE.!$A$1:$T$878,19,FALSE)</f>
        <v>Se acompaña Certificado Financiero del año 2019, aprobados por el Subdepartamento de Supervisión Financiera Nacional.</v>
      </c>
      <c r="T268" s="131">
        <f>VLOOKUP(A268,BASE.!$A$1:$T$878,20,FALSE)</f>
        <v>37970</v>
      </c>
      <c r="U268" s="130">
        <v>6410</v>
      </c>
      <c r="V268" s="136">
        <v>9820063</v>
      </c>
      <c r="W268" s="136">
        <v>9820063</v>
      </c>
      <c r="X268" s="134">
        <v>44227</v>
      </c>
      <c r="Y268" s="135" t="s">
        <v>8664</v>
      </c>
      <c r="Z268" s="135" t="s">
        <v>7880</v>
      </c>
      <c r="AA268" s="135" t="s">
        <v>7939</v>
      </c>
    </row>
    <row r="269" spans="1:27" x14ac:dyDescent="0.25">
      <c r="A269" s="129">
        <v>6430</v>
      </c>
      <c r="B269" s="129" t="s">
        <v>8310</v>
      </c>
      <c r="C269" s="129">
        <v>703130003</v>
      </c>
      <c r="D269" s="129" t="str">
        <f>VLOOKUP(A269,BASE.!$A$1:$T$878,4,FALSE)</f>
        <v>no aparece</v>
      </c>
      <c r="E269" s="129" t="str">
        <f>VLOOKUP(A269,BASE.!$A$1:$T$878,5,FALSE)</f>
        <v xml:space="preserve">Erigida conforme al derecho canónico
</v>
      </c>
      <c r="F269" s="129" t="str">
        <f>VLOOKUP(A269,BASE.!$A$1:$T$878,6,FALSE)</f>
        <v xml:space="preserve">Indefinida
</v>
      </c>
      <c r="G269" s="129" t="str">
        <f>VLOOKUP(A269,BASE.!$A$1:$T$878,7,FALSE)</f>
        <v xml:space="preserve">Organización religiosa.
</v>
      </c>
      <c r="H269" s="129" t="str">
        <f>VLOOKUP(A269,BASE.!$A$1:$T$878,8,FALSE)</f>
        <v>no tiene</v>
      </c>
      <c r="I269" s="129">
        <f>VLOOKUP(A269,BASE.!$A$1:$T$878,9,FALSE)</f>
        <v>0</v>
      </c>
      <c r="J269" s="129">
        <f>VLOOKUP(A269,BASE.!$A$1:$T$878,10,FALSE)</f>
        <v>0</v>
      </c>
      <c r="K269" s="129" t="str">
        <f>VLOOKUP(A269,BASE.!$A$1:$T$878,11,FALSE)</f>
        <v>Gonzalo Bravo Álvarez,</v>
      </c>
      <c r="L269" s="129" t="str">
        <f>VLOOKUP(A269,BASE.!$A$1:$T$878,12,FALSE)</f>
        <v xml:space="preserve">Merced N° 812 – Casilla 197, San Felipe
</v>
      </c>
      <c r="M269" s="129" t="str">
        <f>VLOOKUP(A269,BASE.!$A$1:$T$878,13,FALSE)</f>
        <v>V</v>
      </c>
      <c r="N269" s="129" t="str">
        <f>VLOOKUP(A269,BASE.!$A$1:$T$878,14,FALSE)</f>
        <v>San felipe</v>
      </c>
      <c r="O269" s="129" t="str">
        <f>VLOOKUP(A269,BASE.!$A$1:$T$878,15,FALSE)</f>
        <v xml:space="preserve">Fono: (34) 2510121
</v>
      </c>
      <c r="P269" s="129" t="str">
        <f>VLOOKUP(A269,BASE.!$A$1:$T$878,16,FALSE)</f>
        <v>asanfelipe@iglesia.cl</v>
      </c>
      <c r="Q269" s="129" t="str">
        <f>VLOOKUP(A269,BASE.!$A$1:$T$878,17,FALSE)</f>
        <v>Casilla 197</v>
      </c>
      <c r="R269" s="129" t="str">
        <f>VLOOKUP(A269,BASE.!$A$1:$T$878,18,FALSE)</f>
        <v xml:space="preserve">93910 Organizaciones religiosas </v>
      </c>
      <c r="S269" s="129" t="str">
        <f>VLOOKUP(A269,BASE.!$A$1:$T$878,19,FALSE)</f>
        <v>Certificado de antecedentes financieros, correspondientes al año 2018 y 2019 aprobados por el  Sub Departamento de Supervisión Nacional.</v>
      </c>
      <c r="T269" s="131">
        <f>VLOOKUP(A269,BASE.!$A$1:$T$878,20,FALSE)</f>
        <v>37970</v>
      </c>
      <c r="U269" s="130">
        <v>6430</v>
      </c>
      <c r="V269" s="136">
        <v>34532844</v>
      </c>
      <c r="W269" s="136">
        <v>34532844</v>
      </c>
      <c r="X269" s="134">
        <v>44227</v>
      </c>
      <c r="Y269" s="135" t="s">
        <v>8664</v>
      </c>
      <c r="Z269" s="135" t="s">
        <v>7880</v>
      </c>
      <c r="AA269" s="135" t="s">
        <v>8010</v>
      </c>
    </row>
    <row r="270" spans="1:27" x14ac:dyDescent="0.25">
      <c r="A270" s="129">
        <v>6430</v>
      </c>
      <c r="B270" s="129" t="s">
        <v>8310</v>
      </c>
      <c r="C270" s="129">
        <v>703130003</v>
      </c>
      <c r="D270" s="129" t="str">
        <f>VLOOKUP(A270,BASE.!$A$1:$T$878,4,FALSE)</f>
        <v>no aparece</v>
      </c>
      <c r="E270" s="129" t="str">
        <f>VLOOKUP(A270,BASE.!$A$1:$T$878,5,FALSE)</f>
        <v xml:space="preserve">Erigida conforme al derecho canónico
</v>
      </c>
      <c r="F270" s="129" t="str">
        <f>VLOOKUP(A270,BASE.!$A$1:$T$878,6,FALSE)</f>
        <v xml:space="preserve">Indefinida
</v>
      </c>
      <c r="G270" s="129" t="str">
        <f>VLOOKUP(A270,BASE.!$A$1:$T$878,7,FALSE)</f>
        <v xml:space="preserve">Organización religiosa.
</v>
      </c>
      <c r="H270" s="129" t="str">
        <f>VLOOKUP(A270,BASE.!$A$1:$T$878,8,FALSE)</f>
        <v>no tiene</v>
      </c>
      <c r="I270" s="129">
        <f>VLOOKUP(A270,BASE.!$A$1:$T$878,9,FALSE)</f>
        <v>0</v>
      </c>
      <c r="J270" s="129">
        <f>VLOOKUP(A270,BASE.!$A$1:$T$878,10,FALSE)</f>
        <v>0</v>
      </c>
      <c r="K270" s="129" t="str">
        <f>VLOOKUP(A270,BASE.!$A$1:$T$878,11,FALSE)</f>
        <v>Gonzalo Bravo Álvarez,</v>
      </c>
      <c r="L270" s="129" t="str">
        <f>VLOOKUP(A270,BASE.!$A$1:$T$878,12,FALSE)</f>
        <v xml:space="preserve">Merced N° 812 – Casilla 197, San Felipe
</v>
      </c>
      <c r="M270" s="129" t="str">
        <f>VLOOKUP(A270,BASE.!$A$1:$T$878,13,FALSE)</f>
        <v>V</v>
      </c>
      <c r="N270" s="129" t="str">
        <f>VLOOKUP(A270,BASE.!$A$1:$T$878,14,FALSE)</f>
        <v>San felipe</v>
      </c>
      <c r="O270" s="129" t="str">
        <f>VLOOKUP(A270,BASE.!$A$1:$T$878,15,FALSE)</f>
        <v xml:space="preserve">Fono: (34) 2510121
</v>
      </c>
      <c r="P270" s="129" t="str">
        <f>VLOOKUP(A270,BASE.!$A$1:$T$878,16,FALSE)</f>
        <v>asanfelipe@iglesia.cl</v>
      </c>
      <c r="Q270" s="129" t="str">
        <f>VLOOKUP(A270,BASE.!$A$1:$T$878,17,FALSE)</f>
        <v>Casilla 197</v>
      </c>
      <c r="R270" s="129" t="str">
        <f>VLOOKUP(A270,BASE.!$A$1:$T$878,18,FALSE)</f>
        <v xml:space="preserve">93910 Organizaciones religiosas </v>
      </c>
      <c r="S270" s="129" t="str">
        <f>VLOOKUP(A270,BASE.!$A$1:$T$878,19,FALSE)</f>
        <v>Certificado de antecedentes financieros, correspondientes al año 2018 y 2019 aprobados por el  Sub Departamento de Supervisión Nacional.</v>
      </c>
      <c r="T270" s="131">
        <f>VLOOKUP(A270,BASE.!$A$1:$T$878,20,FALSE)</f>
        <v>37970</v>
      </c>
      <c r="U270" s="130">
        <v>6430</v>
      </c>
      <c r="V270" s="136">
        <v>28476294</v>
      </c>
      <c r="W270" s="136">
        <v>28476294</v>
      </c>
      <c r="X270" s="134">
        <v>44227</v>
      </c>
      <c r="Y270" s="135" t="s">
        <v>8664</v>
      </c>
      <c r="Z270" s="135" t="s">
        <v>7880</v>
      </c>
      <c r="AA270" s="135" t="s">
        <v>7887</v>
      </c>
    </row>
    <row r="271" spans="1:27" x14ac:dyDescent="0.25">
      <c r="A271" s="129">
        <v>6470</v>
      </c>
      <c r="B271" s="129" t="s">
        <v>8311</v>
      </c>
      <c r="C271" s="129">
        <v>716316009</v>
      </c>
      <c r="D271" s="129" t="str">
        <f>VLOOKUP(A271,BASE.!$A$1:$T$878,4,FALSE)</f>
        <v>Fundación de Derecho Privado</v>
      </c>
      <c r="E271" s="129" t="str">
        <f>VLOOKUP(A271,BASE.!$A$1:$T$878,5,FALSE)</f>
        <v>Otorgada por Decreto Supremo Nº 1314, de 28 de diciembre de 1987, del Ministerio de Justicia.</v>
      </c>
      <c r="F271" s="129" t="str">
        <f>VLOOKUP(A271,BASE.!$A$1:$T$878,6,FALSE)</f>
        <v xml:space="preserve">Certificado de Vigencia, folio Nº 500339247039, emitido con fecha 06 de agosto de 2020, por el Servicio de Registro Civil e Identificación.
</v>
      </c>
      <c r="G271" s="129" t="str">
        <f>VLOOKUP(A271,BASE.!$A$1:$T$878,7,FALSE)</f>
        <v xml:space="preserve">Promover a través de la iniciativa privada, la defensa ecológica del menor de edad, principalmente en relación a los valores, conocimientos, aprendizaje, bienestar, seguridad, dignidad, justicia, equidad y espiritualidad. </v>
      </c>
      <c r="H271" s="129" t="str">
        <f>VLOOKUP(A271,BASE.!$A$1:$T$878,8,FALSE)</f>
        <v>Presidente:   
Juan Eduardo Parry Mobarec
Vicepresidente:
Daniela Yáñez Meneses
Tesorero:
Rodrigo Sepúlveda Prado
Secretaria:
Alicia Ibarra Medina,
Directoras/es:
Carlos Cifuentes Fernández
María Cristina Concha Wagenknecht
María Eliana Sandoval Díaz</v>
      </c>
      <c r="I271" s="129" t="str">
        <f>VLOOKUP(A271,BASE.!$A$1:$T$878,9,FALSE)</f>
        <v>1 año.</v>
      </c>
      <c r="J271" s="129" t="str">
        <f>VLOOKUP(A271,BASE.!$A$1:$T$878,10,FALSE)</f>
        <v>01 de julio de 2020.</v>
      </c>
      <c r="K271" s="129" t="str">
        <f>VLOOKUP(A271,BASE.!$A$1:$T$878,11,FALSE)</f>
        <v xml:space="preserve">Presidente 
Juan Eduardo Pary Mobarec, 
</v>
      </c>
      <c r="L271" s="129" t="str">
        <f>VLOOKUP(A271,BASE.!$A$1:$T$878,12,FALSE)</f>
        <v xml:space="preserve">Marina de Gaete Nº 755, comuna de Santiago, Región Metropolitana.
</v>
      </c>
      <c r="M271" s="129" t="str">
        <f>VLOOKUP(A271,BASE.!$A$1:$T$878,13,FALSE)</f>
        <v>XIII</v>
      </c>
      <c r="N271" s="129" t="str">
        <f>VLOOKUP(A271,BASE.!$A$1:$T$878,14,FALSE)</f>
        <v>Santiago</v>
      </c>
      <c r="O271" s="129" t="str">
        <f>VLOOKUP(A271,BASE.!$A$1:$T$878,15,FALSE)</f>
        <v>222150200 
+56971407762</v>
      </c>
      <c r="P271" s="129" t="str">
        <f>VLOOKUP(A271,BASE.!$A$1:$T$878,16,FALSE)</f>
        <v>Sitio Web: http://www.fundaciondem.cl
E-Mail: info@fundaciondem.cl admninistracioncentral@fundaciondem.cl</v>
      </c>
      <c r="Q271" s="129">
        <f>VLOOKUP(A271,BASE.!$A$1:$T$878,17,FALSE)</f>
        <v>0</v>
      </c>
      <c r="R271" s="129">
        <f>VLOOKUP(A271,BASE.!$A$1:$T$878,18,FALSE)</f>
        <v>93401</v>
      </c>
      <c r="S271" s="129" t="str">
        <f>VLOOKUP(A271,BASE.!$A$1:$T$878,19,FALSE)</f>
        <v>Se acompaña certificado financiero correspondiente al año 2019, aprobados por el Subdepartamento de Supervisión Financiera.</v>
      </c>
      <c r="T271" s="131">
        <f>VLOOKUP(A271,BASE.!$A$1:$T$878,20,FALSE)</f>
        <v>37970</v>
      </c>
      <c r="U271" s="130">
        <v>6470</v>
      </c>
      <c r="V271" s="136">
        <v>5430600</v>
      </c>
      <c r="W271" s="136">
        <v>5430600</v>
      </c>
      <c r="X271" s="134">
        <v>44227</v>
      </c>
      <c r="Y271" s="135" t="s">
        <v>8664</v>
      </c>
      <c r="Z271" s="135" t="s">
        <v>7880</v>
      </c>
      <c r="AA271" s="135" t="s">
        <v>7895</v>
      </c>
    </row>
    <row r="272" spans="1:27" x14ac:dyDescent="0.25">
      <c r="A272" s="129">
        <v>6470</v>
      </c>
      <c r="B272" s="129" t="s">
        <v>8311</v>
      </c>
      <c r="C272" s="129">
        <v>716316009</v>
      </c>
      <c r="D272" s="129" t="str">
        <f>VLOOKUP(A272,BASE.!$A$1:$T$878,4,FALSE)</f>
        <v>Fundación de Derecho Privado</v>
      </c>
      <c r="E272" s="129" t="str">
        <f>VLOOKUP(A272,BASE.!$A$1:$T$878,5,FALSE)</f>
        <v>Otorgada por Decreto Supremo Nº 1314, de 28 de diciembre de 1987, del Ministerio de Justicia.</v>
      </c>
      <c r="F272" s="129" t="str">
        <f>VLOOKUP(A272,BASE.!$A$1:$T$878,6,FALSE)</f>
        <v xml:space="preserve">Certificado de Vigencia, folio Nº 500339247039, emitido con fecha 06 de agosto de 2020, por el Servicio de Registro Civil e Identificación.
</v>
      </c>
      <c r="G272" s="129" t="str">
        <f>VLOOKUP(A272,BASE.!$A$1:$T$878,7,FALSE)</f>
        <v xml:space="preserve">Promover a través de la iniciativa privada, la defensa ecológica del menor de edad, principalmente en relación a los valores, conocimientos, aprendizaje, bienestar, seguridad, dignidad, justicia, equidad y espiritualidad. </v>
      </c>
      <c r="H272" s="129" t="str">
        <f>VLOOKUP(A272,BASE.!$A$1:$T$878,8,FALSE)</f>
        <v>Presidente:   
Juan Eduardo Parry Mobarec
Vicepresidente:
Daniela Yáñez Meneses
Tesorero:
Rodrigo Sepúlveda Prado
Secretaria:
Alicia Ibarra Medina,
Directoras/es:
Carlos Cifuentes Fernández
María Cristina Concha Wagenknecht
María Eliana Sandoval Díaz</v>
      </c>
      <c r="I272" s="129" t="str">
        <f>VLOOKUP(A272,BASE.!$A$1:$T$878,9,FALSE)</f>
        <v>1 año.</v>
      </c>
      <c r="J272" s="129" t="str">
        <f>VLOOKUP(A272,BASE.!$A$1:$T$878,10,FALSE)</f>
        <v>01 de julio de 2020.</v>
      </c>
      <c r="K272" s="129" t="str">
        <f>VLOOKUP(A272,BASE.!$A$1:$T$878,11,FALSE)</f>
        <v xml:space="preserve">Presidente 
Juan Eduardo Pary Mobarec, 
</v>
      </c>
      <c r="L272" s="129" t="str">
        <f>VLOOKUP(A272,BASE.!$A$1:$T$878,12,FALSE)</f>
        <v xml:space="preserve">Marina de Gaete Nº 755, comuna de Santiago, Región Metropolitana.
</v>
      </c>
      <c r="M272" s="129" t="str">
        <f>VLOOKUP(A272,BASE.!$A$1:$T$878,13,FALSE)</f>
        <v>XIII</v>
      </c>
      <c r="N272" s="129" t="str">
        <f>VLOOKUP(A272,BASE.!$A$1:$T$878,14,FALSE)</f>
        <v>Santiago</v>
      </c>
      <c r="O272" s="129" t="str">
        <f>VLOOKUP(A272,BASE.!$A$1:$T$878,15,FALSE)</f>
        <v>222150200 
+56971407762</v>
      </c>
      <c r="P272" s="129" t="str">
        <f>VLOOKUP(A272,BASE.!$A$1:$T$878,16,FALSE)</f>
        <v>Sitio Web: http://www.fundaciondem.cl
E-Mail: info@fundaciondem.cl admninistracioncentral@fundaciondem.cl</v>
      </c>
      <c r="Q272" s="129">
        <f>VLOOKUP(A272,BASE.!$A$1:$T$878,17,FALSE)</f>
        <v>0</v>
      </c>
      <c r="R272" s="129">
        <f>VLOOKUP(A272,BASE.!$A$1:$T$878,18,FALSE)</f>
        <v>93401</v>
      </c>
      <c r="S272" s="129" t="str">
        <f>VLOOKUP(A272,BASE.!$A$1:$T$878,19,FALSE)</f>
        <v>Se acompaña certificado financiero correspondiente al año 2019, aprobados por el Subdepartamento de Supervisión Financiera.</v>
      </c>
      <c r="T272" s="131">
        <f>VLOOKUP(A272,BASE.!$A$1:$T$878,20,FALSE)</f>
        <v>37970</v>
      </c>
      <c r="U272" s="130">
        <v>6470</v>
      </c>
      <c r="V272" s="136">
        <v>37667676</v>
      </c>
      <c r="W272" s="136">
        <v>37667676</v>
      </c>
      <c r="X272" s="134">
        <v>44227</v>
      </c>
      <c r="Y272" s="135" t="s">
        <v>8664</v>
      </c>
      <c r="Z272" s="135" t="s">
        <v>7880</v>
      </c>
      <c r="AA272" s="135" t="s">
        <v>7942</v>
      </c>
    </row>
    <row r="273" spans="1:27" x14ac:dyDescent="0.25">
      <c r="A273" s="129">
        <v>6470</v>
      </c>
      <c r="B273" s="129" t="s">
        <v>8311</v>
      </c>
      <c r="C273" s="129">
        <v>716316009</v>
      </c>
      <c r="D273" s="129" t="str">
        <f>VLOOKUP(A273,BASE.!$A$1:$T$878,4,FALSE)</f>
        <v>Fundación de Derecho Privado</v>
      </c>
      <c r="E273" s="129" t="str">
        <f>VLOOKUP(A273,BASE.!$A$1:$T$878,5,FALSE)</f>
        <v>Otorgada por Decreto Supremo Nº 1314, de 28 de diciembre de 1987, del Ministerio de Justicia.</v>
      </c>
      <c r="F273" s="129" t="str">
        <f>VLOOKUP(A273,BASE.!$A$1:$T$878,6,FALSE)</f>
        <v xml:space="preserve">Certificado de Vigencia, folio Nº 500339247039, emitido con fecha 06 de agosto de 2020, por el Servicio de Registro Civil e Identificación.
</v>
      </c>
      <c r="G273" s="129" t="str">
        <f>VLOOKUP(A273,BASE.!$A$1:$T$878,7,FALSE)</f>
        <v xml:space="preserve">Promover a través de la iniciativa privada, la defensa ecológica del menor de edad, principalmente en relación a los valores, conocimientos, aprendizaje, bienestar, seguridad, dignidad, justicia, equidad y espiritualidad. </v>
      </c>
      <c r="H273" s="129" t="str">
        <f>VLOOKUP(A273,BASE.!$A$1:$T$878,8,FALSE)</f>
        <v>Presidente:   
Juan Eduardo Parry Mobarec
Vicepresidente:
Daniela Yáñez Meneses
Tesorero:
Rodrigo Sepúlveda Prado
Secretaria:
Alicia Ibarra Medina,
Directoras/es:
Carlos Cifuentes Fernández
María Cristina Concha Wagenknecht
María Eliana Sandoval Díaz</v>
      </c>
      <c r="I273" s="129" t="str">
        <f>VLOOKUP(A273,BASE.!$A$1:$T$878,9,FALSE)</f>
        <v>1 año.</v>
      </c>
      <c r="J273" s="129" t="str">
        <f>VLOOKUP(A273,BASE.!$A$1:$T$878,10,FALSE)</f>
        <v>01 de julio de 2020.</v>
      </c>
      <c r="K273" s="129" t="str">
        <f>VLOOKUP(A273,BASE.!$A$1:$T$878,11,FALSE)</f>
        <v xml:space="preserve">Presidente 
Juan Eduardo Pary Mobarec, 
</v>
      </c>
      <c r="L273" s="129" t="str">
        <f>VLOOKUP(A273,BASE.!$A$1:$T$878,12,FALSE)</f>
        <v xml:space="preserve">Marina de Gaete Nº 755, comuna de Santiago, Región Metropolitana.
</v>
      </c>
      <c r="M273" s="129" t="str">
        <f>VLOOKUP(A273,BASE.!$A$1:$T$878,13,FALSE)</f>
        <v>XIII</v>
      </c>
      <c r="N273" s="129" t="str">
        <f>VLOOKUP(A273,BASE.!$A$1:$T$878,14,FALSE)</f>
        <v>Santiago</v>
      </c>
      <c r="O273" s="129" t="str">
        <f>VLOOKUP(A273,BASE.!$A$1:$T$878,15,FALSE)</f>
        <v>222150200 
+56971407762</v>
      </c>
      <c r="P273" s="129" t="str">
        <f>VLOOKUP(A273,BASE.!$A$1:$T$878,16,FALSE)</f>
        <v>Sitio Web: http://www.fundaciondem.cl
E-Mail: info@fundaciondem.cl admninistracioncentral@fundaciondem.cl</v>
      </c>
      <c r="Q273" s="129">
        <f>VLOOKUP(A273,BASE.!$A$1:$T$878,17,FALSE)</f>
        <v>0</v>
      </c>
      <c r="R273" s="129">
        <f>VLOOKUP(A273,BASE.!$A$1:$T$878,18,FALSE)</f>
        <v>93401</v>
      </c>
      <c r="S273" s="129" t="str">
        <f>VLOOKUP(A273,BASE.!$A$1:$T$878,19,FALSE)</f>
        <v>Se acompaña certificado financiero correspondiente al año 2019, aprobados por el Subdepartamento de Supervisión Financiera.</v>
      </c>
      <c r="T273" s="131">
        <f>VLOOKUP(A273,BASE.!$A$1:$T$878,20,FALSE)</f>
        <v>37970</v>
      </c>
      <c r="U273" s="130">
        <v>6470</v>
      </c>
      <c r="V273" s="136">
        <v>15901727</v>
      </c>
      <c r="W273" s="136">
        <v>15901727</v>
      </c>
      <c r="X273" s="134">
        <v>44227</v>
      </c>
      <c r="Y273" s="135" t="s">
        <v>8664</v>
      </c>
      <c r="Z273" s="135" t="s">
        <v>7880</v>
      </c>
      <c r="AA273" s="135" t="s">
        <v>7913</v>
      </c>
    </row>
    <row r="274" spans="1:27" x14ac:dyDescent="0.25">
      <c r="A274" s="129">
        <v>6470</v>
      </c>
      <c r="B274" s="129" t="s">
        <v>8311</v>
      </c>
      <c r="C274" s="129">
        <v>716316009</v>
      </c>
      <c r="D274" s="129" t="str">
        <f>VLOOKUP(A274,BASE.!$A$1:$T$878,4,FALSE)</f>
        <v>Fundación de Derecho Privado</v>
      </c>
      <c r="E274" s="129" t="str">
        <f>VLOOKUP(A274,BASE.!$A$1:$T$878,5,FALSE)</f>
        <v>Otorgada por Decreto Supremo Nº 1314, de 28 de diciembre de 1987, del Ministerio de Justicia.</v>
      </c>
      <c r="F274" s="129" t="str">
        <f>VLOOKUP(A274,BASE.!$A$1:$T$878,6,FALSE)</f>
        <v xml:space="preserve">Certificado de Vigencia, folio Nº 500339247039, emitido con fecha 06 de agosto de 2020, por el Servicio de Registro Civil e Identificación.
</v>
      </c>
      <c r="G274" s="129" t="str">
        <f>VLOOKUP(A274,BASE.!$A$1:$T$878,7,FALSE)</f>
        <v xml:space="preserve">Promover a través de la iniciativa privada, la defensa ecológica del menor de edad, principalmente en relación a los valores, conocimientos, aprendizaje, bienestar, seguridad, dignidad, justicia, equidad y espiritualidad. </v>
      </c>
      <c r="H274" s="129" t="str">
        <f>VLOOKUP(A274,BASE.!$A$1:$T$878,8,FALSE)</f>
        <v>Presidente:   
Juan Eduardo Parry Mobarec
Vicepresidente:
Daniela Yáñez Meneses
Tesorero:
Rodrigo Sepúlveda Prado
Secretaria:
Alicia Ibarra Medina,
Directoras/es:
Carlos Cifuentes Fernández
María Cristina Concha Wagenknecht
María Eliana Sandoval Díaz</v>
      </c>
      <c r="I274" s="129" t="str">
        <f>VLOOKUP(A274,BASE.!$A$1:$T$878,9,FALSE)</f>
        <v>1 año.</v>
      </c>
      <c r="J274" s="129" t="str">
        <f>VLOOKUP(A274,BASE.!$A$1:$T$878,10,FALSE)</f>
        <v>01 de julio de 2020.</v>
      </c>
      <c r="K274" s="129" t="str">
        <f>VLOOKUP(A274,BASE.!$A$1:$T$878,11,FALSE)</f>
        <v xml:space="preserve">Presidente 
Juan Eduardo Pary Mobarec, 
</v>
      </c>
      <c r="L274" s="129" t="str">
        <f>VLOOKUP(A274,BASE.!$A$1:$T$878,12,FALSE)</f>
        <v xml:space="preserve">Marina de Gaete Nº 755, comuna de Santiago, Región Metropolitana.
</v>
      </c>
      <c r="M274" s="129" t="str">
        <f>VLOOKUP(A274,BASE.!$A$1:$T$878,13,FALSE)</f>
        <v>XIII</v>
      </c>
      <c r="N274" s="129" t="str">
        <f>VLOOKUP(A274,BASE.!$A$1:$T$878,14,FALSE)</f>
        <v>Santiago</v>
      </c>
      <c r="O274" s="129" t="str">
        <f>VLOOKUP(A274,BASE.!$A$1:$T$878,15,FALSE)</f>
        <v>222150200 
+56971407762</v>
      </c>
      <c r="P274" s="129" t="str">
        <f>VLOOKUP(A274,BASE.!$A$1:$T$878,16,FALSE)</f>
        <v>Sitio Web: http://www.fundaciondem.cl
E-Mail: info@fundaciondem.cl admninistracioncentral@fundaciondem.cl</v>
      </c>
      <c r="Q274" s="129">
        <f>VLOOKUP(A274,BASE.!$A$1:$T$878,17,FALSE)</f>
        <v>0</v>
      </c>
      <c r="R274" s="129">
        <f>VLOOKUP(A274,BASE.!$A$1:$T$878,18,FALSE)</f>
        <v>93401</v>
      </c>
      <c r="S274" s="129" t="str">
        <f>VLOOKUP(A274,BASE.!$A$1:$T$878,19,FALSE)</f>
        <v>Se acompaña certificado financiero correspondiente al año 2019, aprobados por el Subdepartamento de Supervisión Financiera.</v>
      </c>
      <c r="T274" s="131">
        <f>VLOOKUP(A274,BASE.!$A$1:$T$878,20,FALSE)</f>
        <v>37970</v>
      </c>
      <c r="U274" s="130">
        <v>6470</v>
      </c>
      <c r="V274" s="136">
        <v>50821451</v>
      </c>
      <c r="W274" s="136">
        <v>50821451</v>
      </c>
      <c r="X274" s="134">
        <v>44227</v>
      </c>
      <c r="Y274" s="135" t="s">
        <v>8664</v>
      </c>
      <c r="Z274" s="135" t="s">
        <v>7880</v>
      </c>
      <c r="AA274" s="135" t="s">
        <v>250</v>
      </c>
    </row>
    <row r="275" spans="1:27" x14ac:dyDescent="0.25">
      <c r="A275" s="129">
        <v>6470</v>
      </c>
      <c r="B275" s="129" t="s">
        <v>8311</v>
      </c>
      <c r="C275" s="129">
        <v>716316009</v>
      </c>
      <c r="D275" s="129" t="str">
        <f>VLOOKUP(A275,BASE.!$A$1:$T$878,4,FALSE)</f>
        <v>Fundación de Derecho Privado</v>
      </c>
      <c r="E275" s="129" t="str">
        <f>VLOOKUP(A275,BASE.!$A$1:$T$878,5,FALSE)</f>
        <v>Otorgada por Decreto Supremo Nº 1314, de 28 de diciembre de 1987, del Ministerio de Justicia.</v>
      </c>
      <c r="F275" s="129" t="str">
        <f>VLOOKUP(A275,BASE.!$A$1:$T$878,6,FALSE)</f>
        <v xml:space="preserve">Certificado de Vigencia, folio Nº 500339247039, emitido con fecha 06 de agosto de 2020, por el Servicio de Registro Civil e Identificación.
</v>
      </c>
      <c r="G275" s="129" t="str">
        <f>VLOOKUP(A275,BASE.!$A$1:$T$878,7,FALSE)</f>
        <v xml:space="preserve">Promover a través de la iniciativa privada, la defensa ecológica del menor de edad, principalmente en relación a los valores, conocimientos, aprendizaje, bienestar, seguridad, dignidad, justicia, equidad y espiritualidad. </v>
      </c>
      <c r="H275" s="129" t="str">
        <f>VLOOKUP(A275,BASE.!$A$1:$T$878,8,FALSE)</f>
        <v>Presidente:   
Juan Eduardo Parry Mobarec
Vicepresidente:
Daniela Yáñez Meneses
Tesorero:
Rodrigo Sepúlveda Prado
Secretaria:
Alicia Ibarra Medina,
Directoras/es:
Carlos Cifuentes Fernández
María Cristina Concha Wagenknecht
María Eliana Sandoval Díaz</v>
      </c>
      <c r="I275" s="129" t="str">
        <f>VLOOKUP(A275,BASE.!$A$1:$T$878,9,FALSE)</f>
        <v>1 año.</v>
      </c>
      <c r="J275" s="129" t="str">
        <f>VLOOKUP(A275,BASE.!$A$1:$T$878,10,FALSE)</f>
        <v>01 de julio de 2020.</v>
      </c>
      <c r="K275" s="129" t="str">
        <f>VLOOKUP(A275,BASE.!$A$1:$T$878,11,FALSE)</f>
        <v xml:space="preserve">Presidente 
Juan Eduardo Pary Mobarec, 
</v>
      </c>
      <c r="L275" s="129" t="str">
        <f>VLOOKUP(A275,BASE.!$A$1:$T$878,12,FALSE)</f>
        <v xml:space="preserve">Marina de Gaete Nº 755, comuna de Santiago, Región Metropolitana.
</v>
      </c>
      <c r="M275" s="129" t="str">
        <f>VLOOKUP(A275,BASE.!$A$1:$T$878,13,FALSE)</f>
        <v>XIII</v>
      </c>
      <c r="N275" s="129" t="str">
        <f>VLOOKUP(A275,BASE.!$A$1:$T$878,14,FALSE)</f>
        <v>Santiago</v>
      </c>
      <c r="O275" s="129" t="str">
        <f>VLOOKUP(A275,BASE.!$A$1:$T$878,15,FALSE)</f>
        <v>222150200 
+56971407762</v>
      </c>
      <c r="P275" s="129" t="str">
        <f>VLOOKUP(A275,BASE.!$A$1:$T$878,16,FALSE)</f>
        <v>Sitio Web: http://www.fundaciondem.cl
E-Mail: info@fundaciondem.cl admninistracioncentral@fundaciondem.cl</v>
      </c>
      <c r="Q275" s="129">
        <f>VLOOKUP(A275,BASE.!$A$1:$T$878,17,FALSE)</f>
        <v>0</v>
      </c>
      <c r="R275" s="129">
        <f>VLOOKUP(A275,BASE.!$A$1:$T$878,18,FALSE)</f>
        <v>93401</v>
      </c>
      <c r="S275" s="129" t="str">
        <f>VLOOKUP(A275,BASE.!$A$1:$T$878,19,FALSE)</f>
        <v>Se acompaña certificado financiero correspondiente al año 2019, aprobados por el Subdepartamento de Supervisión Financiera.</v>
      </c>
      <c r="T275" s="131">
        <f>VLOOKUP(A275,BASE.!$A$1:$T$878,20,FALSE)</f>
        <v>37970</v>
      </c>
      <c r="U275" s="130">
        <v>6470</v>
      </c>
      <c r="V275" s="136">
        <v>16033200</v>
      </c>
      <c r="W275" s="136">
        <v>16033200</v>
      </c>
      <c r="X275" s="134">
        <v>44227</v>
      </c>
      <c r="Y275" s="135" t="s">
        <v>8664</v>
      </c>
      <c r="Z275" s="135" t="s">
        <v>7880</v>
      </c>
      <c r="AA275" s="135" t="s">
        <v>7978</v>
      </c>
    </row>
    <row r="276" spans="1:27" x14ac:dyDescent="0.25">
      <c r="A276" s="129">
        <v>6470</v>
      </c>
      <c r="B276" s="129" t="s">
        <v>8311</v>
      </c>
      <c r="C276" s="129">
        <v>716316009</v>
      </c>
      <c r="D276" s="129" t="str">
        <f>VLOOKUP(A276,BASE.!$A$1:$T$878,4,FALSE)</f>
        <v>Fundación de Derecho Privado</v>
      </c>
      <c r="E276" s="129" t="str">
        <f>VLOOKUP(A276,BASE.!$A$1:$T$878,5,FALSE)</f>
        <v>Otorgada por Decreto Supremo Nº 1314, de 28 de diciembre de 1987, del Ministerio de Justicia.</v>
      </c>
      <c r="F276" s="129" t="str">
        <f>VLOOKUP(A276,BASE.!$A$1:$T$878,6,FALSE)</f>
        <v xml:space="preserve">Certificado de Vigencia, folio Nº 500339247039, emitido con fecha 06 de agosto de 2020, por el Servicio de Registro Civil e Identificación.
</v>
      </c>
      <c r="G276" s="129" t="str">
        <f>VLOOKUP(A276,BASE.!$A$1:$T$878,7,FALSE)</f>
        <v xml:space="preserve">Promover a través de la iniciativa privada, la defensa ecológica del menor de edad, principalmente en relación a los valores, conocimientos, aprendizaje, bienestar, seguridad, dignidad, justicia, equidad y espiritualidad. </v>
      </c>
      <c r="H276" s="129" t="str">
        <f>VLOOKUP(A276,BASE.!$A$1:$T$878,8,FALSE)</f>
        <v>Presidente:   
Juan Eduardo Parry Mobarec
Vicepresidente:
Daniela Yáñez Meneses
Tesorero:
Rodrigo Sepúlveda Prado
Secretaria:
Alicia Ibarra Medina,
Directoras/es:
Carlos Cifuentes Fernández
María Cristina Concha Wagenknecht
María Eliana Sandoval Díaz</v>
      </c>
      <c r="I276" s="129" t="str">
        <f>VLOOKUP(A276,BASE.!$A$1:$T$878,9,FALSE)</f>
        <v>1 año.</v>
      </c>
      <c r="J276" s="129" t="str">
        <f>VLOOKUP(A276,BASE.!$A$1:$T$878,10,FALSE)</f>
        <v>01 de julio de 2020.</v>
      </c>
      <c r="K276" s="129" t="str">
        <f>VLOOKUP(A276,BASE.!$A$1:$T$878,11,FALSE)</f>
        <v xml:space="preserve">Presidente 
Juan Eduardo Pary Mobarec, 
</v>
      </c>
      <c r="L276" s="129" t="str">
        <f>VLOOKUP(A276,BASE.!$A$1:$T$878,12,FALSE)</f>
        <v xml:space="preserve">Marina de Gaete Nº 755, comuna de Santiago, Región Metropolitana.
</v>
      </c>
      <c r="M276" s="129" t="str">
        <f>VLOOKUP(A276,BASE.!$A$1:$T$878,13,FALSE)</f>
        <v>XIII</v>
      </c>
      <c r="N276" s="129" t="str">
        <f>VLOOKUP(A276,BASE.!$A$1:$T$878,14,FALSE)</f>
        <v>Santiago</v>
      </c>
      <c r="O276" s="129" t="str">
        <f>VLOOKUP(A276,BASE.!$A$1:$T$878,15,FALSE)</f>
        <v>222150200 
+56971407762</v>
      </c>
      <c r="P276" s="129" t="str">
        <f>VLOOKUP(A276,BASE.!$A$1:$T$878,16,FALSE)</f>
        <v>Sitio Web: http://www.fundaciondem.cl
E-Mail: info@fundaciondem.cl admninistracioncentral@fundaciondem.cl</v>
      </c>
      <c r="Q276" s="129">
        <f>VLOOKUP(A276,BASE.!$A$1:$T$878,17,FALSE)</f>
        <v>0</v>
      </c>
      <c r="R276" s="129">
        <f>VLOOKUP(A276,BASE.!$A$1:$T$878,18,FALSE)</f>
        <v>93401</v>
      </c>
      <c r="S276" s="129" t="str">
        <f>VLOOKUP(A276,BASE.!$A$1:$T$878,19,FALSE)</f>
        <v>Se acompaña certificado financiero correspondiente al año 2019, aprobados por el Subdepartamento de Supervisión Financiera.</v>
      </c>
      <c r="T276" s="131">
        <f>VLOOKUP(A276,BASE.!$A$1:$T$878,20,FALSE)</f>
        <v>37970</v>
      </c>
      <c r="U276" s="130">
        <v>6470</v>
      </c>
      <c r="V276" s="136">
        <v>29389890</v>
      </c>
      <c r="W276" s="136">
        <v>29389890</v>
      </c>
      <c r="X276" s="134">
        <v>44227</v>
      </c>
      <c r="Y276" s="135" t="s">
        <v>8664</v>
      </c>
      <c r="Z276" s="135" t="s">
        <v>7880</v>
      </c>
      <c r="AA276" s="135" t="s">
        <v>7921</v>
      </c>
    </row>
    <row r="277" spans="1:27" x14ac:dyDescent="0.25">
      <c r="A277" s="129">
        <v>6470</v>
      </c>
      <c r="B277" s="129" t="s">
        <v>8311</v>
      </c>
      <c r="C277" s="129">
        <v>716316009</v>
      </c>
      <c r="D277" s="129" t="str">
        <f>VLOOKUP(A277,BASE.!$A$1:$T$878,4,FALSE)</f>
        <v>Fundación de Derecho Privado</v>
      </c>
      <c r="E277" s="129" t="str">
        <f>VLOOKUP(A277,BASE.!$A$1:$T$878,5,FALSE)</f>
        <v>Otorgada por Decreto Supremo Nº 1314, de 28 de diciembre de 1987, del Ministerio de Justicia.</v>
      </c>
      <c r="F277" s="129" t="str">
        <f>VLOOKUP(A277,BASE.!$A$1:$T$878,6,FALSE)</f>
        <v xml:space="preserve">Certificado de Vigencia, folio Nº 500339247039, emitido con fecha 06 de agosto de 2020, por el Servicio de Registro Civil e Identificación.
</v>
      </c>
      <c r="G277" s="129" t="str">
        <f>VLOOKUP(A277,BASE.!$A$1:$T$878,7,FALSE)</f>
        <v xml:space="preserve">Promover a través de la iniciativa privada, la defensa ecológica del menor de edad, principalmente en relación a los valores, conocimientos, aprendizaje, bienestar, seguridad, dignidad, justicia, equidad y espiritualidad. </v>
      </c>
      <c r="H277" s="129" t="str">
        <f>VLOOKUP(A277,BASE.!$A$1:$T$878,8,FALSE)</f>
        <v>Presidente:   
Juan Eduardo Parry Mobarec
Vicepresidente:
Daniela Yáñez Meneses
Tesorero:
Rodrigo Sepúlveda Prado
Secretaria:
Alicia Ibarra Medina,
Directoras/es:
Carlos Cifuentes Fernández
María Cristina Concha Wagenknecht
María Eliana Sandoval Díaz</v>
      </c>
      <c r="I277" s="129" t="str">
        <f>VLOOKUP(A277,BASE.!$A$1:$T$878,9,FALSE)</f>
        <v>1 año.</v>
      </c>
      <c r="J277" s="129" t="str">
        <f>VLOOKUP(A277,BASE.!$A$1:$T$878,10,FALSE)</f>
        <v>01 de julio de 2020.</v>
      </c>
      <c r="K277" s="129" t="str">
        <f>VLOOKUP(A277,BASE.!$A$1:$T$878,11,FALSE)</f>
        <v xml:space="preserve">Presidente 
Juan Eduardo Pary Mobarec, 
</v>
      </c>
      <c r="L277" s="129" t="str">
        <f>VLOOKUP(A277,BASE.!$A$1:$T$878,12,FALSE)</f>
        <v xml:space="preserve">Marina de Gaete Nº 755, comuna de Santiago, Región Metropolitana.
</v>
      </c>
      <c r="M277" s="129" t="str">
        <f>VLOOKUP(A277,BASE.!$A$1:$T$878,13,FALSE)</f>
        <v>XIII</v>
      </c>
      <c r="N277" s="129" t="str">
        <f>VLOOKUP(A277,BASE.!$A$1:$T$878,14,FALSE)</f>
        <v>Santiago</v>
      </c>
      <c r="O277" s="129" t="str">
        <f>VLOOKUP(A277,BASE.!$A$1:$T$878,15,FALSE)</f>
        <v>222150200 
+56971407762</v>
      </c>
      <c r="P277" s="129" t="str">
        <f>VLOOKUP(A277,BASE.!$A$1:$T$878,16,FALSE)</f>
        <v>Sitio Web: http://www.fundaciondem.cl
E-Mail: info@fundaciondem.cl admninistracioncentral@fundaciondem.cl</v>
      </c>
      <c r="Q277" s="129">
        <f>VLOOKUP(A277,BASE.!$A$1:$T$878,17,FALSE)</f>
        <v>0</v>
      </c>
      <c r="R277" s="129">
        <f>VLOOKUP(A277,BASE.!$A$1:$T$878,18,FALSE)</f>
        <v>93401</v>
      </c>
      <c r="S277" s="129" t="str">
        <f>VLOOKUP(A277,BASE.!$A$1:$T$878,19,FALSE)</f>
        <v>Se acompaña certificado financiero correspondiente al año 2019, aprobados por el Subdepartamento de Supervisión Financiera.</v>
      </c>
      <c r="T277" s="131">
        <f>VLOOKUP(A277,BASE.!$A$1:$T$878,20,FALSE)</f>
        <v>37970</v>
      </c>
      <c r="U277" s="130">
        <v>6470</v>
      </c>
      <c r="V277" s="136">
        <v>12024900</v>
      </c>
      <c r="W277" s="136">
        <v>12024900</v>
      </c>
      <c r="X277" s="134">
        <v>44227</v>
      </c>
      <c r="Y277" s="135" t="s">
        <v>8664</v>
      </c>
      <c r="Z277" s="135" t="s">
        <v>7880</v>
      </c>
      <c r="AA277" s="135" t="s">
        <v>8011</v>
      </c>
    </row>
    <row r="278" spans="1:27" x14ac:dyDescent="0.25">
      <c r="A278" s="129">
        <v>6470</v>
      </c>
      <c r="B278" s="129" t="s">
        <v>8311</v>
      </c>
      <c r="C278" s="129">
        <v>716316009</v>
      </c>
      <c r="D278" s="129" t="str">
        <f>VLOOKUP(A278,BASE.!$A$1:$T$878,4,FALSE)</f>
        <v>Fundación de Derecho Privado</v>
      </c>
      <c r="E278" s="129" t="str">
        <f>VLOOKUP(A278,BASE.!$A$1:$T$878,5,FALSE)</f>
        <v>Otorgada por Decreto Supremo Nº 1314, de 28 de diciembre de 1987, del Ministerio de Justicia.</v>
      </c>
      <c r="F278" s="129" t="str">
        <f>VLOOKUP(A278,BASE.!$A$1:$T$878,6,FALSE)</f>
        <v xml:space="preserve">Certificado de Vigencia, folio Nº 500339247039, emitido con fecha 06 de agosto de 2020, por el Servicio de Registro Civil e Identificación.
</v>
      </c>
      <c r="G278" s="129" t="str">
        <f>VLOOKUP(A278,BASE.!$A$1:$T$878,7,FALSE)</f>
        <v xml:space="preserve">Promover a través de la iniciativa privada, la defensa ecológica del menor de edad, principalmente en relación a los valores, conocimientos, aprendizaje, bienestar, seguridad, dignidad, justicia, equidad y espiritualidad. </v>
      </c>
      <c r="H278" s="129" t="str">
        <f>VLOOKUP(A278,BASE.!$A$1:$T$878,8,FALSE)</f>
        <v>Presidente:   
Juan Eduardo Parry Mobarec
Vicepresidente:
Daniela Yáñez Meneses
Tesorero:
Rodrigo Sepúlveda Prado
Secretaria:
Alicia Ibarra Medina,
Directoras/es:
Carlos Cifuentes Fernández
María Cristina Concha Wagenknecht
María Eliana Sandoval Díaz</v>
      </c>
      <c r="I278" s="129" t="str">
        <f>VLOOKUP(A278,BASE.!$A$1:$T$878,9,FALSE)</f>
        <v>1 año.</v>
      </c>
      <c r="J278" s="129" t="str">
        <f>VLOOKUP(A278,BASE.!$A$1:$T$878,10,FALSE)</f>
        <v>01 de julio de 2020.</v>
      </c>
      <c r="K278" s="129" t="str">
        <f>VLOOKUP(A278,BASE.!$A$1:$T$878,11,FALSE)</f>
        <v xml:space="preserve">Presidente 
Juan Eduardo Pary Mobarec, 
</v>
      </c>
      <c r="L278" s="129" t="str">
        <f>VLOOKUP(A278,BASE.!$A$1:$T$878,12,FALSE)</f>
        <v xml:space="preserve">Marina de Gaete Nº 755, comuna de Santiago, Región Metropolitana.
</v>
      </c>
      <c r="M278" s="129" t="str">
        <f>VLOOKUP(A278,BASE.!$A$1:$T$878,13,FALSE)</f>
        <v>XIII</v>
      </c>
      <c r="N278" s="129" t="str">
        <f>VLOOKUP(A278,BASE.!$A$1:$T$878,14,FALSE)</f>
        <v>Santiago</v>
      </c>
      <c r="O278" s="129" t="str">
        <f>VLOOKUP(A278,BASE.!$A$1:$T$878,15,FALSE)</f>
        <v>222150200 
+56971407762</v>
      </c>
      <c r="P278" s="129" t="str">
        <f>VLOOKUP(A278,BASE.!$A$1:$T$878,16,FALSE)</f>
        <v>Sitio Web: http://www.fundaciondem.cl
E-Mail: info@fundaciondem.cl admninistracioncentral@fundaciondem.cl</v>
      </c>
      <c r="Q278" s="129">
        <f>VLOOKUP(A278,BASE.!$A$1:$T$878,17,FALSE)</f>
        <v>0</v>
      </c>
      <c r="R278" s="129">
        <f>VLOOKUP(A278,BASE.!$A$1:$T$878,18,FALSE)</f>
        <v>93401</v>
      </c>
      <c r="S278" s="129" t="str">
        <f>VLOOKUP(A278,BASE.!$A$1:$T$878,19,FALSE)</f>
        <v>Se acompaña certificado financiero correspondiente al año 2019, aprobados por el Subdepartamento de Supervisión Financiera.</v>
      </c>
      <c r="T278" s="131">
        <f>VLOOKUP(A278,BASE.!$A$1:$T$878,20,FALSE)</f>
        <v>37970</v>
      </c>
      <c r="U278" s="130">
        <v>6470</v>
      </c>
      <c r="V278" s="136">
        <v>73998390</v>
      </c>
      <c r="W278" s="136">
        <v>73998390</v>
      </c>
      <c r="X278" s="134">
        <v>44227</v>
      </c>
      <c r="Y278" s="135" t="s">
        <v>8664</v>
      </c>
      <c r="Z278" s="135" t="s">
        <v>7880</v>
      </c>
      <c r="AA278" s="135" t="s">
        <v>7927</v>
      </c>
    </row>
    <row r="279" spans="1:27" x14ac:dyDescent="0.25">
      <c r="A279" s="129">
        <v>6470</v>
      </c>
      <c r="B279" s="129" t="s">
        <v>8311</v>
      </c>
      <c r="C279" s="129">
        <v>716316009</v>
      </c>
      <c r="D279" s="129" t="str">
        <f>VLOOKUP(A279,BASE.!$A$1:$T$878,4,FALSE)</f>
        <v>Fundación de Derecho Privado</v>
      </c>
      <c r="E279" s="129" t="str">
        <f>VLOOKUP(A279,BASE.!$A$1:$T$878,5,FALSE)</f>
        <v>Otorgada por Decreto Supremo Nº 1314, de 28 de diciembre de 1987, del Ministerio de Justicia.</v>
      </c>
      <c r="F279" s="129" t="str">
        <f>VLOOKUP(A279,BASE.!$A$1:$T$878,6,FALSE)</f>
        <v xml:space="preserve">Certificado de Vigencia, folio Nº 500339247039, emitido con fecha 06 de agosto de 2020, por el Servicio de Registro Civil e Identificación.
</v>
      </c>
      <c r="G279" s="129" t="str">
        <f>VLOOKUP(A279,BASE.!$A$1:$T$878,7,FALSE)</f>
        <v xml:space="preserve">Promover a través de la iniciativa privada, la defensa ecológica del menor de edad, principalmente en relación a los valores, conocimientos, aprendizaje, bienestar, seguridad, dignidad, justicia, equidad y espiritualidad. </v>
      </c>
      <c r="H279" s="129" t="str">
        <f>VLOOKUP(A279,BASE.!$A$1:$T$878,8,FALSE)</f>
        <v>Presidente:   
Juan Eduardo Parry Mobarec
Vicepresidente:
Daniela Yáñez Meneses
Tesorero:
Rodrigo Sepúlveda Prado
Secretaria:
Alicia Ibarra Medina,
Directoras/es:
Carlos Cifuentes Fernández
María Cristina Concha Wagenknecht
María Eliana Sandoval Díaz</v>
      </c>
      <c r="I279" s="129" t="str">
        <f>VLOOKUP(A279,BASE.!$A$1:$T$878,9,FALSE)</f>
        <v>1 año.</v>
      </c>
      <c r="J279" s="129" t="str">
        <f>VLOOKUP(A279,BASE.!$A$1:$T$878,10,FALSE)</f>
        <v>01 de julio de 2020.</v>
      </c>
      <c r="K279" s="129" t="str">
        <f>VLOOKUP(A279,BASE.!$A$1:$T$878,11,FALSE)</f>
        <v xml:space="preserve">Presidente 
Juan Eduardo Pary Mobarec, 
</v>
      </c>
      <c r="L279" s="129" t="str">
        <f>VLOOKUP(A279,BASE.!$A$1:$T$878,12,FALSE)</f>
        <v xml:space="preserve">Marina de Gaete Nº 755, comuna de Santiago, Región Metropolitana.
</v>
      </c>
      <c r="M279" s="129" t="str">
        <f>VLOOKUP(A279,BASE.!$A$1:$T$878,13,FALSE)</f>
        <v>XIII</v>
      </c>
      <c r="N279" s="129" t="str">
        <f>VLOOKUP(A279,BASE.!$A$1:$T$878,14,FALSE)</f>
        <v>Santiago</v>
      </c>
      <c r="O279" s="129" t="str">
        <f>VLOOKUP(A279,BASE.!$A$1:$T$878,15,FALSE)</f>
        <v>222150200 
+56971407762</v>
      </c>
      <c r="P279" s="129" t="str">
        <f>VLOOKUP(A279,BASE.!$A$1:$T$878,16,FALSE)</f>
        <v>Sitio Web: http://www.fundaciondem.cl
E-Mail: info@fundaciondem.cl admninistracioncentral@fundaciondem.cl</v>
      </c>
      <c r="Q279" s="129">
        <f>VLOOKUP(A279,BASE.!$A$1:$T$878,17,FALSE)</f>
        <v>0</v>
      </c>
      <c r="R279" s="129">
        <f>VLOOKUP(A279,BASE.!$A$1:$T$878,18,FALSE)</f>
        <v>93401</v>
      </c>
      <c r="S279" s="129" t="str">
        <f>VLOOKUP(A279,BASE.!$A$1:$T$878,19,FALSE)</f>
        <v>Se acompaña certificado financiero correspondiente al año 2019, aprobados por el Subdepartamento de Supervisión Financiera.</v>
      </c>
      <c r="T279" s="131">
        <f>VLOOKUP(A279,BASE.!$A$1:$T$878,20,FALSE)</f>
        <v>37970</v>
      </c>
      <c r="U279" s="130">
        <v>6470</v>
      </c>
      <c r="V279" s="136">
        <v>15975101</v>
      </c>
      <c r="W279" s="136">
        <v>15975101</v>
      </c>
      <c r="X279" s="134">
        <v>44227</v>
      </c>
      <c r="Y279" s="135" t="s">
        <v>8664</v>
      </c>
      <c r="Z279" s="135" t="s">
        <v>7880</v>
      </c>
      <c r="AA279" s="135" t="s">
        <v>7967</v>
      </c>
    </row>
    <row r="280" spans="1:27" x14ac:dyDescent="0.25">
      <c r="A280" s="129">
        <v>6470</v>
      </c>
      <c r="B280" s="129" t="s">
        <v>8311</v>
      </c>
      <c r="C280" s="129">
        <v>716316009</v>
      </c>
      <c r="D280" s="129" t="str">
        <f>VLOOKUP(A280,BASE.!$A$1:$T$878,4,FALSE)</f>
        <v>Fundación de Derecho Privado</v>
      </c>
      <c r="E280" s="129" t="str">
        <f>VLOOKUP(A280,BASE.!$A$1:$T$878,5,FALSE)</f>
        <v>Otorgada por Decreto Supremo Nº 1314, de 28 de diciembre de 1987, del Ministerio de Justicia.</v>
      </c>
      <c r="F280" s="129" t="str">
        <f>VLOOKUP(A280,BASE.!$A$1:$T$878,6,FALSE)</f>
        <v xml:space="preserve">Certificado de Vigencia, folio Nº 500339247039, emitido con fecha 06 de agosto de 2020, por el Servicio de Registro Civil e Identificación.
</v>
      </c>
      <c r="G280" s="129" t="str">
        <f>VLOOKUP(A280,BASE.!$A$1:$T$878,7,FALSE)</f>
        <v xml:space="preserve">Promover a través de la iniciativa privada, la defensa ecológica del menor de edad, principalmente en relación a los valores, conocimientos, aprendizaje, bienestar, seguridad, dignidad, justicia, equidad y espiritualidad. </v>
      </c>
      <c r="H280" s="129" t="str">
        <f>VLOOKUP(A280,BASE.!$A$1:$T$878,8,FALSE)</f>
        <v>Presidente:   
Juan Eduardo Parry Mobarec
Vicepresidente:
Daniela Yáñez Meneses
Tesorero:
Rodrigo Sepúlveda Prado
Secretaria:
Alicia Ibarra Medina,
Directoras/es:
Carlos Cifuentes Fernández
María Cristina Concha Wagenknecht
María Eliana Sandoval Díaz</v>
      </c>
      <c r="I280" s="129" t="str">
        <f>VLOOKUP(A280,BASE.!$A$1:$T$878,9,FALSE)</f>
        <v>1 año.</v>
      </c>
      <c r="J280" s="129" t="str">
        <f>VLOOKUP(A280,BASE.!$A$1:$T$878,10,FALSE)</f>
        <v>01 de julio de 2020.</v>
      </c>
      <c r="K280" s="129" t="str">
        <f>VLOOKUP(A280,BASE.!$A$1:$T$878,11,FALSE)</f>
        <v xml:space="preserve">Presidente 
Juan Eduardo Pary Mobarec, 
</v>
      </c>
      <c r="L280" s="129" t="str">
        <f>VLOOKUP(A280,BASE.!$A$1:$T$878,12,FALSE)</f>
        <v xml:space="preserve">Marina de Gaete Nº 755, comuna de Santiago, Región Metropolitana.
</v>
      </c>
      <c r="M280" s="129" t="str">
        <f>VLOOKUP(A280,BASE.!$A$1:$T$878,13,FALSE)</f>
        <v>XIII</v>
      </c>
      <c r="N280" s="129" t="str">
        <f>VLOOKUP(A280,BASE.!$A$1:$T$878,14,FALSE)</f>
        <v>Santiago</v>
      </c>
      <c r="O280" s="129" t="str">
        <f>VLOOKUP(A280,BASE.!$A$1:$T$878,15,FALSE)</f>
        <v>222150200 
+56971407762</v>
      </c>
      <c r="P280" s="129" t="str">
        <f>VLOOKUP(A280,BASE.!$A$1:$T$878,16,FALSE)</f>
        <v>Sitio Web: http://www.fundaciondem.cl
E-Mail: info@fundaciondem.cl admninistracioncentral@fundaciondem.cl</v>
      </c>
      <c r="Q280" s="129">
        <f>VLOOKUP(A280,BASE.!$A$1:$T$878,17,FALSE)</f>
        <v>0</v>
      </c>
      <c r="R280" s="129">
        <f>VLOOKUP(A280,BASE.!$A$1:$T$878,18,FALSE)</f>
        <v>93401</v>
      </c>
      <c r="S280" s="129" t="str">
        <f>VLOOKUP(A280,BASE.!$A$1:$T$878,19,FALSE)</f>
        <v>Se acompaña certificado financiero correspondiente al año 2019, aprobados por el Subdepartamento de Supervisión Financiera.</v>
      </c>
      <c r="T280" s="131">
        <f>VLOOKUP(A280,BASE.!$A$1:$T$878,20,FALSE)</f>
        <v>37970</v>
      </c>
      <c r="U280" s="130">
        <v>6470</v>
      </c>
      <c r="V280" s="136">
        <v>9138924</v>
      </c>
      <c r="W280" s="136">
        <v>9138924</v>
      </c>
      <c r="X280" s="134">
        <v>44227</v>
      </c>
      <c r="Y280" s="135" t="s">
        <v>8664</v>
      </c>
      <c r="Z280" s="135" t="s">
        <v>7880</v>
      </c>
      <c r="AA280" s="135" t="s">
        <v>7968</v>
      </c>
    </row>
    <row r="281" spans="1:27" x14ac:dyDescent="0.25">
      <c r="A281" s="129">
        <v>6470</v>
      </c>
      <c r="B281" s="129" t="s">
        <v>8311</v>
      </c>
      <c r="C281" s="129">
        <v>716316009</v>
      </c>
      <c r="D281" s="129" t="str">
        <f>VLOOKUP(A281,BASE.!$A$1:$T$878,4,FALSE)</f>
        <v>Fundación de Derecho Privado</v>
      </c>
      <c r="E281" s="129" t="str">
        <f>VLOOKUP(A281,BASE.!$A$1:$T$878,5,FALSE)</f>
        <v>Otorgada por Decreto Supremo Nº 1314, de 28 de diciembre de 1987, del Ministerio de Justicia.</v>
      </c>
      <c r="F281" s="129" t="str">
        <f>VLOOKUP(A281,BASE.!$A$1:$T$878,6,FALSE)</f>
        <v xml:space="preserve">Certificado de Vigencia, folio Nº 500339247039, emitido con fecha 06 de agosto de 2020, por el Servicio de Registro Civil e Identificación.
</v>
      </c>
      <c r="G281" s="129" t="str">
        <f>VLOOKUP(A281,BASE.!$A$1:$T$878,7,FALSE)</f>
        <v xml:space="preserve">Promover a través de la iniciativa privada, la defensa ecológica del menor de edad, principalmente en relación a los valores, conocimientos, aprendizaje, bienestar, seguridad, dignidad, justicia, equidad y espiritualidad. </v>
      </c>
      <c r="H281" s="129" t="str">
        <f>VLOOKUP(A281,BASE.!$A$1:$T$878,8,FALSE)</f>
        <v>Presidente:   
Juan Eduardo Parry Mobarec
Vicepresidente:
Daniela Yáñez Meneses
Tesorero:
Rodrigo Sepúlveda Prado
Secretaria:
Alicia Ibarra Medina,
Directoras/es:
Carlos Cifuentes Fernández
María Cristina Concha Wagenknecht
María Eliana Sandoval Díaz</v>
      </c>
      <c r="I281" s="129" t="str">
        <f>VLOOKUP(A281,BASE.!$A$1:$T$878,9,FALSE)</f>
        <v>1 año.</v>
      </c>
      <c r="J281" s="129" t="str">
        <f>VLOOKUP(A281,BASE.!$A$1:$T$878,10,FALSE)</f>
        <v>01 de julio de 2020.</v>
      </c>
      <c r="K281" s="129" t="str">
        <f>VLOOKUP(A281,BASE.!$A$1:$T$878,11,FALSE)</f>
        <v xml:space="preserve">Presidente 
Juan Eduardo Pary Mobarec, 
</v>
      </c>
      <c r="L281" s="129" t="str">
        <f>VLOOKUP(A281,BASE.!$A$1:$T$878,12,FALSE)</f>
        <v xml:space="preserve">Marina de Gaete Nº 755, comuna de Santiago, Región Metropolitana.
</v>
      </c>
      <c r="M281" s="129" t="str">
        <f>VLOOKUP(A281,BASE.!$A$1:$T$878,13,FALSE)</f>
        <v>XIII</v>
      </c>
      <c r="N281" s="129" t="str">
        <f>VLOOKUP(A281,BASE.!$A$1:$T$878,14,FALSE)</f>
        <v>Santiago</v>
      </c>
      <c r="O281" s="129" t="str">
        <f>VLOOKUP(A281,BASE.!$A$1:$T$878,15,FALSE)</f>
        <v>222150200 
+56971407762</v>
      </c>
      <c r="P281" s="129" t="str">
        <f>VLOOKUP(A281,BASE.!$A$1:$T$878,16,FALSE)</f>
        <v>Sitio Web: http://www.fundaciondem.cl
E-Mail: info@fundaciondem.cl admninistracioncentral@fundaciondem.cl</v>
      </c>
      <c r="Q281" s="129">
        <f>VLOOKUP(A281,BASE.!$A$1:$T$878,17,FALSE)</f>
        <v>0</v>
      </c>
      <c r="R281" s="129">
        <f>VLOOKUP(A281,BASE.!$A$1:$T$878,18,FALSE)</f>
        <v>93401</v>
      </c>
      <c r="S281" s="129" t="str">
        <f>VLOOKUP(A281,BASE.!$A$1:$T$878,19,FALSE)</f>
        <v>Se acompaña certificado financiero correspondiente al año 2019, aprobados por el Subdepartamento de Supervisión Financiera.</v>
      </c>
      <c r="T281" s="131">
        <f>VLOOKUP(A281,BASE.!$A$1:$T$878,20,FALSE)</f>
        <v>37970</v>
      </c>
      <c r="U281" s="130">
        <v>6470</v>
      </c>
      <c r="V281" s="136">
        <v>30514800</v>
      </c>
      <c r="W281" s="136">
        <v>30514800</v>
      </c>
      <c r="X281" s="134">
        <v>44227</v>
      </c>
      <c r="Y281" s="135" t="s">
        <v>8664</v>
      </c>
      <c r="Z281" s="135" t="s">
        <v>7880</v>
      </c>
      <c r="AA281" s="135" t="s">
        <v>7969</v>
      </c>
    </row>
    <row r="282" spans="1:27" x14ac:dyDescent="0.25">
      <c r="A282" s="129">
        <v>6470</v>
      </c>
      <c r="B282" s="129" t="s">
        <v>8311</v>
      </c>
      <c r="C282" s="129">
        <v>716316009</v>
      </c>
      <c r="D282" s="129" t="str">
        <f>VLOOKUP(A282,BASE.!$A$1:$T$878,4,FALSE)</f>
        <v>Fundación de Derecho Privado</v>
      </c>
      <c r="E282" s="129" t="str">
        <f>VLOOKUP(A282,BASE.!$A$1:$T$878,5,FALSE)</f>
        <v>Otorgada por Decreto Supremo Nº 1314, de 28 de diciembre de 1987, del Ministerio de Justicia.</v>
      </c>
      <c r="F282" s="129" t="str">
        <f>VLOOKUP(A282,BASE.!$A$1:$T$878,6,FALSE)</f>
        <v xml:space="preserve">Certificado de Vigencia, folio Nº 500339247039, emitido con fecha 06 de agosto de 2020, por el Servicio de Registro Civil e Identificación.
</v>
      </c>
      <c r="G282" s="129" t="str">
        <f>VLOOKUP(A282,BASE.!$A$1:$T$878,7,FALSE)</f>
        <v xml:space="preserve">Promover a través de la iniciativa privada, la defensa ecológica del menor de edad, principalmente en relación a los valores, conocimientos, aprendizaje, bienestar, seguridad, dignidad, justicia, equidad y espiritualidad. </v>
      </c>
      <c r="H282" s="129" t="str">
        <f>VLOOKUP(A282,BASE.!$A$1:$T$878,8,FALSE)</f>
        <v>Presidente:   
Juan Eduardo Parry Mobarec
Vicepresidente:
Daniela Yáñez Meneses
Tesorero:
Rodrigo Sepúlveda Prado
Secretaria:
Alicia Ibarra Medina,
Directoras/es:
Carlos Cifuentes Fernández
María Cristina Concha Wagenknecht
María Eliana Sandoval Díaz</v>
      </c>
      <c r="I282" s="129" t="str">
        <f>VLOOKUP(A282,BASE.!$A$1:$T$878,9,FALSE)</f>
        <v>1 año.</v>
      </c>
      <c r="J282" s="129" t="str">
        <f>VLOOKUP(A282,BASE.!$A$1:$T$878,10,FALSE)</f>
        <v>01 de julio de 2020.</v>
      </c>
      <c r="K282" s="129" t="str">
        <f>VLOOKUP(A282,BASE.!$A$1:$T$878,11,FALSE)</f>
        <v xml:space="preserve">Presidente 
Juan Eduardo Pary Mobarec, 
</v>
      </c>
      <c r="L282" s="129" t="str">
        <f>VLOOKUP(A282,BASE.!$A$1:$T$878,12,FALSE)</f>
        <v xml:space="preserve">Marina de Gaete Nº 755, comuna de Santiago, Región Metropolitana.
</v>
      </c>
      <c r="M282" s="129" t="str">
        <f>VLOOKUP(A282,BASE.!$A$1:$T$878,13,FALSE)</f>
        <v>XIII</v>
      </c>
      <c r="N282" s="129" t="str">
        <f>VLOOKUP(A282,BASE.!$A$1:$T$878,14,FALSE)</f>
        <v>Santiago</v>
      </c>
      <c r="O282" s="129" t="str">
        <f>VLOOKUP(A282,BASE.!$A$1:$T$878,15,FALSE)</f>
        <v>222150200 
+56971407762</v>
      </c>
      <c r="P282" s="129" t="str">
        <f>VLOOKUP(A282,BASE.!$A$1:$T$878,16,FALSE)</f>
        <v>Sitio Web: http://www.fundaciondem.cl
E-Mail: info@fundaciondem.cl admninistracioncentral@fundaciondem.cl</v>
      </c>
      <c r="Q282" s="129">
        <f>VLOOKUP(A282,BASE.!$A$1:$T$878,17,FALSE)</f>
        <v>0</v>
      </c>
      <c r="R282" s="129">
        <f>VLOOKUP(A282,BASE.!$A$1:$T$878,18,FALSE)</f>
        <v>93401</v>
      </c>
      <c r="S282" s="129" t="str">
        <f>VLOOKUP(A282,BASE.!$A$1:$T$878,19,FALSE)</f>
        <v>Se acompaña certificado financiero correspondiente al año 2019, aprobados por el Subdepartamento de Supervisión Financiera.</v>
      </c>
      <c r="T282" s="131">
        <f>VLOOKUP(A282,BASE.!$A$1:$T$878,20,FALSE)</f>
        <v>37970</v>
      </c>
      <c r="U282" s="130">
        <v>6470</v>
      </c>
      <c r="V282" s="136">
        <v>0</v>
      </c>
      <c r="W282" s="136">
        <v>0</v>
      </c>
      <c r="X282" s="134">
        <v>44227</v>
      </c>
      <c r="Y282" s="135" t="s">
        <v>8664</v>
      </c>
      <c r="Z282" s="135" t="s">
        <v>7880</v>
      </c>
      <c r="AA282" s="135" t="s">
        <v>7934</v>
      </c>
    </row>
    <row r="283" spans="1:27" x14ac:dyDescent="0.25">
      <c r="A283" s="129">
        <v>6470</v>
      </c>
      <c r="B283" s="129" t="s">
        <v>8311</v>
      </c>
      <c r="C283" s="129">
        <v>716316009</v>
      </c>
      <c r="D283" s="129" t="str">
        <f>VLOOKUP(A283,BASE.!$A$1:$T$878,4,FALSE)</f>
        <v>Fundación de Derecho Privado</v>
      </c>
      <c r="E283" s="129" t="str">
        <f>VLOOKUP(A283,BASE.!$A$1:$T$878,5,FALSE)</f>
        <v>Otorgada por Decreto Supremo Nº 1314, de 28 de diciembre de 1987, del Ministerio de Justicia.</v>
      </c>
      <c r="F283" s="129" t="str">
        <f>VLOOKUP(A283,BASE.!$A$1:$T$878,6,FALSE)</f>
        <v xml:space="preserve">Certificado de Vigencia, folio Nº 500339247039, emitido con fecha 06 de agosto de 2020, por el Servicio de Registro Civil e Identificación.
</v>
      </c>
      <c r="G283" s="129" t="str">
        <f>VLOOKUP(A283,BASE.!$A$1:$T$878,7,FALSE)</f>
        <v xml:space="preserve">Promover a través de la iniciativa privada, la defensa ecológica del menor de edad, principalmente en relación a los valores, conocimientos, aprendizaje, bienestar, seguridad, dignidad, justicia, equidad y espiritualidad. </v>
      </c>
      <c r="H283" s="129" t="str">
        <f>VLOOKUP(A283,BASE.!$A$1:$T$878,8,FALSE)</f>
        <v>Presidente:   
Juan Eduardo Parry Mobarec
Vicepresidente:
Daniela Yáñez Meneses
Tesorero:
Rodrigo Sepúlveda Prado
Secretaria:
Alicia Ibarra Medina,
Directoras/es:
Carlos Cifuentes Fernández
María Cristina Concha Wagenknecht
María Eliana Sandoval Díaz</v>
      </c>
      <c r="I283" s="129" t="str">
        <f>VLOOKUP(A283,BASE.!$A$1:$T$878,9,FALSE)</f>
        <v>1 año.</v>
      </c>
      <c r="J283" s="129" t="str">
        <f>VLOOKUP(A283,BASE.!$A$1:$T$878,10,FALSE)</f>
        <v>01 de julio de 2020.</v>
      </c>
      <c r="K283" s="129" t="str">
        <f>VLOOKUP(A283,BASE.!$A$1:$T$878,11,FALSE)</f>
        <v xml:space="preserve">Presidente 
Juan Eduardo Pary Mobarec, 
</v>
      </c>
      <c r="L283" s="129" t="str">
        <f>VLOOKUP(A283,BASE.!$A$1:$T$878,12,FALSE)</f>
        <v xml:space="preserve">Marina de Gaete Nº 755, comuna de Santiago, Región Metropolitana.
</v>
      </c>
      <c r="M283" s="129" t="str">
        <f>VLOOKUP(A283,BASE.!$A$1:$T$878,13,FALSE)</f>
        <v>XIII</v>
      </c>
      <c r="N283" s="129" t="str">
        <f>VLOOKUP(A283,BASE.!$A$1:$T$878,14,FALSE)</f>
        <v>Santiago</v>
      </c>
      <c r="O283" s="129" t="str">
        <f>VLOOKUP(A283,BASE.!$A$1:$T$878,15,FALSE)</f>
        <v>222150200 
+56971407762</v>
      </c>
      <c r="P283" s="129" t="str">
        <f>VLOOKUP(A283,BASE.!$A$1:$T$878,16,FALSE)</f>
        <v>Sitio Web: http://www.fundaciondem.cl
E-Mail: info@fundaciondem.cl admninistracioncentral@fundaciondem.cl</v>
      </c>
      <c r="Q283" s="129">
        <f>VLOOKUP(A283,BASE.!$A$1:$T$878,17,FALSE)</f>
        <v>0</v>
      </c>
      <c r="R283" s="129">
        <f>VLOOKUP(A283,BASE.!$A$1:$T$878,18,FALSE)</f>
        <v>93401</v>
      </c>
      <c r="S283" s="129" t="str">
        <f>VLOOKUP(A283,BASE.!$A$1:$T$878,19,FALSE)</f>
        <v>Se acompaña certificado financiero correspondiente al año 2019, aprobados por el Subdepartamento de Supervisión Financiera.</v>
      </c>
      <c r="T283" s="131">
        <f>VLOOKUP(A283,BASE.!$A$1:$T$878,20,FALSE)</f>
        <v>37970</v>
      </c>
      <c r="U283" s="130">
        <v>6470</v>
      </c>
      <c r="V283" s="136">
        <v>8009235</v>
      </c>
      <c r="W283" s="136">
        <v>8009235</v>
      </c>
      <c r="X283" s="134">
        <v>44227</v>
      </c>
      <c r="Y283" s="135" t="s">
        <v>8664</v>
      </c>
      <c r="Z283" s="135" t="s">
        <v>7880</v>
      </c>
      <c r="AA283" s="135" t="s">
        <v>7935</v>
      </c>
    </row>
    <row r="284" spans="1:27" x14ac:dyDescent="0.25">
      <c r="A284" s="129">
        <v>6470</v>
      </c>
      <c r="B284" s="129" t="s">
        <v>8311</v>
      </c>
      <c r="C284" s="129">
        <v>716316009</v>
      </c>
      <c r="D284" s="129" t="str">
        <f>VLOOKUP(A284,BASE.!$A$1:$T$878,4,FALSE)</f>
        <v>Fundación de Derecho Privado</v>
      </c>
      <c r="E284" s="129" t="str">
        <f>VLOOKUP(A284,BASE.!$A$1:$T$878,5,FALSE)</f>
        <v>Otorgada por Decreto Supremo Nº 1314, de 28 de diciembre de 1987, del Ministerio de Justicia.</v>
      </c>
      <c r="F284" s="129" t="str">
        <f>VLOOKUP(A284,BASE.!$A$1:$T$878,6,FALSE)</f>
        <v xml:space="preserve">Certificado de Vigencia, folio Nº 500339247039, emitido con fecha 06 de agosto de 2020, por el Servicio de Registro Civil e Identificación.
</v>
      </c>
      <c r="G284" s="129" t="str">
        <f>VLOOKUP(A284,BASE.!$A$1:$T$878,7,FALSE)</f>
        <v xml:space="preserve">Promover a través de la iniciativa privada, la defensa ecológica del menor de edad, principalmente en relación a los valores, conocimientos, aprendizaje, bienestar, seguridad, dignidad, justicia, equidad y espiritualidad. </v>
      </c>
      <c r="H284" s="129" t="str">
        <f>VLOOKUP(A284,BASE.!$A$1:$T$878,8,FALSE)</f>
        <v>Presidente:   
Juan Eduardo Parry Mobarec
Vicepresidente:
Daniela Yáñez Meneses
Tesorero:
Rodrigo Sepúlveda Prado
Secretaria:
Alicia Ibarra Medina,
Directoras/es:
Carlos Cifuentes Fernández
María Cristina Concha Wagenknecht
María Eliana Sandoval Díaz</v>
      </c>
      <c r="I284" s="129" t="str">
        <f>VLOOKUP(A284,BASE.!$A$1:$T$878,9,FALSE)</f>
        <v>1 año.</v>
      </c>
      <c r="J284" s="129" t="str">
        <f>VLOOKUP(A284,BASE.!$A$1:$T$878,10,FALSE)</f>
        <v>01 de julio de 2020.</v>
      </c>
      <c r="K284" s="129" t="str">
        <f>VLOOKUP(A284,BASE.!$A$1:$T$878,11,FALSE)</f>
        <v xml:space="preserve">Presidente 
Juan Eduardo Pary Mobarec, 
</v>
      </c>
      <c r="L284" s="129" t="str">
        <f>VLOOKUP(A284,BASE.!$A$1:$T$878,12,FALSE)</f>
        <v xml:space="preserve">Marina de Gaete Nº 755, comuna de Santiago, Región Metropolitana.
</v>
      </c>
      <c r="M284" s="129" t="str">
        <f>VLOOKUP(A284,BASE.!$A$1:$T$878,13,FALSE)</f>
        <v>XIII</v>
      </c>
      <c r="N284" s="129" t="str">
        <f>VLOOKUP(A284,BASE.!$A$1:$T$878,14,FALSE)</f>
        <v>Santiago</v>
      </c>
      <c r="O284" s="129" t="str">
        <f>VLOOKUP(A284,BASE.!$A$1:$T$878,15,FALSE)</f>
        <v>222150200 
+56971407762</v>
      </c>
      <c r="P284" s="129" t="str">
        <f>VLOOKUP(A284,BASE.!$A$1:$T$878,16,FALSE)</f>
        <v>Sitio Web: http://www.fundaciondem.cl
E-Mail: info@fundaciondem.cl admninistracioncentral@fundaciondem.cl</v>
      </c>
      <c r="Q284" s="129">
        <f>VLOOKUP(A284,BASE.!$A$1:$T$878,17,FALSE)</f>
        <v>0</v>
      </c>
      <c r="R284" s="129">
        <f>VLOOKUP(A284,BASE.!$A$1:$T$878,18,FALSE)</f>
        <v>93401</v>
      </c>
      <c r="S284" s="129" t="str">
        <f>VLOOKUP(A284,BASE.!$A$1:$T$878,19,FALSE)</f>
        <v>Se acompaña certificado financiero correspondiente al año 2019, aprobados por el Subdepartamento de Supervisión Financiera.</v>
      </c>
      <c r="T284" s="131">
        <f>VLOOKUP(A284,BASE.!$A$1:$T$878,20,FALSE)</f>
        <v>37970</v>
      </c>
      <c r="U284" s="130">
        <v>6470</v>
      </c>
      <c r="V284" s="136">
        <v>9619920</v>
      </c>
      <c r="W284" s="136">
        <v>9619920</v>
      </c>
      <c r="X284" s="134">
        <v>44227</v>
      </c>
      <c r="Y284" s="135" t="s">
        <v>8664</v>
      </c>
      <c r="Z284" s="135" t="s">
        <v>7880</v>
      </c>
      <c r="AA284" s="135" t="s">
        <v>7982</v>
      </c>
    </row>
    <row r="285" spans="1:27" x14ac:dyDescent="0.25">
      <c r="A285" s="129">
        <v>6470</v>
      </c>
      <c r="B285" s="129" t="s">
        <v>8311</v>
      </c>
      <c r="C285" s="129">
        <v>716316009</v>
      </c>
      <c r="D285" s="129" t="str">
        <f>VLOOKUP(A285,BASE.!$A$1:$T$878,4,FALSE)</f>
        <v>Fundación de Derecho Privado</v>
      </c>
      <c r="E285" s="129" t="str">
        <f>VLOOKUP(A285,BASE.!$A$1:$T$878,5,FALSE)</f>
        <v>Otorgada por Decreto Supremo Nº 1314, de 28 de diciembre de 1987, del Ministerio de Justicia.</v>
      </c>
      <c r="F285" s="129" t="str">
        <f>VLOOKUP(A285,BASE.!$A$1:$T$878,6,FALSE)</f>
        <v xml:space="preserve">Certificado de Vigencia, folio Nº 500339247039, emitido con fecha 06 de agosto de 2020, por el Servicio de Registro Civil e Identificación.
</v>
      </c>
      <c r="G285" s="129" t="str">
        <f>VLOOKUP(A285,BASE.!$A$1:$T$878,7,FALSE)</f>
        <v xml:space="preserve">Promover a través de la iniciativa privada, la defensa ecológica del menor de edad, principalmente en relación a los valores, conocimientos, aprendizaje, bienestar, seguridad, dignidad, justicia, equidad y espiritualidad. </v>
      </c>
      <c r="H285" s="129" t="str">
        <f>VLOOKUP(A285,BASE.!$A$1:$T$878,8,FALSE)</f>
        <v>Presidente:   
Juan Eduardo Parry Mobarec
Vicepresidente:
Daniela Yáñez Meneses
Tesorero:
Rodrigo Sepúlveda Prado
Secretaria:
Alicia Ibarra Medina,
Directoras/es:
Carlos Cifuentes Fernández
María Cristina Concha Wagenknecht
María Eliana Sandoval Díaz</v>
      </c>
      <c r="I285" s="129" t="str">
        <f>VLOOKUP(A285,BASE.!$A$1:$T$878,9,FALSE)</f>
        <v>1 año.</v>
      </c>
      <c r="J285" s="129" t="str">
        <f>VLOOKUP(A285,BASE.!$A$1:$T$878,10,FALSE)</f>
        <v>01 de julio de 2020.</v>
      </c>
      <c r="K285" s="129" t="str">
        <f>VLOOKUP(A285,BASE.!$A$1:$T$878,11,FALSE)</f>
        <v xml:space="preserve">Presidente 
Juan Eduardo Pary Mobarec, 
</v>
      </c>
      <c r="L285" s="129" t="str">
        <f>VLOOKUP(A285,BASE.!$A$1:$T$878,12,FALSE)</f>
        <v xml:space="preserve">Marina de Gaete Nº 755, comuna de Santiago, Región Metropolitana.
</v>
      </c>
      <c r="M285" s="129" t="str">
        <f>VLOOKUP(A285,BASE.!$A$1:$T$878,13,FALSE)</f>
        <v>XIII</v>
      </c>
      <c r="N285" s="129" t="str">
        <f>VLOOKUP(A285,BASE.!$A$1:$T$878,14,FALSE)</f>
        <v>Santiago</v>
      </c>
      <c r="O285" s="129" t="str">
        <f>VLOOKUP(A285,BASE.!$A$1:$T$878,15,FALSE)</f>
        <v>222150200 
+56971407762</v>
      </c>
      <c r="P285" s="129" t="str">
        <f>VLOOKUP(A285,BASE.!$A$1:$T$878,16,FALSE)</f>
        <v>Sitio Web: http://www.fundaciondem.cl
E-Mail: info@fundaciondem.cl admninistracioncentral@fundaciondem.cl</v>
      </c>
      <c r="Q285" s="129">
        <f>VLOOKUP(A285,BASE.!$A$1:$T$878,17,FALSE)</f>
        <v>0</v>
      </c>
      <c r="R285" s="129">
        <f>VLOOKUP(A285,BASE.!$A$1:$T$878,18,FALSE)</f>
        <v>93401</v>
      </c>
      <c r="S285" s="129" t="str">
        <f>VLOOKUP(A285,BASE.!$A$1:$T$878,19,FALSE)</f>
        <v>Se acompaña certificado financiero correspondiente al año 2019, aprobados por el Subdepartamento de Supervisión Financiera.</v>
      </c>
      <c r="T285" s="131">
        <f>VLOOKUP(A285,BASE.!$A$1:$T$878,20,FALSE)</f>
        <v>37970</v>
      </c>
      <c r="U285" s="130">
        <v>6470</v>
      </c>
      <c r="V285" s="136">
        <v>12024900</v>
      </c>
      <c r="W285" s="136">
        <v>12024900</v>
      </c>
      <c r="X285" s="134">
        <v>44227</v>
      </c>
      <c r="Y285" s="135" t="s">
        <v>8664</v>
      </c>
      <c r="Z285" s="135" t="s">
        <v>7880</v>
      </c>
      <c r="AA285" s="135" t="s">
        <v>7989</v>
      </c>
    </row>
    <row r="286" spans="1:27" x14ac:dyDescent="0.25">
      <c r="A286" s="129">
        <v>6470</v>
      </c>
      <c r="B286" s="129" t="s">
        <v>8311</v>
      </c>
      <c r="C286" s="129">
        <v>716316009</v>
      </c>
      <c r="D286" s="129" t="str">
        <f>VLOOKUP(A286,BASE.!$A$1:$T$878,4,FALSE)</f>
        <v>Fundación de Derecho Privado</v>
      </c>
      <c r="E286" s="129" t="str">
        <f>VLOOKUP(A286,BASE.!$A$1:$T$878,5,FALSE)</f>
        <v>Otorgada por Decreto Supremo Nº 1314, de 28 de diciembre de 1987, del Ministerio de Justicia.</v>
      </c>
      <c r="F286" s="129" t="str">
        <f>VLOOKUP(A286,BASE.!$A$1:$T$878,6,FALSE)</f>
        <v xml:space="preserve">Certificado de Vigencia, folio Nº 500339247039, emitido con fecha 06 de agosto de 2020, por el Servicio de Registro Civil e Identificación.
</v>
      </c>
      <c r="G286" s="129" t="str">
        <f>VLOOKUP(A286,BASE.!$A$1:$T$878,7,FALSE)</f>
        <v xml:space="preserve">Promover a través de la iniciativa privada, la defensa ecológica del menor de edad, principalmente en relación a los valores, conocimientos, aprendizaje, bienestar, seguridad, dignidad, justicia, equidad y espiritualidad. </v>
      </c>
      <c r="H286" s="129" t="str">
        <f>VLOOKUP(A286,BASE.!$A$1:$T$878,8,FALSE)</f>
        <v>Presidente:   
Juan Eduardo Parry Mobarec
Vicepresidente:
Daniela Yáñez Meneses
Tesorero:
Rodrigo Sepúlveda Prado
Secretaria:
Alicia Ibarra Medina,
Directoras/es:
Carlos Cifuentes Fernández
María Cristina Concha Wagenknecht
María Eliana Sandoval Díaz</v>
      </c>
      <c r="I286" s="129" t="str">
        <f>VLOOKUP(A286,BASE.!$A$1:$T$878,9,FALSE)</f>
        <v>1 año.</v>
      </c>
      <c r="J286" s="129" t="str">
        <f>VLOOKUP(A286,BASE.!$A$1:$T$878,10,FALSE)</f>
        <v>01 de julio de 2020.</v>
      </c>
      <c r="K286" s="129" t="str">
        <f>VLOOKUP(A286,BASE.!$A$1:$T$878,11,FALSE)</f>
        <v xml:space="preserve">Presidente 
Juan Eduardo Pary Mobarec, 
</v>
      </c>
      <c r="L286" s="129" t="str">
        <f>VLOOKUP(A286,BASE.!$A$1:$T$878,12,FALSE)</f>
        <v xml:space="preserve">Marina de Gaete Nº 755, comuna de Santiago, Región Metropolitana.
</v>
      </c>
      <c r="M286" s="129" t="str">
        <f>VLOOKUP(A286,BASE.!$A$1:$T$878,13,FALSE)</f>
        <v>XIII</v>
      </c>
      <c r="N286" s="129" t="str">
        <f>VLOOKUP(A286,BASE.!$A$1:$T$878,14,FALSE)</f>
        <v>Santiago</v>
      </c>
      <c r="O286" s="129" t="str">
        <f>VLOOKUP(A286,BASE.!$A$1:$T$878,15,FALSE)</f>
        <v>222150200 
+56971407762</v>
      </c>
      <c r="P286" s="129" t="str">
        <f>VLOOKUP(A286,BASE.!$A$1:$T$878,16,FALSE)</f>
        <v>Sitio Web: http://www.fundaciondem.cl
E-Mail: info@fundaciondem.cl admninistracioncentral@fundaciondem.cl</v>
      </c>
      <c r="Q286" s="129">
        <f>VLOOKUP(A286,BASE.!$A$1:$T$878,17,FALSE)</f>
        <v>0</v>
      </c>
      <c r="R286" s="129">
        <f>VLOOKUP(A286,BASE.!$A$1:$T$878,18,FALSE)</f>
        <v>93401</v>
      </c>
      <c r="S286" s="129" t="str">
        <f>VLOOKUP(A286,BASE.!$A$1:$T$878,19,FALSE)</f>
        <v>Se acompaña certificado financiero correspondiente al año 2019, aprobados por el Subdepartamento de Supervisión Financiera.</v>
      </c>
      <c r="T286" s="131">
        <f>VLOOKUP(A286,BASE.!$A$1:$T$878,20,FALSE)</f>
        <v>37970</v>
      </c>
      <c r="U286" s="130">
        <v>6470</v>
      </c>
      <c r="V286" s="136">
        <v>25972488</v>
      </c>
      <c r="W286" s="136">
        <v>25972488</v>
      </c>
      <c r="X286" s="134">
        <v>44227</v>
      </c>
      <c r="Y286" s="135" t="s">
        <v>8664</v>
      </c>
      <c r="Z286" s="135" t="s">
        <v>7880</v>
      </c>
      <c r="AA286" s="135" t="s">
        <v>7936</v>
      </c>
    </row>
    <row r="287" spans="1:27" x14ac:dyDescent="0.25">
      <c r="A287" s="129">
        <v>6470</v>
      </c>
      <c r="B287" s="129" t="s">
        <v>8311</v>
      </c>
      <c r="C287" s="129">
        <v>716316009</v>
      </c>
      <c r="D287" s="129" t="str">
        <f>VLOOKUP(A287,BASE.!$A$1:$T$878,4,FALSE)</f>
        <v>Fundación de Derecho Privado</v>
      </c>
      <c r="E287" s="129" t="str">
        <f>VLOOKUP(A287,BASE.!$A$1:$T$878,5,FALSE)</f>
        <v>Otorgada por Decreto Supremo Nº 1314, de 28 de diciembre de 1987, del Ministerio de Justicia.</v>
      </c>
      <c r="F287" s="129" t="str">
        <f>VLOOKUP(A287,BASE.!$A$1:$T$878,6,FALSE)</f>
        <v xml:space="preserve">Certificado de Vigencia, folio Nº 500339247039, emitido con fecha 06 de agosto de 2020, por el Servicio de Registro Civil e Identificación.
</v>
      </c>
      <c r="G287" s="129" t="str">
        <f>VLOOKUP(A287,BASE.!$A$1:$T$878,7,FALSE)</f>
        <v xml:space="preserve">Promover a través de la iniciativa privada, la defensa ecológica del menor de edad, principalmente en relación a los valores, conocimientos, aprendizaje, bienestar, seguridad, dignidad, justicia, equidad y espiritualidad. </v>
      </c>
      <c r="H287" s="129" t="str">
        <f>VLOOKUP(A287,BASE.!$A$1:$T$878,8,FALSE)</f>
        <v>Presidente:   
Juan Eduardo Parry Mobarec
Vicepresidente:
Daniela Yáñez Meneses
Tesorero:
Rodrigo Sepúlveda Prado
Secretaria:
Alicia Ibarra Medina,
Directoras/es:
Carlos Cifuentes Fernández
María Cristina Concha Wagenknecht
María Eliana Sandoval Díaz</v>
      </c>
      <c r="I287" s="129" t="str">
        <f>VLOOKUP(A287,BASE.!$A$1:$T$878,9,FALSE)</f>
        <v>1 año.</v>
      </c>
      <c r="J287" s="129" t="str">
        <f>VLOOKUP(A287,BASE.!$A$1:$T$878,10,FALSE)</f>
        <v>01 de julio de 2020.</v>
      </c>
      <c r="K287" s="129" t="str">
        <f>VLOOKUP(A287,BASE.!$A$1:$T$878,11,FALSE)</f>
        <v xml:space="preserve">Presidente 
Juan Eduardo Pary Mobarec, 
</v>
      </c>
      <c r="L287" s="129" t="str">
        <f>VLOOKUP(A287,BASE.!$A$1:$T$878,12,FALSE)</f>
        <v xml:space="preserve">Marina de Gaete Nº 755, comuna de Santiago, Región Metropolitana.
</v>
      </c>
      <c r="M287" s="129" t="str">
        <f>VLOOKUP(A287,BASE.!$A$1:$T$878,13,FALSE)</f>
        <v>XIII</v>
      </c>
      <c r="N287" s="129" t="str">
        <f>VLOOKUP(A287,BASE.!$A$1:$T$878,14,FALSE)</f>
        <v>Santiago</v>
      </c>
      <c r="O287" s="129" t="str">
        <f>VLOOKUP(A287,BASE.!$A$1:$T$878,15,FALSE)</f>
        <v>222150200 
+56971407762</v>
      </c>
      <c r="P287" s="129" t="str">
        <f>VLOOKUP(A287,BASE.!$A$1:$T$878,16,FALSE)</f>
        <v>Sitio Web: http://www.fundaciondem.cl
E-Mail: info@fundaciondem.cl admninistracioncentral@fundaciondem.cl</v>
      </c>
      <c r="Q287" s="129">
        <f>VLOOKUP(A287,BASE.!$A$1:$T$878,17,FALSE)</f>
        <v>0</v>
      </c>
      <c r="R287" s="129">
        <f>VLOOKUP(A287,BASE.!$A$1:$T$878,18,FALSE)</f>
        <v>93401</v>
      </c>
      <c r="S287" s="129" t="str">
        <f>VLOOKUP(A287,BASE.!$A$1:$T$878,19,FALSE)</f>
        <v>Se acompaña certificado financiero correspondiente al año 2019, aprobados por el Subdepartamento de Supervisión Financiera.</v>
      </c>
      <c r="T287" s="131">
        <f>VLOOKUP(A287,BASE.!$A$1:$T$878,20,FALSE)</f>
        <v>37970</v>
      </c>
      <c r="U287" s="130">
        <v>6470</v>
      </c>
      <c r="V287" s="136">
        <v>29389890</v>
      </c>
      <c r="W287" s="136">
        <v>29389890</v>
      </c>
      <c r="X287" s="134">
        <v>44227</v>
      </c>
      <c r="Y287" s="135" t="s">
        <v>8664</v>
      </c>
      <c r="Z287" s="135" t="s">
        <v>7880</v>
      </c>
      <c r="AA287" s="135" t="s">
        <v>7937</v>
      </c>
    </row>
    <row r="288" spans="1:27" x14ac:dyDescent="0.25">
      <c r="A288" s="129">
        <v>6470</v>
      </c>
      <c r="B288" s="129" t="s">
        <v>8311</v>
      </c>
      <c r="C288" s="129">
        <v>716316009</v>
      </c>
      <c r="D288" s="129" t="str">
        <f>VLOOKUP(A288,BASE.!$A$1:$T$878,4,FALSE)</f>
        <v>Fundación de Derecho Privado</v>
      </c>
      <c r="E288" s="129" t="str">
        <f>VLOOKUP(A288,BASE.!$A$1:$T$878,5,FALSE)</f>
        <v>Otorgada por Decreto Supremo Nº 1314, de 28 de diciembre de 1987, del Ministerio de Justicia.</v>
      </c>
      <c r="F288" s="129" t="str">
        <f>VLOOKUP(A288,BASE.!$A$1:$T$878,6,FALSE)</f>
        <v xml:space="preserve">Certificado de Vigencia, folio Nº 500339247039, emitido con fecha 06 de agosto de 2020, por el Servicio de Registro Civil e Identificación.
</v>
      </c>
      <c r="G288" s="129" t="str">
        <f>VLOOKUP(A288,BASE.!$A$1:$T$878,7,FALSE)</f>
        <v xml:space="preserve">Promover a través de la iniciativa privada, la defensa ecológica del menor de edad, principalmente en relación a los valores, conocimientos, aprendizaje, bienestar, seguridad, dignidad, justicia, equidad y espiritualidad. </v>
      </c>
      <c r="H288" s="129" t="str">
        <f>VLOOKUP(A288,BASE.!$A$1:$T$878,8,FALSE)</f>
        <v>Presidente:   
Juan Eduardo Parry Mobarec
Vicepresidente:
Daniela Yáñez Meneses
Tesorero:
Rodrigo Sepúlveda Prado
Secretaria:
Alicia Ibarra Medina,
Directoras/es:
Carlos Cifuentes Fernández
María Cristina Concha Wagenknecht
María Eliana Sandoval Díaz</v>
      </c>
      <c r="I288" s="129" t="str">
        <f>VLOOKUP(A288,BASE.!$A$1:$T$878,9,FALSE)</f>
        <v>1 año.</v>
      </c>
      <c r="J288" s="129" t="str">
        <f>VLOOKUP(A288,BASE.!$A$1:$T$878,10,FALSE)</f>
        <v>01 de julio de 2020.</v>
      </c>
      <c r="K288" s="129" t="str">
        <f>VLOOKUP(A288,BASE.!$A$1:$T$878,11,FALSE)</f>
        <v xml:space="preserve">Presidente 
Juan Eduardo Pary Mobarec, 
</v>
      </c>
      <c r="L288" s="129" t="str">
        <f>VLOOKUP(A288,BASE.!$A$1:$T$878,12,FALSE)</f>
        <v xml:space="preserve">Marina de Gaete Nº 755, comuna de Santiago, Región Metropolitana.
</v>
      </c>
      <c r="M288" s="129" t="str">
        <f>VLOOKUP(A288,BASE.!$A$1:$T$878,13,FALSE)</f>
        <v>XIII</v>
      </c>
      <c r="N288" s="129" t="str">
        <f>VLOOKUP(A288,BASE.!$A$1:$T$878,14,FALSE)</f>
        <v>Santiago</v>
      </c>
      <c r="O288" s="129" t="str">
        <f>VLOOKUP(A288,BASE.!$A$1:$T$878,15,FALSE)</f>
        <v>222150200 
+56971407762</v>
      </c>
      <c r="P288" s="129" t="str">
        <f>VLOOKUP(A288,BASE.!$A$1:$T$878,16,FALSE)</f>
        <v>Sitio Web: http://www.fundaciondem.cl
E-Mail: info@fundaciondem.cl admninistracioncentral@fundaciondem.cl</v>
      </c>
      <c r="Q288" s="129">
        <f>VLOOKUP(A288,BASE.!$A$1:$T$878,17,FALSE)</f>
        <v>0</v>
      </c>
      <c r="R288" s="129">
        <f>VLOOKUP(A288,BASE.!$A$1:$T$878,18,FALSE)</f>
        <v>93401</v>
      </c>
      <c r="S288" s="129" t="str">
        <f>VLOOKUP(A288,BASE.!$A$1:$T$878,19,FALSE)</f>
        <v>Se acompaña certificado financiero correspondiente al año 2019, aprobados por el Subdepartamento de Supervisión Financiera.</v>
      </c>
      <c r="T288" s="131">
        <f>VLOOKUP(A288,BASE.!$A$1:$T$878,20,FALSE)</f>
        <v>37970</v>
      </c>
      <c r="U288" s="130">
        <v>6470</v>
      </c>
      <c r="V288" s="136">
        <v>59233850</v>
      </c>
      <c r="W288" s="136">
        <v>59233850</v>
      </c>
      <c r="X288" s="134">
        <v>44227</v>
      </c>
      <c r="Y288" s="135" t="s">
        <v>8664</v>
      </c>
      <c r="Z288" s="135" t="s">
        <v>7880</v>
      </c>
      <c r="AA288" s="135" t="s">
        <v>7906</v>
      </c>
    </row>
    <row r="289" spans="1:27" x14ac:dyDescent="0.25">
      <c r="A289" s="129">
        <v>6470</v>
      </c>
      <c r="B289" s="129" t="s">
        <v>8311</v>
      </c>
      <c r="C289" s="129">
        <v>716316009</v>
      </c>
      <c r="D289" s="129" t="str">
        <f>VLOOKUP(A289,BASE.!$A$1:$T$878,4,FALSE)</f>
        <v>Fundación de Derecho Privado</v>
      </c>
      <c r="E289" s="129" t="str">
        <f>VLOOKUP(A289,BASE.!$A$1:$T$878,5,FALSE)</f>
        <v>Otorgada por Decreto Supremo Nº 1314, de 28 de diciembre de 1987, del Ministerio de Justicia.</v>
      </c>
      <c r="F289" s="129" t="str">
        <f>VLOOKUP(A289,BASE.!$A$1:$T$878,6,FALSE)</f>
        <v xml:space="preserve">Certificado de Vigencia, folio Nº 500339247039, emitido con fecha 06 de agosto de 2020, por el Servicio de Registro Civil e Identificación.
</v>
      </c>
      <c r="G289" s="129" t="str">
        <f>VLOOKUP(A289,BASE.!$A$1:$T$878,7,FALSE)</f>
        <v xml:space="preserve">Promover a través de la iniciativa privada, la defensa ecológica del menor de edad, principalmente en relación a los valores, conocimientos, aprendizaje, bienestar, seguridad, dignidad, justicia, equidad y espiritualidad. </v>
      </c>
      <c r="H289" s="129" t="str">
        <f>VLOOKUP(A289,BASE.!$A$1:$T$878,8,FALSE)</f>
        <v>Presidente:   
Juan Eduardo Parry Mobarec
Vicepresidente:
Daniela Yáñez Meneses
Tesorero:
Rodrigo Sepúlveda Prado
Secretaria:
Alicia Ibarra Medina,
Directoras/es:
Carlos Cifuentes Fernández
María Cristina Concha Wagenknecht
María Eliana Sandoval Díaz</v>
      </c>
      <c r="I289" s="129" t="str">
        <f>VLOOKUP(A289,BASE.!$A$1:$T$878,9,FALSE)</f>
        <v>1 año.</v>
      </c>
      <c r="J289" s="129" t="str">
        <f>VLOOKUP(A289,BASE.!$A$1:$T$878,10,FALSE)</f>
        <v>01 de julio de 2020.</v>
      </c>
      <c r="K289" s="129" t="str">
        <f>VLOOKUP(A289,BASE.!$A$1:$T$878,11,FALSE)</f>
        <v xml:space="preserve">Presidente 
Juan Eduardo Pary Mobarec, 
</v>
      </c>
      <c r="L289" s="129" t="str">
        <f>VLOOKUP(A289,BASE.!$A$1:$T$878,12,FALSE)</f>
        <v xml:space="preserve">Marina de Gaete Nº 755, comuna de Santiago, Región Metropolitana.
</v>
      </c>
      <c r="M289" s="129" t="str">
        <f>VLOOKUP(A289,BASE.!$A$1:$T$878,13,FALSE)</f>
        <v>XIII</v>
      </c>
      <c r="N289" s="129" t="str">
        <f>VLOOKUP(A289,BASE.!$A$1:$T$878,14,FALSE)</f>
        <v>Santiago</v>
      </c>
      <c r="O289" s="129" t="str">
        <f>VLOOKUP(A289,BASE.!$A$1:$T$878,15,FALSE)</f>
        <v>222150200 
+56971407762</v>
      </c>
      <c r="P289" s="129" t="str">
        <f>VLOOKUP(A289,BASE.!$A$1:$T$878,16,FALSE)</f>
        <v>Sitio Web: http://www.fundaciondem.cl
E-Mail: info@fundaciondem.cl admninistracioncentral@fundaciondem.cl</v>
      </c>
      <c r="Q289" s="129">
        <f>VLOOKUP(A289,BASE.!$A$1:$T$878,17,FALSE)</f>
        <v>0</v>
      </c>
      <c r="R289" s="129">
        <f>VLOOKUP(A289,BASE.!$A$1:$T$878,18,FALSE)</f>
        <v>93401</v>
      </c>
      <c r="S289" s="129" t="str">
        <f>VLOOKUP(A289,BASE.!$A$1:$T$878,19,FALSE)</f>
        <v>Se acompaña certificado financiero correspondiente al año 2019, aprobados por el Subdepartamento de Supervisión Financiera.</v>
      </c>
      <c r="T289" s="131">
        <f>VLOOKUP(A289,BASE.!$A$1:$T$878,20,FALSE)</f>
        <v>37970</v>
      </c>
      <c r="U289" s="130">
        <v>6470</v>
      </c>
      <c r="V289" s="136">
        <v>8016600</v>
      </c>
      <c r="W289" s="136">
        <v>8016600</v>
      </c>
      <c r="X289" s="134">
        <v>44227</v>
      </c>
      <c r="Y289" s="135" t="s">
        <v>8664</v>
      </c>
      <c r="Z289" s="135" t="s">
        <v>7880</v>
      </c>
      <c r="AA289" s="135" t="s">
        <v>7888</v>
      </c>
    </row>
    <row r="290" spans="1:27" x14ac:dyDescent="0.25">
      <c r="A290" s="129">
        <v>6560</v>
      </c>
      <c r="B290" s="129" t="s">
        <v>8312</v>
      </c>
      <c r="C290" s="129">
        <v>716569004</v>
      </c>
      <c r="D290" s="129" t="str">
        <f>VLOOKUP(A290,BASE.!$A$1:$T$878,4,FALSE)</f>
        <v>Fundación de Derecho Privado</v>
      </c>
      <c r="E290" s="129" t="str">
        <f>VLOOKUP(A290,BASE.!$A$1:$T$878,5,FALSE)</f>
        <v>Otorgado por Decreto Supremo Nº 258, de fecha 7 de febrero de 1990, del Ministerio de Justicia.</v>
      </c>
      <c r="F290" s="129" t="str">
        <f>VLOOKUP(A290,BASE.!$A$1:$T$878,6,FALSE)</f>
        <v>Certificado de Vigencia, folio Nº 500340924657, emitido por el Servicio de Registro Civil e Identificación, con fecha 17 de agosto de 2020.</v>
      </c>
      <c r="G290" s="129" t="str">
        <f>VLOOKUP(A290,BASE.!$A$1:$T$878,7,FALSE)</f>
        <v>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v>
      </c>
      <c r="H290" s="129" t="str">
        <f>VLOOKUP(A290,BASE.!$A$1:$T$878,8,FALSE)</f>
        <v xml:space="preserve">Presidente: Clemente Muñiz Trigo   
Vicepdte: María Teresa Herrera Azocar
Tesorero: Félix Vergara Ruiz         
Secretaria: María Luisa Leuthner Wanner
Director: Gaspar Handgraaf Schaaper  </v>
      </c>
      <c r="I290" s="129" t="str">
        <f>VLOOKUP(A290,BASE.!$A$1:$T$878,9,FALSE)</f>
        <v>: Durarán en sus cargos cuatro años, y se renovarán por parcialidades</v>
      </c>
      <c r="J290" s="129" t="str">
        <f>VLOOKUP(A290,BASE.!$A$1:$T$878,10,FALSE)</f>
        <v>El 09 de marzo de 2019, según Certificado de Directorio de Persona Jurídica Sin Fines de Lucro, Folio N° 500340924676, emitido por el Servicio de Registro Civil de Identificación, de fecha 17 de agosto de 2020.</v>
      </c>
      <c r="K290" s="129" t="str">
        <f>VLOOKUP(A290,BASE.!$A$1:$T$878,11,FALSE)</f>
        <v xml:space="preserve">Clemente Muñiz Trigo      </v>
      </c>
      <c r="L290" s="129" t="str">
        <f>VLOOKUP(A290,BASE.!$A$1:$T$878,12,FALSE)</f>
        <v>Avenida Vicuña Mackenna Nº 3153, Peñaflor</v>
      </c>
      <c r="M290" s="129" t="str">
        <f>VLOOKUP(A290,BASE.!$A$1:$T$878,13,FALSE)</f>
        <v>XIII</v>
      </c>
      <c r="N290" s="129" t="str">
        <f>VLOOKUP(A290,BASE.!$A$1:$T$878,14,FALSE)</f>
        <v>Peñaflor</v>
      </c>
      <c r="O290" s="129" t="str">
        <f>VLOOKUP(A290,BASE.!$A$1:$T$878,15,FALSE)</f>
        <v>Fono 228120757 – 228115687</v>
      </c>
      <c r="P290" s="129" t="str">
        <f>VLOOKUP(A290,BASE.!$A$1:$T$878,16,FALSE)</f>
        <v>aldeamisamigos@yahoo.es</v>
      </c>
      <c r="Q290" s="129">
        <f>VLOOKUP(A290,BASE.!$A$1:$T$878,17,FALSE)</f>
        <v>0</v>
      </c>
      <c r="R290" s="129">
        <f>VLOOKUP(A290,BASE.!$A$1:$T$878,18,FALSE)</f>
        <v>93105</v>
      </c>
      <c r="S290" s="129" t="str">
        <f>VLOOKUP(A290,BASE.!$A$1:$T$878,19,FALSE)</f>
        <v>Se acompaña certificado financiero correspondiente al año 2019, aprobado por parte del Subdepartamento de Supervisión Financiera Nacional.</v>
      </c>
      <c r="T290" s="131">
        <f>VLOOKUP(A290,BASE.!$A$1:$T$878,20,FALSE)</f>
        <v>37970</v>
      </c>
      <c r="U290" s="130">
        <v>6560</v>
      </c>
      <c r="V290" s="136">
        <v>50408520</v>
      </c>
      <c r="W290" s="136">
        <v>50408520</v>
      </c>
      <c r="X290" s="134">
        <v>44227</v>
      </c>
      <c r="Y290" s="135" t="s">
        <v>8664</v>
      </c>
      <c r="Z290" s="135" t="s">
        <v>7880</v>
      </c>
      <c r="AA290" s="135" t="s">
        <v>7925</v>
      </c>
    </row>
    <row r="291" spans="1:27" x14ac:dyDescent="0.25">
      <c r="A291" s="129">
        <v>6570</v>
      </c>
      <c r="B291" s="129" t="s">
        <v>8313</v>
      </c>
      <c r="C291" s="129">
        <v>717150007</v>
      </c>
      <c r="D291" s="129" t="str">
        <f>VLOOKUP(A291,BASE.!$A$1:$T$878,4,FALSE)</f>
        <v>Corporación de Derecho Privado.</v>
      </c>
      <c r="E291" s="129" t="str">
        <f>VLOOKUP(A291,BASE.!$A$1:$T$878,5,FALSE)</f>
        <v xml:space="preserve">Otorgada por Decreto Supremo Nº 972, de fecha 25 de julio de  1990, del Ministerio de Justicia, publicado en el Diario Oficial el día 13 de agosto de 1990. </v>
      </c>
      <c r="F291" s="129" t="str">
        <f>VLOOKUP(A291,BASE.!$A$1:$T$878,6,FALSE)</f>
        <v xml:space="preserve">Certificado de vigencia, folio Nº 500233447698, de fecha 18 de junio de 2019, del Servicio de Registro Civil e Identificación.
</v>
      </c>
      <c r="G291" s="129" t="str">
        <f>VLOOKUP(A291,BASE.!$A$1:$T$878,7,FALSE)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1" s="129" t="str">
        <f>VLOOKUP(A291,BASE.!$A$1:$T$878,8,FALSE)</f>
        <v xml:space="preserve">Presidente: Exequiel González Balbontín
Vicepresidenta: María Patricia Contreras Largo
Secretaria: María Francisca Concha Contreras
Tesorera: Sandra Cepeda Zepeda
</v>
      </c>
      <c r="I291" s="129" t="str">
        <f>VLOOKUP(A291,BASE.!$A$1:$T$878,9,FALSE)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1" s="129" t="str">
        <f>VLOOKUP(A291,BASE.!$A$1:$T$878,10,FALSE)</f>
        <v>21 de marzo de 2019 a 21 de marzo de 2022</v>
      </c>
      <c r="K291" s="129" t="str">
        <f>VLOOKUP(A291,BASE.!$A$1:$T$878,11,FALSE)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1" s="129" t="str">
        <f>VLOOKUP(A291,BASE.!$A$1:$T$878,12,FALSE)</f>
        <v xml:space="preserve">Carlos Justiniano Nº 1123, comuna de Providencia, Región Metropolitana.
</v>
      </c>
      <c r="M291" s="129" t="str">
        <f>VLOOKUP(A291,BASE.!$A$1:$T$878,13,FALSE)</f>
        <v>XIII</v>
      </c>
      <c r="N291" s="129" t="str">
        <f>VLOOKUP(A291,BASE.!$A$1:$T$878,14,FALSE)</f>
        <v>Providencia</v>
      </c>
      <c r="O291" s="129" t="str">
        <f>VLOOKUP(A291,BASE.!$A$1:$T$878,15,FALSE)</f>
        <v>Fono 223393900- 223393901</v>
      </c>
      <c r="P291" s="129">
        <f>VLOOKUP(A291,BASE.!$A$1:$T$878,16,FALSE)</f>
        <v>0</v>
      </c>
      <c r="Q291" s="129">
        <f>VLOOKUP(A291,BASE.!$A$1:$T$878,17,FALSE)</f>
        <v>0</v>
      </c>
      <c r="R291" s="129" t="str">
        <f>VLOOKUP(A291,BASE.!$A$1:$T$878,18,FALSE)</f>
        <v>93401: Institución de Asistencia Social</v>
      </c>
      <c r="S291" s="129" t="str">
        <f>VLOOKUP(A291,BASE.!$A$1:$T$878,19,FALSE)</f>
        <v>Certificado Financiero, correspondiente al año 2019, aprobado por el Sub Departamento de Supervisión Financiera Nacional.</v>
      </c>
      <c r="T291" s="131">
        <f>VLOOKUP(A291,BASE.!$A$1:$T$878,20,FALSE)</f>
        <v>37970</v>
      </c>
      <c r="U291" s="130">
        <v>6570</v>
      </c>
      <c r="V291" s="136">
        <v>48004961</v>
      </c>
      <c r="W291" s="136">
        <v>48004961</v>
      </c>
      <c r="X291" s="134">
        <v>44227</v>
      </c>
      <c r="Y291" s="135" t="s">
        <v>8664</v>
      </c>
      <c r="Z291" s="135" t="s">
        <v>7880</v>
      </c>
      <c r="AA291" s="135" t="s">
        <v>8012</v>
      </c>
    </row>
    <row r="292" spans="1:27" x14ac:dyDescent="0.25">
      <c r="A292" s="129">
        <v>6570</v>
      </c>
      <c r="B292" s="129" t="s">
        <v>8313</v>
      </c>
      <c r="C292" s="129">
        <v>717150007</v>
      </c>
      <c r="D292" s="129" t="str">
        <f>VLOOKUP(A292,BASE.!$A$1:$T$878,4,FALSE)</f>
        <v>Corporación de Derecho Privado.</v>
      </c>
      <c r="E292" s="129" t="str">
        <f>VLOOKUP(A292,BASE.!$A$1:$T$878,5,FALSE)</f>
        <v xml:space="preserve">Otorgada por Decreto Supremo Nº 972, de fecha 25 de julio de  1990, del Ministerio de Justicia, publicado en el Diario Oficial el día 13 de agosto de 1990. </v>
      </c>
      <c r="F292" s="129" t="str">
        <f>VLOOKUP(A292,BASE.!$A$1:$T$878,6,FALSE)</f>
        <v xml:space="preserve">Certificado de vigencia, folio Nº 500233447698, de fecha 18 de junio de 2019, del Servicio de Registro Civil e Identificación.
</v>
      </c>
      <c r="G292" s="129" t="str">
        <f>VLOOKUP(A292,BASE.!$A$1:$T$878,7,FALSE)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2" s="129" t="str">
        <f>VLOOKUP(A292,BASE.!$A$1:$T$878,8,FALSE)</f>
        <v xml:space="preserve">Presidente: Exequiel González Balbontín
Vicepresidenta: María Patricia Contreras Largo
Secretaria: María Francisca Concha Contreras
Tesorera: Sandra Cepeda Zepeda
</v>
      </c>
      <c r="I292" s="129" t="str">
        <f>VLOOKUP(A292,BASE.!$A$1:$T$878,9,FALSE)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2" s="129" t="str">
        <f>VLOOKUP(A292,BASE.!$A$1:$T$878,10,FALSE)</f>
        <v>21 de marzo de 2019 a 21 de marzo de 2022</v>
      </c>
      <c r="K292" s="129" t="str">
        <f>VLOOKUP(A292,BASE.!$A$1:$T$878,11,FALSE)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2" s="129" t="str">
        <f>VLOOKUP(A292,BASE.!$A$1:$T$878,12,FALSE)</f>
        <v xml:space="preserve">Carlos Justiniano Nº 1123, comuna de Providencia, Región Metropolitana.
</v>
      </c>
      <c r="M292" s="129" t="str">
        <f>VLOOKUP(A292,BASE.!$A$1:$T$878,13,FALSE)</f>
        <v>XIII</v>
      </c>
      <c r="N292" s="129" t="str">
        <f>VLOOKUP(A292,BASE.!$A$1:$T$878,14,FALSE)</f>
        <v>Providencia</v>
      </c>
      <c r="O292" s="129" t="str">
        <f>VLOOKUP(A292,BASE.!$A$1:$T$878,15,FALSE)</f>
        <v>Fono 223393900- 223393901</v>
      </c>
      <c r="P292" s="129">
        <f>VLOOKUP(A292,BASE.!$A$1:$T$878,16,FALSE)</f>
        <v>0</v>
      </c>
      <c r="Q292" s="129">
        <f>VLOOKUP(A292,BASE.!$A$1:$T$878,17,FALSE)</f>
        <v>0</v>
      </c>
      <c r="R292" s="129" t="str">
        <f>VLOOKUP(A292,BASE.!$A$1:$T$878,18,FALSE)</f>
        <v>93401: Institución de Asistencia Social</v>
      </c>
      <c r="S292" s="129" t="str">
        <f>VLOOKUP(A292,BASE.!$A$1:$T$878,19,FALSE)</f>
        <v>Certificado Financiero, correspondiente al año 2019, aprobado por el Sub Departamento de Supervisión Financiera Nacional.</v>
      </c>
      <c r="T292" s="131">
        <f>VLOOKUP(A292,BASE.!$A$1:$T$878,20,FALSE)</f>
        <v>37970</v>
      </c>
      <c r="U292" s="130">
        <v>6570</v>
      </c>
      <c r="V292" s="136">
        <v>56058412</v>
      </c>
      <c r="W292" s="136">
        <v>56058412</v>
      </c>
      <c r="X292" s="134">
        <v>44227</v>
      </c>
      <c r="Y292" s="135" t="s">
        <v>8664</v>
      </c>
      <c r="Z292" s="135" t="s">
        <v>7880</v>
      </c>
      <c r="AA292" s="135" t="s">
        <v>8013</v>
      </c>
    </row>
    <row r="293" spans="1:27" x14ac:dyDescent="0.25">
      <c r="A293" s="129">
        <v>6570</v>
      </c>
      <c r="B293" s="129" t="s">
        <v>8313</v>
      </c>
      <c r="C293" s="129">
        <v>717150007</v>
      </c>
      <c r="D293" s="129" t="str">
        <f>VLOOKUP(A293,BASE.!$A$1:$T$878,4,FALSE)</f>
        <v>Corporación de Derecho Privado.</v>
      </c>
      <c r="E293" s="129" t="str">
        <f>VLOOKUP(A293,BASE.!$A$1:$T$878,5,FALSE)</f>
        <v xml:space="preserve">Otorgada por Decreto Supremo Nº 972, de fecha 25 de julio de  1990, del Ministerio de Justicia, publicado en el Diario Oficial el día 13 de agosto de 1990. </v>
      </c>
      <c r="F293" s="129" t="str">
        <f>VLOOKUP(A293,BASE.!$A$1:$T$878,6,FALSE)</f>
        <v xml:space="preserve">Certificado de vigencia, folio Nº 500233447698, de fecha 18 de junio de 2019, del Servicio de Registro Civil e Identificación.
</v>
      </c>
      <c r="G293" s="129" t="str">
        <f>VLOOKUP(A293,BASE.!$A$1:$T$878,7,FALSE)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3" s="129" t="str">
        <f>VLOOKUP(A293,BASE.!$A$1:$T$878,8,FALSE)</f>
        <v xml:space="preserve">Presidente: Exequiel González Balbontín
Vicepresidenta: María Patricia Contreras Largo
Secretaria: María Francisca Concha Contreras
Tesorera: Sandra Cepeda Zepeda
</v>
      </c>
      <c r="I293" s="129" t="str">
        <f>VLOOKUP(A293,BASE.!$A$1:$T$878,9,FALSE)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3" s="129" t="str">
        <f>VLOOKUP(A293,BASE.!$A$1:$T$878,10,FALSE)</f>
        <v>21 de marzo de 2019 a 21 de marzo de 2022</v>
      </c>
      <c r="K293" s="129" t="str">
        <f>VLOOKUP(A293,BASE.!$A$1:$T$878,11,FALSE)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3" s="129" t="str">
        <f>VLOOKUP(A293,BASE.!$A$1:$T$878,12,FALSE)</f>
        <v xml:space="preserve">Carlos Justiniano Nº 1123, comuna de Providencia, Región Metropolitana.
</v>
      </c>
      <c r="M293" s="129" t="str">
        <f>VLOOKUP(A293,BASE.!$A$1:$T$878,13,FALSE)</f>
        <v>XIII</v>
      </c>
      <c r="N293" s="129" t="str">
        <f>VLOOKUP(A293,BASE.!$A$1:$T$878,14,FALSE)</f>
        <v>Providencia</v>
      </c>
      <c r="O293" s="129" t="str">
        <f>VLOOKUP(A293,BASE.!$A$1:$T$878,15,FALSE)</f>
        <v>Fono 223393900- 223393901</v>
      </c>
      <c r="P293" s="129">
        <f>VLOOKUP(A293,BASE.!$A$1:$T$878,16,FALSE)</f>
        <v>0</v>
      </c>
      <c r="Q293" s="129">
        <f>VLOOKUP(A293,BASE.!$A$1:$T$878,17,FALSE)</f>
        <v>0</v>
      </c>
      <c r="R293" s="129" t="str">
        <f>VLOOKUP(A293,BASE.!$A$1:$T$878,18,FALSE)</f>
        <v>93401: Institución de Asistencia Social</v>
      </c>
      <c r="S293" s="129" t="str">
        <f>VLOOKUP(A293,BASE.!$A$1:$T$878,19,FALSE)</f>
        <v>Certificado Financiero, correspondiente al año 2019, aprobado por el Sub Departamento de Supervisión Financiera Nacional.</v>
      </c>
      <c r="T293" s="131">
        <f>VLOOKUP(A293,BASE.!$A$1:$T$878,20,FALSE)</f>
        <v>37970</v>
      </c>
      <c r="U293" s="130">
        <v>6570</v>
      </c>
      <c r="V293" s="136">
        <v>3950971</v>
      </c>
      <c r="W293" s="136">
        <v>3950971</v>
      </c>
      <c r="X293" s="134">
        <v>44227</v>
      </c>
      <c r="Y293" s="135" t="s">
        <v>8664</v>
      </c>
      <c r="Z293" s="135" t="s">
        <v>7880</v>
      </c>
      <c r="AA293" s="135" t="s">
        <v>7909</v>
      </c>
    </row>
    <row r="294" spans="1:27" x14ac:dyDescent="0.25">
      <c r="A294" s="129">
        <v>6570</v>
      </c>
      <c r="B294" s="129" t="s">
        <v>8313</v>
      </c>
      <c r="C294" s="129">
        <v>717150007</v>
      </c>
      <c r="D294" s="129" t="str">
        <f>VLOOKUP(A294,BASE.!$A$1:$T$878,4,FALSE)</f>
        <v>Corporación de Derecho Privado.</v>
      </c>
      <c r="E294" s="129" t="str">
        <f>VLOOKUP(A294,BASE.!$A$1:$T$878,5,FALSE)</f>
        <v xml:space="preserve">Otorgada por Decreto Supremo Nº 972, de fecha 25 de julio de  1990, del Ministerio de Justicia, publicado en el Diario Oficial el día 13 de agosto de 1990. </v>
      </c>
      <c r="F294" s="129" t="str">
        <f>VLOOKUP(A294,BASE.!$A$1:$T$878,6,FALSE)</f>
        <v xml:space="preserve">Certificado de vigencia, folio Nº 500233447698, de fecha 18 de junio de 2019, del Servicio de Registro Civil e Identificación.
</v>
      </c>
      <c r="G294" s="129" t="str">
        <f>VLOOKUP(A294,BASE.!$A$1:$T$878,7,FALSE)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4" s="129" t="str">
        <f>VLOOKUP(A294,BASE.!$A$1:$T$878,8,FALSE)</f>
        <v xml:space="preserve">Presidente: Exequiel González Balbontín
Vicepresidenta: María Patricia Contreras Largo
Secretaria: María Francisca Concha Contreras
Tesorera: Sandra Cepeda Zepeda
</v>
      </c>
      <c r="I294" s="129" t="str">
        <f>VLOOKUP(A294,BASE.!$A$1:$T$878,9,FALSE)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4" s="129" t="str">
        <f>VLOOKUP(A294,BASE.!$A$1:$T$878,10,FALSE)</f>
        <v>21 de marzo de 2019 a 21 de marzo de 2022</v>
      </c>
      <c r="K294" s="129" t="str">
        <f>VLOOKUP(A294,BASE.!$A$1:$T$878,11,FALSE)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4" s="129" t="str">
        <f>VLOOKUP(A294,BASE.!$A$1:$T$878,12,FALSE)</f>
        <v xml:space="preserve">Carlos Justiniano Nº 1123, comuna de Providencia, Región Metropolitana.
</v>
      </c>
      <c r="M294" s="129" t="str">
        <f>VLOOKUP(A294,BASE.!$A$1:$T$878,13,FALSE)</f>
        <v>XIII</v>
      </c>
      <c r="N294" s="129" t="str">
        <f>VLOOKUP(A294,BASE.!$A$1:$T$878,14,FALSE)</f>
        <v>Providencia</v>
      </c>
      <c r="O294" s="129" t="str">
        <f>VLOOKUP(A294,BASE.!$A$1:$T$878,15,FALSE)</f>
        <v>Fono 223393900- 223393901</v>
      </c>
      <c r="P294" s="129">
        <f>VLOOKUP(A294,BASE.!$A$1:$T$878,16,FALSE)</f>
        <v>0</v>
      </c>
      <c r="Q294" s="129">
        <f>VLOOKUP(A294,BASE.!$A$1:$T$878,17,FALSE)</f>
        <v>0</v>
      </c>
      <c r="R294" s="129" t="str">
        <f>VLOOKUP(A294,BASE.!$A$1:$T$878,18,FALSE)</f>
        <v>93401: Institución de Asistencia Social</v>
      </c>
      <c r="S294" s="129" t="str">
        <f>VLOOKUP(A294,BASE.!$A$1:$T$878,19,FALSE)</f>
        <v>Certificado Financiero, correspondiente al año 2019, aprobado por el Sub Departamento de Supervisión Financiera Nacional.</v>
      </c>
      <c r="T294" s="131">
        <f>VLOOKUP(A294,BASE.!$A$1:$T$878,20,FALSE)</f>
        <v>37970</v>
      </c>
      <c r="U294" s="130">
        <v>6570</v>
      </c>
      <c r="V294" s="136">
        <v>14441603</v>
      </c>
      <c r="W294" s="136">
        <v>14441603</v>
      </c>
      <c r="X294" s="134">
        <v>44227</v>
      </c>
      <c r="Y294" s="135" t="s">
        <v>8664</v>
      </c>
      <c r="Z294" s="135" t="s">
        <v>7880</v>
      </c>
      <c r="AA294" s="135" t="s">
        <v>8014</v>
      </c>
    </row>
    <row r="295" spans="1:27" x14ac:dyDescent="0.25">
      <c r="A295" s="129">
        <v>6570</v>
      </c>
      <c r="B295" s="129" t="s">
        <v>8313</v>
      </c>
      <c r="C295" s="129">
        <v>717150007</v>
      </c>
      <c r="D295" s="129" t="str">
        <f>VLOOKUP(A295,BASE.!$A$1:$T$878,4,FALSE)</f>
        <v>Corporación de Derecho Privado.</v>
      </c>
      <c r="E295" s="129" t="str">
        <f>VLOOKUP(A295,BASE.!$A$1:$T$878,5,FALSE)</f>
        <v xml:space="preserve">Otorgada por Decreto Supremo Nº 972, de fecha 25 de julio de  1990, del Ministerio de Justicia, publicado en el Diario Oficial el día 13 de agosto de 1990. </v>
      </c>
      <c r="F295" s="129" t="str">
        <f>VLOOKUP(A295,BASE.!$A$1:$T$878,6,FALSE)</f>
        <v xml:space="preserve">Certificado de vigencia, folio Nº 500233447698, de fecha 18 de junio de 2019, del Servicio de Registro Civil e Identificación.
</v>
      </c>
      <c r="G295" s="129" t="str">
        <f>VLOOKUP(A295,BASE.!$A$1:$T$878,7,FALSE)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5" s="129" t="str">
        <f>VLOOKUP(A295,BASE.!$A$1:$T$878,8,FALSE)</f>
        <v xml:space="preserve">Presidente: Exequiel González Balbontín
Vicepresidenta: María Patricia Contreras Largo
Secretaria: María Francisca Concha Contreras
Tesorera: Sandra Cepeda Zepeda
</v>
      </c>
      <c r="I295" s="129" t="str">
        <f>VLOOKUP(A295,BASE.!$A$1:$T$878,9,FALSE)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5" s="129" t="str">
        <f>VLOOKUP(A295,BASE.!$A$1:$T$878,10,FALSE)</f>
        <v>21 de marzo de 2019 a 21 de marzo de 2022</v>
      </c>
      <c r="K295" s="129" t="str">
        <f>VLOOKUP(A295,BASE.!$A$1:$T$878,11,FALSE)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5" s="129" t="str">
        <f>VLOOKUP(A295,BASE.!$A$1:$T$878,12,FALSE)</f>
        <v xml:space="preserve">Carlos Justiniano Nº 1123, comuna de Providencia, Región Metropolitana.
</v>
      </c>
      <c r="M295" s="129" t="str">
        <f>VLOOKUP(A295,BASE.!$A$1:$T$878,13,FALSE)</f>
        <v>XIII</v>
      </c>
      <c r="N295" s="129" t="str">
        <f>VLOOKUP(A295,BASE.!$A$1:$T$878,14,FALSE)</f>
        <v>Providencia</v>
      </c>
      <c r="O295" s="129" t="str">
        <f>VLOOKUP(A295,BASE.!$A$1:$T$878,15,FALSE)</f>
        <v>Fono 223393900- 223393901</v>
      </c>
      <c r="P295" s="129">
        <f>VLOOKUP(A295,BASE.!$A$1:$T$878,16,FALSE)</f>
        <v>0</v>
      </c>
      <c r="Q295" s="129">
        <f>VLOOKUP(A295,BASE.!$A$1:$T$878,17,FALSE)</f>
        <v>0</v>
      </c>
      <c r="R295" s="129" t="str">
        <f>VLOOKUP(A295,BASE.!$A$1:$T$878,18,FALSE)</f>
        <v>93401: Institución de Asistencia Social</v>
      </c>
      <c r="S295" s="129" t="str">
        <f>VLOOKUP(A295,BASE.!$A$1:$T$878,19,FALSE)</f>
        <v>Certificado Financiero, correspondiente al año 2019, aprobado por el Sub Departamento de Supervisión Financiera Nacional.</v>
      </c>
      <c r="T295" s="131">
        <f>VLOOKUP(A295,BASE.!$A$1:$T$878,20,FALSE)</f>
        <v>37970</v>
      </c>
      <c r="U295" s="130">
        <v>6570</v>
      </c>
      <c r="V295" s="136">
        <v>60523226</v>
      </c>
      <c r="W295" s="136">
        <v>60523226</v>
      </c>
      <c r="X295" s="134">
        <v>44227</v>
      </c>
      <c r="Y295" s="135" t="s">
        <v>8664</v>
      </c>
      <c r="Z295" s="135" t="s">
        <v>7880</v>
      </c>
      <c r="AA295" s="135" t="s">
        <v>7902</v>
      </c>
    </row>
    <row r="296" spans="1:27" x14ac:dyDescent="0.25">
      <c r="A296" s="129">
        <v>6570</v>
      </c>
      <c r="B296" s="129" t="s">
        <v>8313</v>
      </c>
      <c r="C296" s="129">
        <v>717150007</v>
      </c>
      <c r="D296" s="129" t="str">
        <f>VLOOKUP(A296,BASE.!$A$1:$T$878,4,FALSE)</f>
        <v>Corporación de Derecho Privado.</v>
      </c>
      <c r="E296" s="129" t="str">
        <f>VLOOKUP(A296,BASE.!$A$1:$T$878,5,FALSE)</f>
        <v xml:space="preserve">Otorgada por Decreto Supremo Nº 972, de fecha 25 de julio de  1990, del Ministerio de Justicia, publicado en el Diario Oficial el día 13 de agosto de 1990. </v>
      </c>
      <c r="F296" s="129" t="str">
        <f>VLOOKUP(A296,BASE.!$A$1:$T$878,6,FALSE)</f>
        <v xml:space="preserve">Certificado de vigencia, folio Nº 500233447698, de fecha 18 de junio de 2019, del Servicio de Registro Civil e Identificación.
</v>
      </c>
      <c r="G296" s="129" t="str">
        <f>VLOOKUP(A296,BASE.!$A$1:$T$878,7,FALSE)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6" s="129" t="str">
        <f>VLOOKUP(A296,BASE.!$A$1:$T$878,8,FALSE)</f>
        <v xml:space="preserve">Presidente: Exequiel González Balbontín
Vicepresidenta: María Patricia Contreras Largo
Secretaria: María Francisca Concha Contreras
Tesorera: Sandra Cepeda Zepeda
</v>
      </c>
      <c r="I296" s="129" t="str">
        <f>VLOOKUP(A296,BASE.!$A$1:$T$878,9,FALSE)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6" s="129" t="str">
        <f>VLOOKUP(A296,BASE.!$A$1:$T$878,10,FALSE)</f>
        <v>21 de marzo de 2019 a 21 de marzo de 2022</v>
      </c>
      <c r="K296" s="129" t="str">
        <f>VLOOKUP(A296,BASE.!$A$1:$T$878,11,FALSE)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6" s="129" t="str">
        <f>VLOOKUP(A296,BASE.!$A$1:$T$878,12,FALSE)</f>
        <v xml:space="preserve">Carlos Justiniano Nº 1123, comuna de Providencia, Región Metropolitana.
</v>
      </c>
      <c r="M296" s="129" t="str">
        <f>VLOOKUP(A296,BASE.!$A$1:$T$878,13,FALSE)</f>
        <v>XIII</v>
      </c>
      <c r="N296" s="129" t="str">
        <f>VLOOKUP(A296,BASE.!$A$1:$T$878,14,FALSE)</f>
        <v>Providencia</v>
      </c>
      <c r="O296" s="129" t="str">
        <f>VLOOKUP(A296,BASE.!$A$1:$T$878,15,FALSE)</f>
        <v>Fono 223393900- 223393901</v>
      </c>
      <c r="P296" s="129">
        <f>VLOOKUP(A296,BASE.!$A$1:$T$878,16,FALSE)</f>
        <v>0</v>
      </c>
      <c r="Q296" s="129">
        <f>VLOOKUP(A296,BASE.!$A$1:$T$878,17,FALSE)</f>
        <v>0</v>
      </c>
      <c r="R296" s="129" t="str">
        <f>VLOOKUP(A296,BASE.!$A$1:$T$878,18,FALSE)</f>
        <v>93401: Institución de Asistencia Social</v>
      </c>
      <c r="S296" s="129" t="str">
        <f>VLOOKUP(A296,BASE.!$A$1:$T$878,19,FALSE)</f>
        <v>Certificado Financiero, correspondiente al año 2019, aprobado por el Sub Departamento de Supervisión Financiera Nacional.</v>
      </c>
      <c r="T296" s="131">
        <f>VLOOKUP(A296,BASE.!$A$1:$T$878,20,FALSE)</f>
        <v>37970</v>
      </c>
      <c r="U296" s="130">
        <v>6570</v>
      </c>
      <c r="V296" s="136">
        <v>40152303</v>
      </c>
      <c r="W296" s="136">
        <v>40152303</v>
      </c>
      <c r="X296" s="134">
        <v>44227</v>
      </c>
      <c r="Y296" s="135" t="s">
        <v>8664</v>
      </c>
      <c r="Z296" s="135" t="s">
        <v>7880</v>
      </c>
      <c r="AA296" s="135" t="s">
        <v>162</v>
      </c>
    </row>
    <row r="297" spans="1:27" x14ac:dyDescent="0.25">
      <c r="A297" s="129">
        <v>6570</v>
      </c>
      <c r="B297" s="129" t="s">
        <v>8313</v>
      </c>
      <c r="C297" s="129">
        <v>717150007</v>
      </c>
      <c r="D297" s="129" t="str">
        <f>VLOOKUP(A297,BASE.!$A$1:$T$878,4,FALSE)</f>
        <v>Corporación de Derecho Privado.</v>
      </c>
      <c r="E297" s="129" t="str">
        <f>VLOOKUP(A297,BASE.!$A$1:$T$878,5,FALSE)</f>
        <v xml:space="preserve">Otorgada por Decreto Supremo Nº 972, de fecha 25 de julio de  1990, del Ministerio de Justicia, publicado en el Diario Oficial el día 13 de agosto de 1990. </v>
      </c>
      <c r="F297" s="129" t="str">
        <f>VLOOKUP(A297,BASE.!$A$1:$T$878,6,FALSE)</f>
        <v xml:space="preserve">Certificado de vigencia, folio Nº 500233447698, de fecha 18 de junio de 2019, del Servicio de Registro Civil e Identificación.
</v>
      </c>
      <c r="G297" s="129" t="str">
        <f>VLOOKUP(A297,BASE.!$A$1:$T$878,7,FALSE)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7" s="129" t="str">
        <f>VLOOKUP(A297,BASE.!$A$1:$T$878,8,FALSE)</f>
        <v xml:space="preserve">Presidente: Exequiel González Balbontín
Vicepresidenta: María Patricia Contreras Largo
Secretaria: María Francisca Concha Contreras
Tesorera: Sandra Cepeda Zepeda
</v>
      </c>
      <c r="I297" s="129" t="str">
        <f>VLOOKUP(A297,BASE.!$A$1:$T$878,9,FALSE)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7" s="129" t="str">
        <f>VLOOKUP(A297,BASE.!$A$1:$T$878,10,FALSE)</f>
        <v>21 de marzo de 2019 a 21 de marzo de 2022</v>
      </c>
      <c r="K297" s="129" t="str">
        <f>VLOOKUP(A297,BASE.!$A$1:$T$878,11,FALSE)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7" s="129" t="str">
        <f>VLOOKUP(A297,BASE.!$A$1:$T$878,12,FALSE)</f>
        <v xml:space="preserve">Carlos Justiniano Nº 1123, comuna de Providencia, Región Metropolitana.
</v>
      </c>
      <c r="M297" s="129" t="str">
        <f>VLOOKUP(A297,BASE.!$A$1:$T$878,13,FALSE)</f>
        <v>XIII</v>
      </c>
      <c r="N297" s="129" t="str">
        <f>VLOOKUP(A297,BASE.!$A$1:$T$878,14,FALSE)</f>
        <v>Providencia</v>
      </c>
      <c r="O297" s="129" t="str">
        <f>VLOOKUP(A297,BASE.!$A$1:$T$878,15,FALSE)</f>
        <v>Fono 223393900- 223393901</v>
      </c>
      <c r="P297" s="129">
        <f>VLOOKUP(A297,BASE.!$A$1:$T$878,16,FALSE)</f>
        <v>0</v>
      </c>
      <c r="Q297" s="129">
        <f>VLOOKUP(A297,BASE.!$A$1:$T$878,17,FALSE)</f>
        <v>0</v>
      </c>
      <c r="R297" s="129" t="str">
        <f>VLOOKUP(A297,BASE.!$A$1:$T$878,18,FALSE)</f>
        <v>93401: Institución de Asistencia Social</v>
      </c>
      <c r="S297" s="129" t="str">
        <f>VLOOKUP(A297,BASE.!$A$1:$T$878,19,FALSE)</f>
        <v>Certificado Financiero, correspondiente al año 2019, aprobado por el Sub Departamento de Supervisión Financiera Nacional.</v>
      </c>
      <c r="T297" s="131">
        <f>VLOOKUP(A297,BASE.!$A$1:$T$878,20,FALSE)</f>
        <v>37970</v>
      </c>
      <c r="U297" s="130">
        <v>6570</v>
      </c>
      <c r="V297" s="136">
        <v>14873700</v>
      </c>
      <c r="W297" s="136">
        <v>14873700</v>
      </c>
      <c r="X297" s="134">
        <v>44227</v>
      </c>
      <c r="Y297" s="135" t="s">
        <v>8664</v>
      </c>
      <c r="Z297" s="135" t="s">
        <v>7880</v>
      </c>
      <c r="AA297" s="135" t="s">
        <v>7959</v>
      </c>
    </row>
    <row r="298" spans="1:27" x14ac:dyDescent="0.25">
      <c r="A298" s="129">
        <v>6570</v>
      </c>
      <c r="B298" s="129" t="s">
        <v>8313</v>
      </c>
      <c r="C298" s="129">
        <v>717150007</v>
      </c>
      <c r="D298" s="129" t="str">
        <f>VLOOKUP(A298,BASE.!$A$1:$T$878,4,FALSE)</f>
        <v>Corporación de Derecho Privado.</v>
      </c>
      <c r="E298" s="129" t="str">
        <f>VLOOKUP(A298,BASE.!$A$1:$T$878,5,FALSE)</f>
        <v xml:space="preserve">Otorgada por Decreto Supremo Nº 972, de fecha 25 de julio de  1990, del Ministerio de Justicia, publicado en el Diario Oficial el día 13 de agosto de 1990. </v>
      </c>
      <c r="F298" s="129" t="str">
        <f>VLOOKUP(A298,BASE.!$A$1:$T$878,6,FALSE)</f>
        <v xml:space="preserve">Certificado de vigencia, folio Nº 500233447698, de fecha 18 de junio de 2019, del Servicio de Registro Civil e Identificación.
</v>
      </c>
      <c r="G298" s="129" t="str">
        <f>VLOOKUP(A298,BASE.!$A$1:$T$878,7,FALSE)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8" s="129" t="str">
        <f>VLOOKUP(A298,BASE.!$A$1:$T$878,8,FALSE)</f>
        <v xml:space="preserve">Presidente: Exequiel González Balbontín
Vicepresidenta: María Patricia Contreras Largo
Secretaria: María Francisca Concha Contreras
Tesorera: Sandra Cepeda Zepeda
</v>
      </c>
      <c r="I298" s="129" t="str">
        <f>VLOOKUP(A298,BASE.!$A$1:$T$878,9,FALSE)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8" s="129" t="str">
        <f>VLOOKUP(A298,BASE.!$A$1:$T$878,10,FALSE)</f>
        <v>21 de marzo de 2019 a 21 de marzo de 2022</v>
      </c>
      <c r="K298" s="129" t="str">
        <f>VLOOKUP(A298,BASE.!$A$1:$T$878,11,FALSE)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8" s="129" t="str">
        <f>VLOOKUP(A298,BASE.!$A$1:$T$878,12,FALSE)</f>
        <v xml:space="preserve">Carlos Justiniano Nº 1123, comuna de Providencia, Región Metropolitana.
</v>
      </c>
      <c r="M298" s="129" t="str">
        <f>VLOOKUP(A298,BASE.!$A$1:$T$878,13,FALSE)</f>
        <v>XIII</v>
      </c>
      <c r="N298" s="129" t="str">
        <f>VLOOKUP(A298,BASE.!$A$1:$T$878,14,FALSE)</f>
        <v>Providencia</v>
      </c>
      <c r="O298" s="129" t="str">
        <f>VLOOKUP(A298,BASE.!$A$1:$T$878,15,FALSE)</f>
        <v>Fono 223393900- 223393901</v>
      </c>
      <c r="P298" s="129">
        <f>VLOOKUP(A298,BASE.!$A$1:$T$878,16,FALSE)</f>
        <v>0</v>
      </c>
      <c r="Q298" s="129">
        <f>VLOOKUP(A298,BASE.!$A$1:$T$878,17,FALSE)</f>
        <v>0</v>
      </c>
      <c r="R298" s="129" t="str">
        <f>VLOOKUP(A298,BASE.!$A$1:$T$878,18,FALSE)</f>
        <v>93401: Institución de Asistencia Social</v>
      </c>
      <c r="S298" s="129" t="str">
        <f>VLOOKUP(A298,BASE.!$A$1:$T$878,19,FALSE)</f>
        <v>Certificado Financiero, correspondiente al año 2019, aprobado por el Sub Departamento de Supervisión Financiera Nacional.</v>
      </c>
      <c r="T298" s="131">
        <f>VLOOKUP(A298,BASE.!$A$1:$T$878,20,FALSE)</f>
        <v>37970</v>
      </c>
      <c r="U298" s="130">
        <v>6570</v>
      </c>
      <c r="V298" s="136">
        <v>11062908</v>
      </c>
      <c r="W298" s="136">
        <v>11062908</v>
      </c>
      <c r="X298" s="134">
        <v>44227</v>
      </c>
      <c r="Y298" s="135" t="s">
        <v>8664</v>
      </c>
      <c r="Z298" s="135" t="s">
        <v>7880</v>
      </c>
      <c r="AA298" s="135" t="s">
        <v>7891</v>
      </c>
    </row>
    <row r="299" spans="1:27" x14ac:dyDescent="0.25">
      <c r="A299" s="129">
        <v>6570</v>
      </c>
      <c r="B299" s="129" t="s">
        <v>8313</v>
      </c>
      <c r="C299" s="129">
        <v>717150007</v>
      </c>
      <c r="D299" s="129" t="str">
        <f>VLOOKUP(A299,BASE.!$A$1:$T$878,4,FALSE)</f>
        <v>Corporación de Derecho Privado.</v>
      </c>
      <c r="E299" s="129" t="str">
        <f>VLOOKUP(A299,BASE.!$A$1:$T$878,5,FALSE)</f>
        <v xml:space="preserve">Otorgada por Decreto Supremo Nº 972, de fecha 25 de julio de  1990, del Ministerio de Justicia, publicado en el Diario Oficial el día 13 de agosto de 1990. </v>
      </c>
      <c r="F299" s="129" t="str">
        <f>VLOOKUP(A299,BASE.!$A$1:$T$878,6,FALSE)</f>
        <v xml:space="preserve">Certificado de vigencia, folio Nº 500233447698, de fecha 18 de junio de 2019, del Servicio de Registro Civil e Identificación.
</v>
      </c>
      <c r="G299" s="129" t="str">
        <f>VLOOKUP(A299,BASE.!$A$1:$T$878,7,FALSE)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299" s="129" t="str">
        <f>VLOOKUP(A299,BASE.!$A$1:$T$878,8,FALSE)</f>
        <v xml:space="preserve">Presidente: Exequiel González Balbontín
Vicepresidenta: María Patricia Contreras Largo
Secretaria: María Francisca Concha Contreras
Tesorera: Sandra Cepeda Zepeda
</v>
      </c>
      <c r="I299" s="129" t="str">
        <f>VLOOKUP(A299,BASE.!$A$1:$T$878,9,FALSE)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299" s="129" t="str">
        <f>VLOOKUP(A299,BASE.!$A$1:$T$878,10,FALSE)</f>
        <v>21 de marzo de 2019 a 21 de marzo de 2022</v>
      </c>
      <c r="K299" s="129" t="str">
        <f>VLOOKUP(A299,BASE.!$A$1:$T$878,11,FALSE)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299" s="129" t="str">
        <f>VLOOKUP(A299,BASE.!$A$1:$T$878,12,FALSE)</f>
        <v xml:space="preserve">Carlos Justiniano Nº 1123, comuna de Providencia, Región Metropolitana.
</v>
      </c>
      <c r="M299" s="129" t="str">
        <f>VLOOKUP(A299,BASE.!$A$1:$T$878,13,FALSE)</f>
        <v>XIII</v>
      </c>
      <c r="N299" s="129" t="str">
        <f>VLOOKUP(A299,BASE.!$A$1:$T$878,14,FALSE)</f>
        <v>Providencia</v>
      </c>
      <c r="O299" s="129" t="str">
        <f>VLOOKUP(A299,BASE.!$A$1:$T$878,15,FALSE)</f>
        <v>Fono 223393900- 223393901</v>
      </c>
      <c r="P299" s="129">
        <f>VLOOKUP(A299,BASE.!$A$1:$T$878,16,FALSE)</f>
        <v>0</v>
      </c>
      <c r="Q299" s="129">
        <f>VLOOKUP(A299,BASE.!$A$1:$T$878,17,FALSE)</f>
        <v>0</v>
      </c>
      <c r="R299" s="129" t="str">
        <f>VLOOKUP(A299,BASE.!$A$1:$T$878,18,FALSE)</f>
        <v>93401: Institución de Asistencia Social</v>
      </c>
      <c r="S299" s="129" t="str">
        <f>VLOOKUP(A299,BASE.!$A$1:$T$878,19,FALSE)</f>
        <v>Certificado Financiero, correspondiente al año 2019, aprobado por el Sub Departamento de Supervisión Financiera Nacional.</v>
      </c>
      <c r="T299" s="131">
        <f>VLOOKUP(A299,BASE.!$A$1:$T$878,20,FALSE)</f>
        <v>37970</v>
      </c>
      <c r="U299" s="130">
        <v>6570</v>
      </c>
      <c r="V299" s="136">
        <v>77769296</v>
      </c>
      <c r="W299" s="136">
        <v>77769296</v>
      </c>
      <c r="X299" s="134">
        <v>44227</v>
      </c>
      <c r="Y299" s="135" t="s">
        <v>8664</v>
      </c>
      <c r="Z299" s="135" t="s">
        <v>7880</v>
      </c>
      <c r="AA299" s="135" t="s">
        <v>7954</v>
      </c>
    </row>
    <row r="300" spans="1:27" x14ac:dyDescent="0.25">
      <c r="A300" s="129">
        <v>6570</v>
      </c>
      <c r="B300" s="129" t="s">
        <v>8313</v>
      </c>
      <c r="C300" s="129">
        <v>717150007</v>
      </c>
      <c r="D300" s="129" t="str">
        <f>VLOOKUP(A300,BASE.!$A$1:$T$878,4,FALSE)</f>
        <v>Corporación de Derecho Privado.</v>
      </c>
      <c r="E300" s="129" t="str">
        <f>VLOOKUP(A300,BASE.!$A$1:$T$878,5,FALSE)</f>
        <v xml:space="preserve">Otorgada por Decreto Supremo Nº 972, de fecha 25 de julio de  1990, del Ministerio de Justicia, publicado en el Diario Oficial el día 13 de agosto de 1990. </v>
      </c>
      <c r="F300" s="129" t="str">
        <f>VLOOKUP(A300,BASE.!$A$1:$T$878,6,FALSE)</f>
        <v xml:space="preserve">Certificado de vigencia, folio Nº 500233447698, de fecha 18 de junio de 2019, del Servicio de Registro Civil e Identificación.
</v>
      </c>
      <c r="G300" s="129" t="str">
        <f>VLOOKUP(A300,BASE.!$A$1:$T$878,7,FALSE)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0" s="129" t="str">
        <f>VLOOKUP(A300,BASE.!$A$1:$T$878,8,FALSE)</f>
        <v xml:space="preserve">Presidente: Exequiel González Balbontín
Vicepresidenta: María Patricia Contreras Largo
Secretaria: María Francisca Concha Contreras
Tesorera: Sandra Cepeda Zepeda
</v>
      </c>
      <c r="I300" s="129" t="str">
        <f>VLOOKUP(A300,BASE.!$A$1:$T$878,9,FALSE)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0" s="129" t="str">
        <f>VLOOKUP(A300,BASE.!$A$1:$T$878,10,FALSE)</f>
        <v>21 de marzo de 2019 a 21 de marzo de 2022</v>
      </c>
      <c r="K300" s="129" t="str">
        <f>VLOOKUP(A300,BASE.!$A$1:$T$878,11,FALSE)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0" s="129" t="str">
        <f>VLOOKUP(A300,BASE.!$A$1:$T$878,12,FALSE)</f>
        <v xml:space="preserve">Carlos Justiniano Nº 1123, comuna de Providencia, Región Metropolitana.
</v>
      </c>
      <c r="M300" s="129" t="str">
        <f>VLOOKUP(A300,BASE.!$A$1:$T$878,13,FALSE)</f>
        <v>XIII</v>
      </c>
      <c r="N300" s="129" t="str">
        <f>VLOOKUP(A300,BASE.!$A$1:$T$878,14,FALSE)</f>
        <v>Providencia</v>
      </c>
      <c r="O300" s="129" t="str">
        <f>VLOOKUP(A300,BASE.!$A$1:$T$878,15,FALSE)</f>
        <v>Fono 223393900- 223393901</v>
      </c>
      <c r="P300" s="129">
        <f>VLOOKUP(A300,BASE.!$A$1:$T$878,16,FALSE)</f>
        <v>0</v>
      </c>
      <c r="Q300" s="129">
        <f>VLOOKUP(A300,BASE.!$A$1:$T$878,17,FALSE)</f>
        <v>0</v>
      </c>
      <c r="R300" s="129" t="str">
        <f>VLOOKUP(A300,BASE.!$A$1:$T$878,18,FALSE)</f>
        <v>93401: Institución de Asistencia Social</v>
      </c>
      <c r="S300" s="129" t="str">
        <f>VLOOKUP(A300,BASE.!$A$1:$T$878,19,FALSE)</f>
        <v>Certificado Financiero, correspondiente al año 2019, aprobado por el Sub Departamento de Supervisión Financiera Nacional.</v>
      </c>
      <c r="T300" s="131">
        <f>VLOOKUP(A300,BASE.!$A$1:$T$878,20,FALSE)</f>
        <v>37970</v>
      </c>
      <c r="U300" s="130">
        <v>6570</v>
      </c>
      <c r="V300" s="136">
        <v>18930347</v>
      </c>
      <c r="W300" s="136">
        <v>18930347</v>
      </c>
      <c r="X300" s="134">
        <v>44227</v>
      </c>
      <c r="Y300" s="135" t="s">
        <v>8664</v>
      </c>
      <c r="Z300" s="135" t="s">
        <v>7880</v>
      </c>
      <c r="AA300" s="135" t="s">
        <v>7892</v>
      </c>
    </row>
    <row r="301" spans="1:27" x14ac:dyDescent="0.25">
      <c r="A301" s="129">
        <v>6570</v>
      </c>
      <c r="B301" s="129" t="s">
        <v>8313</v>
      </c>
      <c r="C301" s="129">
        <v>717150007</v>
      </c>
      <c r="D301" s="129" t="str">
        <f>VLOOKUP(A301,BASE.!$A$1:$T$878,4,FALSE)</f>
        <v>Corporación de Derecho Privado.</v>
      </c>
      <c r="E301" s="129" t="str">
        <f>VLOOKUP(A301,BASE.!$A$1:$T$878,5,FALSE)</f>
        <v xml:space="preserve">Otorgada por Decreto Supremo Nº 972, de fecha 25 de julio de  1990, del Ministerio de Justicia, publicado en el Diario Oficial el día 13 de agosto de 1990. </v>
      </c>
      <c r="F301" s="129" t="str">
        <f>VLOOKUP(A301,BASE.!$A$1:$T$878,6,FALSE)</f>
        <v xml:space="preserve">Certificado de vigencia, folio Nº 500233447698, de fecha 18 de junio de 2019, del Servicio de Registro Civil e Identificación.
</v>
      </c>
      <c r="G301" s="129" t="str">
        <f>VLOOKUP(A301,BASE.!$A$1:$T$878,7,FALSE)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1" s="129" t="str">
        <f>VLOOKUP(A301,BASE.!$A$1:$T$878,8,FALSE)</f>
        <v xml:space="preserve">Presidente: Exequiel González Balbontín
Vicepresidenta: María Patricia Contreras Largo
Secretaria: María Francisca Concha Contreras
Tesorera: Sandra Cepeda Zepeda
</v>
      </c>
      <c r="I301" s="129" t="str">
        <f>VLOOKUP(A301,BASE.!$A$1:$T$878,9,FALSE)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1" s="129" t="str">
        <f>VLOOKUP(A301,BASE.!$A$1:$T$878,10,FALSE)</f>
        <v>21 de marzo de 2019 a 21 de marzo de 2022</v>
      </c>
      <c r="K301" s="129" t="str">
        <f>VLOOKUP(A301,BASE.!$A$1:$T$878,11,FALSE)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1" s="129" t="str">
        <f>VLOOKUP(A301,BASE.!$A$1:$T$878,12,FALSE)</f>
        <v xml:space="preserve">Carlos Justiniano Nº 1123, comuna de Providencia, Región Metropolitana.
</v>
      </c>
      <c r="M301" s="129" t="str">
        <f>VLOOKUP(A301,BASE.!$A$1:$T$878,13,FALSE)</f>
        <v>XIII</v>
      </c>
      <c r="N301" s="129" t="str">
        <f>VLOOKUP(A301,BASE.!$A$1:$T$878,14,FALSE)</f>
        <v>Providencia</v>
      </c>
      <c r="O301" s="129" t="str">
        <f>VLOOKUP(A301,BASE.!$A$1:$T$878,15,FALSE)</f>
        <v>Fono 223393900- 223393901</v>
      </c>
      <c r="P301" s="129">
        <f>VLOOKUP(A301,BASE.!$A$1:$T$878,16,FALSE)</f>
        <v>0</v>
      </c>
      <c r="Q301" s="129">
        <f>VLOOKUP(A301,BASE.!$A$1:$T$878,17,FALSE)</f>
        <v>0</v>
      </c>
      <c r="R301" s="129" t="str">
        <f>VLOOKUP(A301,BASE.!$A$1:$T$878,18,FALSE)</f>
        <v>93401: Institución de Asistencia Social</v>
      </c>
      <c r="S301" s="129" t="str">
        <f>VLOOKUP(A301,BASE.!$A$1:$T$878,19,FALSE)</f>
        <v>Certificado Financiero, correspondiente al año 2019, aprobado por el Sub Departamento de Supervisión Financiera Nacional.</v>
      </c>
      <c r="T301" s="131">
        <f>VLOOKUP(A301,BASE.!$A$1:$T$878,20,FALSE)</f>
        <v>37970</v>
      </c>
      <c r="U301" s="130">
        <v>6570</v>
      </c>
      <c r="V301" s="136">
        <v>30524006</v>
      </c>
      <c r="W301" s="136">
        <v>30524006</v>
      </c>
      <c r="X301" s="134">
        <v>44227</v>
      </c>
      <c r="Y301" s="135" t="s">
        <v>8664</v>
      </c>
      <c r="Z301" s="135" t="s">
        <v>7880</v>
      </c>
      <c r="AA301" s="135" t="s">
        <v>7913</v>
      </c>
    </row>
    <row r="302" spans="1:27" x14ac:dyDescent="0.25">
      <c r="A302" s="129">
        <v>6570</v>
      </c>
      <c r="B302" s="129" t="s">
        <v>8313</v>
      </c>
      <c r="C302" s="129">
        <v>717150007</v>
      </c>
      <c r="D302" s="129" t="str">
        <f>VLOOKUP(A302,BASE.!$A$1:$T$878,4,FALSE)</f>
        <v>Corporación de Derecho Privado.</v>
      </c>
      <c r="E302" s="129" t="str">
        <f>VLOOKUP(A302,BASE.!$A$1:$T$878,5,FALSE)</f>
        <v xml:space="preserve">Otorgada por Decreto Supremo Nº 972, de fecha 25 de julio de  1990, del Ministerio de Justicia, publicado en el Diario Oficial el día 13 de agosto de 1990. </v>
      </c>
      <c r="F302" s="129" t="str">
        <f>VLOOKUP(A302,BASE.!$A$1:$T$878,6,FALSE)</f>
        <v xml:space="preserve">Certificado de vigencia, folio Nº 500233447698, de fecha 18 de junio de 2019, del Servicio de Registro Civil e Identificación.
</v>
      </c>
      <c r="G302" s="129" t="str">
        <f>VLOOKUP(A302,BASE.!$A$1:$T$878,7,FALSE)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2" s="129" t="str">
        <f>VLOOKUP(A302,BASE.!$A$1:$T$878,8,FALSE)</f>
        <v xml:space="preserve">Presidente: Exequiel González Balbontín
Vicepresidenta: María Patricia Contreras Largo
Secretaria: María Francisca Concha Contreras
Tesorera: Sandra Cepeda Zepeda
</v>
      </c>
      <c r="I302" s="129" t="str">
        <f>VLOOKUP(A302,BASE.!$A$1:$T$878,9,FALSE)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2" s="129" t="str">
        <f>VLOOKUP(A302,BASE.!$A$1:$T$878,10,FALSE)</f>
        <v>21 de marzo de 2019 a 21 de marzo de 2022</v>
      </c>
      <c r="K302" s="129" t="str">
        <f>VLOOKUP(A302,BASE.!$A$1:$T$878,11,FALSE)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2" s="129" t="str">
        <f>VLOOKUP(A302,BASE.!$A$1:$T$878,12,FALSE)</f>
        <v xml:space="preserve">Carlos Justiniano Nº 1123, comuna de Providencia, Región Metropolitana.
</v>
      </c>
      <c r="M302" s="129" t="str">
        <f>VLOOKUP(A302,BASE.!$A$1:$T$878,13,FALSE)</f>
        <v>XIII</v>
      </c>
      <c r="N302" s="129" t="str">
        <f>VLOOKUP(A302,BASE.!$A$1:$T$878,14,FALSE)</f>
        <v>Providencia</v>
      </c>
      <c r="O302" s="129" t="str">
        <f>VLOOKUP(A302,BASE.!$A$1:$T$878,15,FALSE)</f>
        <v>Fono 223393900- 223393901</v>
      </c>
      <c r="P302" s="129">
        <f>VLOOKUP(A302,BASE.!$A$1:$T$878,16,FALSE)</f>
        <v>0</v>
      </c>
      <c r="Q302" s="129">
        <f>VLOOKUP(A302,BASE.!$A$1:$T$878,17,FALSE)</f>
        <v>0</v>
      </c>
      <c r="R302" s="129" t="str">
        <f>VLOOKUP(A302,BASE.!$A$1:$T$878,18,FALSE)</f>
        <v>93401: Institución de Asistencia Social</v>
      </c>
      <c r="S302" s="129" t="str">
        <f>VLOOKUP(A302,BASE.!$A$1:$T$878,19,FALSE)</f>
        <v>Certificado Financiero, correspondiente al año 2019, aprobado por el Sub Departamento de Supervisión Financiera Nacional.</v>
      </c>
      <c r="T302" s="131">
        <f>VLOOKUP(A302,BASE.!$A$1:$T$878,20,FALSE)</f>
        <v>37970</v>
      </c>
      <c r="U302" s="130">
        <v>6570</v>
      </c>
      <c r="V302" s="136">
        <v>14390208</v>
      </c>
      <c r="W302" s="136">
        <v>14390208</v>
      </c>
      <c r="X302" s="134">
        <v>44227</v>
      </c>
      <c r="Y302" s="135" t="s">
        <v>8664</v>
      </c>
      <c r="Z302" s="135" t="s">
        <v>7880</v>
      </c>
      <c r="AA302" s="135" t="s">
        <v>7949</v>
      </c>
    </row>
    <row r="303" spans="1:27" x14ac:dyDescent="0.25">
      <c r="A303" s="129">
        <v>6570</v>
      </c>
      <c r="B303" s="129" t="s">
        <v>8313</v>
      </c>
      <c r="C303" s="129">
        <v>717150007</v>
      </c>
      <c r="D303" s="129" t="str">
        <f>VLOOKUP(A303,BASE.!$A$1:$T$878,4,FALSE)</f>
        <v>Corporación de Derecho Privado.</v>
      </c>
      <c r="E303" s="129" t="str">
        <f>VLOOKUP(A303,BASE.!$A$1:$T$878,5,FALSE)</f>
        <v xml:space="preserve">Otorgada por Decreto Supremo Nº 972, de fecha 25 de julio de  1990, del Ministerio de Justicia, publicado en el Diario Oficial el día 13 de agosto de 1990. </v>
      </c>
      <c r="F303" s="129" t="str">
        <f>VLOOKUP(A303,BASE.!$A$1:$T$878,6,FALSE)</f>
        <v xml:space="preserve">Certificado de vigencia, folio Nº 500233447698, de fecha 18 de junio de 2019, del Servicio de Registro Civil e Identificación.
</v>
      </c>
      <c r="G303" s="129" t="str">
        <f>VLOOKUP(A303,BASE.!$A$1:$T$878,7,FALSE)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3" s="129" t="str">
        <f>VLOOKUP(A303,BASE.!$A$1:$T$878,8,FALSE)</f>
        <v xml:space="preserve">Presidente: Exequiel González Balbontín
Vicepresidenta: María Patricia Contreras Largo
Secretaria: María Francisca Concha Contreras
Tesorera: Sandra Cepeda Zepeda
</v>
      </c>
      <c r="I303" s="129" t="str">
        <f>VLOOKUP(A303,BASE.!$A$1:$T$878,9,FALSE)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3" s="129" t="str">
        <f>VLOOKUP(A303,BASE.!$A$1:$T$878,10,FALSE)</f>
        <v>21 de marzo de 2019 a 21 de marzo de 2022</v>
      </c>
      <c r="K303" s="129" t="str">
        <f>VLOOKUP(A303,BASE.!$A$1:$T$878,11,FALSE)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3" s="129" t="str">
        <f>VLOOKUP(A303,BASE.!$A$1:$T$878,12,FALSE)</f>
        <v xml:space="preserve">Carlos Justiniano Nº 1123, comuna de Providencia, Región Metropolitana.
</v>
      </c>
      <c r="M303" s="129" t="str">
        <f>VLOOKUP(A303,BASE.!$A$1:$T$878,13,FALSE)</f>
        <v>XIII</v>
      </c>
      <c r="N303" s="129" t="str">
        <f>VLOOKUP(A303,BASE.!$A$1:$T$878,14,FALSE)</f>
        <v>Providencia</v>
      </c>
      <c r="O303" s="129" t="str">
        <f>VLOOKUP(A303,BASE.!$A$1:$T$878,15,FALSE)</f>
        <v>Fono 223393900- 223393901</v>
      </c>
      <c r="P303" s="129">
        <f>VLOOKUP(A303,BASE.!$A$1:$T$878,16,FALSE)</f>
        <v>0</v>
      </c>
      <c r="Q303" s="129">
        <f>VLOOKUP(A303,BASE.!$A$1:$T$878,17,FALSE)</f>
        <v>0</v>
      </c>
      <c r="R303" s="129" t="str">
        <f>VLOOKUP(A303,BASE.!$A$1:$T$878,18,FALSE)</f>
        <v>93401: Institución de Asistencia Social</v>
      </c>
      <c r="S303" s="129" t="str">
        <f>VLOOKUP(A303,BASE.!$A$1:$T$878,19,FALSE)</f>
        <v>Certificado Financiero, correspondiente al año 2019, aprobado por el Sub Departamento de Supervisión Financiera Nacional.</v>
      </c>
      <c r="T303" s="131">
        <f>VLOOKUP(A303,BASE.!$A$1:$T$878,20,FALSE)</f>
        <v>37970</v>
      </c>
      <c r="U303" s="130">
        <v>6570</v>
      </c>
      <c r="V303" s="136">
        <v>0</v>
      </c>
      <c r="W303" s="136">
        <v>0</v>
      </c>
      <c r="X303" s="134">
        <v>44227</v>
      </c>
      <c r="Y303" s="135" t="s">
        <v>8664</v>
      </c>
      <c r="Z303" s="135" t="s">
        <v>7880</v>
      </c>
      <c r="AA303" s="135" t="s">
        <v>7966</v>
      </c>
    </row>
    <row r="304" spans="1:27" x14ac:dyDescent="0.25">
      <c r="A304" s="129">
        <v>6570</v>
      </c>
      <c r="B304" s="129" t="s">
        <v>8313</v>
      </c>
      <c r="C304" s="129">
        <v>717150007</v>
      </c>
      <c r="D304" s="129" t="str">
        <f>VLOOKUP(A304,BASE.!$A$1:$T$878,4,FALSE)</f>
        <v>Corporación de Derecho Privado.</v>
      </c>
      <c r="E304" s="129" t="str">
        <f>VLOOKUP(A304,BASE.!$A$1:$T$878,5,FALSE)</f>
        <v xml:space="preserve">Otorgada por Decreto Supremo Nº 972, de fecha 25 de julio de  1990, del Ministerio de Justicia, publicado en el Diario Oficial el día 13 de agosto de 1990. </v>
      </c>
      <c r="F304" s="129" t="str">
        <f>VLOOKUP(A304,BASE.!$A$1:$T$878,6,FALSE)</f>
        <v xml:space="preserve">Certificado de vigencia, folio Nº 500233447698, de fecha 18 de junio de 2019, del Servicio de Registro Civil e Identificación.
</v>
      </c>
      <c r="G304" s="129" t="str">
        <f>VLOOKUP(A304,BASE.!$A$1:$T$878,7,FALSE)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4" s="129" t="str">
        <f>VLOOKUP(A304,BASE.!$A$1:$T$878,8,FALSE)</f>
        <v xml:space="preserve">Presidente: Exequiel González Balbontín
Vicepresidenta: María Patricia Contreras Largo
Secretaria: María Francisca Concha Contreras
Tesorera: Sandra Cepeda Zepeda
</v>
      </c>
      <c r="I304" s="129" t="str">
        <f>VLOOKUP(A304,BASE.!$A$1:$T$878,9,FALSE)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4" s="129" t="str">
        <f>VLOOKUP(A304,BASE.!$A$1:$T$878,10,FALSE)</f>
        <v>21 de marzo de 2019 a 21 de marzo de 2022</v>
      </c>
      <c r="K304" s="129" t="str">
        <f>VLOOKUP(A304,BASE.!$A$1:$T$878,11,FALSE)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4" s="129" t="str">
        <f>VLOOKUP(A304,BASE.!$A$1:$T$878,12,FALSE)</f>
        <v xml:space="preserve">Carlos Justiniano Nº 1123, comuna de Providencia, Región Metropolitana.
</v>
      </c>
      <c r="M304" s="129" t="str">
        <f>VLOOKUP(A304,BASE.!$A$1:$T$878,13,FALSE)</f>
        <v>XIII</v>
      </c>
      <c r="N304" s="129" t="str">
        <f>VLOOKUP(A304,BASE.!$A$1:$T$878,14,FALSE)</f>
        <v>Providencia</v>
      </c>
      <c r="O304" s="129" t="str">
        <f>VLOOKUP(A304,BASE.!$A$1:$T$878,15,FALSE)</f>
        <v>Fono 223393900- 223393901</v>
      </c>
      <c r="P304" s="129">
        <f>VLOOKUP(A304,BASE.!$A$1:$T$878,16,FALSE)</f>
        <v>0</v>
      </c>
      <c r="Q304" s="129">
        <f>VLOOKUP(A304,BASE.!$A$1:$T$878,17,FALSE)</f>
        <v>0</v>
      </c>
      <c r="R304" s="129" t="str">
        <f>VLOOKUP(A304,BASE.!$A$1:$T$878,18,FALSE)</f>
        <v>93401: Institución de Asistencia Social</v>
      </c>
      <c r="S304" s="129" t="str">
        <f>VLOOKUP(A304,BASE.!$A$1:$T$878,19,FALSE)</f>
        <v>Certificado Financiero, correspondiente al año 2019, aprobado por el Sub Departamento de Supervisión Financiera Nacional.</v>
      </c>
      <c r="T304" s="131">
        <f>VLOOKUP(A304,BASE.!$A$1:$T$878,20,FALSE)</f>
        <v>37970</v>
      </c>
      <c r="U304" s="130">
        <v>6570</v>
      </c>
      <c r="V304" s="136">
        <v>8302784</v>
      </c>
      <c r="W304" s="136">
        <v>8302784</v>
      </c>
      <c r="X304" s="134">
        <v>44227</v>
      </c>
      <c r="Y304" s="135" t="s">
        <v>8664</v>
      </c>
      <c r="Z304" s="135" t="s">
        <v>7880</v>
      </c>
      <c r="AA304" s="135" t="s">
        <v>250</v>
      </c>
    </row>
    <row r="305" spans="1:27" x14ac:dyDescent="0.25">
      <c r="A305" s="129">
        <v>6570</v>
      </c>
      <c r="B305" s="129" t="s">
        <v>8313</v>
      </c>
      <c r="C305" s="129">
        <v>717150007</v>
      </c>
      <c r="D305" s="129" t="str">
        <f>VLOOKUP(A305,BASE.!$A$1:$T$878,4,FALSE)</f>
        <v>Corporación de Derecho Privado.</v>
      </c>
      <c r="E305" s="129" t="str">
        <f>VLOOKUP(A305,BASE.!$A$1:$T$878,5,FALSE)</f>
        <v xml:space="preserve">Otorgada por Decreto Supremo Nº 972, de fecha 25 de julio de  1990, del Ministerio de Justicia, publicado en el Diario Oficial el día 13 de agosto de 1990. </v>
      </c>
      <c r="F305" s="129" t="str">
        <f>VLOOKUP(A305,BASE.!$A$1:$T$878,6,FALSE)</f>
        <v xml:space="preserve">Certificado de vigencia, folio Nº 500233447698, de fecha 18 de junio de 2019, del Servicio de Registro Civil e Identificación.
</v>
      </c>
      <c r="G305" s="129" t="str">
        <f>VLOOKUP(A305,BASE.!$A$1:$T$878,7,FALSE)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5" s="129" t="str">
        <f>VLOOKUP(A305,BASE.!$A$1:$T$878,8,FALSE)</f>
        <v xml:space="preserve">Presidente: Exequiel González Balbontín
Vicepresidenta: María Patricia Contreras Largo
Secretaria: María Francisca Concha Contreras
Tesorera: Sandra Cepeda Zepeda
</v>
      </c>
      <c r="I305" s="129" t="str">
        <f>VLOOKUP(A305,BASE.!$A$1:$T$878,9,FALSE)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5" s="129" t="str">
        <f>VLOOKUP(A305,BASE.!$A$1:$T$878,10,FALSE)</f>
        <v>21 de marzo de 2019 a 21 de marzo de 2022</v>
      </c>
      <c r="K305" s="129" t="str">
        <f>VLOOKUP(A305,BASE.!$A$1:$T$878,11,FALSE)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5" s="129" t="str">
        <f>VLOOKUP(A305,BASE.!$A$1:$T$878,12,FALSE)</f>
        <v xml:space="preserve">Carlos Justiniano Nº 1123, comuna de Providencia, Región Metropolitana.
</v>
      </c>
      <c r="M305" s="129" t="str">
        <f>VLOOKUP(A305,BASE.!$A$1:$T$878,13,FALSE)</f>
        <v>XIII</v>
      </c>
      <c r="N305" s="129" t="str">
        <f>VLOOKUP(A305,BASE.!$A$1:$T$878,14,FALSE)</f>
        <v>Providencia</v>
      </c>
      <c r="O305" s="129" t="str">
        <f>VLOOKUP(A305,BASE.!$A$1:$T$878,15,FALSE)</f>
        <v>Fono 223393900- 223393901</v>
      </c>
      <c r="P305" s="129">
        <f>VLOOKUP(A305,BASE.!$A$1:$T$878,16,FALSE)</f>
        <v>0</v>
      </c>
      <c r="Q305" s="129">
        <f>VLOOKUP(A305,BASE.!$A$1:$T$878,17,FALSE)</f>
        <v>0</v>
      </c>
      <c r="R305" s="129" t="str">
        <f>VLOOKUP(A305,BASE.!$A$1:$T$878,18,FALSE)</f>
        <v>93401: Institución de Asistencia Social</v>
      </c>
      <c r="S305" s="129" t="str">
        <f>VLOOKUP(A305,BASE.!$A$1:$T$878,19,FALSE)</f>
        <v>Certificado Financiero, correspondiente al año 2019, aprobado por el Sub Departamento de Supervisión Financiera Nacional.</v>
      </c>
      <c r="T305" s="131">
        <f>VLOOKUP(A305,BASE.!$A$1:$T$878,20,FALSE)</f>
        <v>37970</v>
      </c>
      <c r="U305" s="130">
        <v>6570</v>
      </c>
      <c r="V305" s="136">
        <v>94459091</v>
      </c>
      <c r="W305" s="136">
        <v>94459091</v>
      </c>
      <c r="X305" s="134">
        <v>44227</v>
      </c>
      <c r="Y305" s="135" t="s">
        <v>8664</v>
      </c>
      <c r="Z305" s="135" t="s">
        <v>7880</v>
      </c>
      <c r="AA305" s="135" t="s">
        <v>187</v>
      </c>
    </row>
    <row r="306" spans="1:27" x14ac:dyDescent="0.25">
      <c r="A306" s="129">
        <v>6570</v>
      </c>
      <c r="B306" s="129" t="s">
        <v>8313</v>
      </c>
      <c r="C306" s="129">
        <v>717150007</v>
      </c>
      <c r="D306" s="129" t="str">
        <f>VLOOKUP(A306,BASE.!$A$1:$T$878,4,FALSE)</f>
        <v>Corporación de Derecho Privado.</v>
      </c>
      <c r="E306" s="129" t="str">
        <f>VLOOKUP(A306,BASE.!$A$1:$T$878,5,FALSE)</f>
        <v xml:space="preserve">Otorgada por Decreto Supremo Nº 972, de fecha 25 de julio de  1990, del Ministerio de Justicia, publicado en el Diario Oficial el día 13 de agosto de 1990. </v>
      </c>
      <c r="F306" s="129" t="str">
        <f>VLOOKUP(A306,BASE.!$A$1:$T$878,6,FALSE)</f>
        <v xml:space="preserve">Certificado de vigencia, folio Nº 500233447698, de fecha 18 de junio de 2019, del Servicio de Registro Civil e Identificación.
</v>
      </c>
      <c r="G306" s="129" t="str">
        <f>VLOOKUP(A306,BASE.!$A$1:$T$878,7,FALSE)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6" s="129" t="str">
        <f>VLOOKUP(A306,BASE.!$A$1:$T$878,8,FALSE)</f>
        <v xml:space="preserve">Presidente: Exequiel González Balbontín
Vicepresidenta: María Patricia Contreras Largo
Secretaria: María Francisca Concha Contreras
Tesorera: Sandra Cepeda Zepeda
</v>
      </c>
      <c r="I306" s="129" t="str">
        <f>VLOOKUP(A306,BASE.!$A$1:$T$878,9,FALSE)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6" s="129" t="str">
        <f>VLOOKUP(A306,BASE.!$A$1:$T$878,10,FALSE)</f>
        <v>21 de marzo de 2019 a 21 de marzo de 2022</v>
      </c>
      <c r="K306" s="129" t="str">
        <f>VLOOKUP(A306,BASE.!$A$1:$T$878,11,FALSE)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6" s="129" t="str">
        <f>VLOOKUP(A306,BASE.!$A$1:$T$878,12,FALSE)</f>
        <v xml:space="preserve">Carlos Justiniano Nº 1123, comuna de Providencia, Región Metropolitana.
</v>
      </c>
      <c r="M306" s="129" t="str">
        <f>VLOOKUP(A306,BASE.!$A$1:$T$878,13,FALSE)</f>
        <v>XIII</v>
      </c>
      <c r="N306" s="129" t="str">
        <f>VLOOKUP(A306,BASE.!$A$1:$T$878,14,FALSE)</f>
        <v>Providencia</v>
      </c>
      <c r="O306" s="129" t="str">
        <f>VLOOKUP(A306,BASE.!$A$1:$T$878,15,FALSE)</f>
        <v>Fono 223393900- 223393901</v>
      </c>
      <c r="P306" s="129">
        <f>VLOOKUP(A306,BASE.!$A$1:$T$878,16,FALSE)</f>
        <v>0</v>
      </c>
      <c r="Q306" s="129">
        <f>VLOOKUP(A306,BASE.!$A$1:$T$878,17,FALSE)</f>
        <v>0</v>
      </c>
      <c r="R306" s="129" t="str">
        <f>VLOOKUP(A306,BASE.!$A$1:$T$878,18,FALSE)</f>
        <v>93401: Institución de Asistencia Social</v>
      </c>
      <c r="S306" s="129" t="str">
        <f>VLOOKUP(A306,BASE.!$A$1:$T$878,19,FALSE)</f>
        <v>Certificado Financiero, correspondiente al año 2019, aprobado por el Sub Departamento de Supervisión Financiera Nacional.</v>
      </c>
      <c r="T306" s="131">
        <f>VLOOKUP(A306,BASE.!$A$1:$T$878,20,FALSE)</f>
        <v>37970</v>
      </c>
      <c r="U306" s="130">
        <v>6570</v>
      </c>
      <c r="V306" s="136">
        <v>35031335</v>
      </c>
      <c r="W306" s="136">
        <v>35031335</v>
      </c>
      <c r="X306" s="134">
        <v>44227</v>
      </c>
      <c r="Y306" s="135" t="s">
        <v>8664</v>
      </c>
      <c r="Z306" s="135" t="s">
        <v>7880</v>
      </c>
      <c r="AA306" s="135" t="s">
        <v>7944</v>
      </c>
    </row>
    <row r="307" spans="1:27" x14ac:dyDescent="0.25">
      <c r="A307" s="129">
        <v>6570</v>
      </c>
      <c r="B307" s="129" t="s">
        <v>8313</v>
      </c>
      <c r="C307" s="129">
        <v>717150007</v>
      </c>
      <c r="D307" s="129" t="str">
        <f>VLOOKUP(A307,BASE.!$A$1:$T$878,4,FALSE)</f>
        <v>Corporación de Derecho Privado.</v>
      </c>
      <c r="E307" s="129" t="str">
        <f>VLOOKUP(A307,BASE.!$A$1:$T$878,5,FALSE)</f>
        <v xml:space="preserve">Otorgada por Decreto Supremo Nº 972, de fecha 25 de julio de  1990, del Ministerio de Justicia, publicado en el Diario Oficial el día 13 de agosto de 1990. </v>
      </c>
      <c r="F307" s="129" t="str">
        <f>VLOOKUP(A307,BASE.!$A$1:$T$878,6,FALSE)</f>
        <v xml:space="preserve">Certificado de vigencia, folio Nº 500233447698, de fecha 18 de junio de 2019, del Servicio de Registro Civil e Identificación.
</v>
      </c>
      <c r="G307" s="129" t="str">
        <f>VLOOKUP(A307,BASE.!$A$1:$T$878,7,FALSE)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7" s="129" t="str">
        <f>VLOOKUP(A307,BASE.!$A$1:$T$878,8,FALSE)</f>
        <v xml:space="preserve">Presidente: Exequiel González Balbontín
Vicepresidenta: María Patricia Contreras Largo
Secretaria: María Francisca Concha Contreras
Tesorera: Sandra Cepeda Zepeda
</v>
      </c>
      <c r="I307" s="129" t="str">
        <f>VLOOKUP(A307,BASE.!$A$1:$T$878,9,FALSE)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7" s="129" t="str">
        <f>VLOOKUP(A307,BASE.!$A$1:$T$878,10,FALSE)</f>
        <v>21 de marzo de 2019 a 21 de marzo de 2022</v>
      </c>
      <c r="K307" s="129" t="str">
        <f>VLOOKUP(A307,BASE.!$A$1:$T$878,11,FALSE)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7" s="129" t="str">
        <f>VLOOKUP(A307,BASE.!$A$1:$T$878,12,FALSE)</f>
        <v xml:space="preserve">Carlos Justiniano Nº 1123, comuna de Providencia, Región Metropolitana.
</v>
      </c>
      <c r="M307" s="129" t="str">
        <f>VLOOKUP(A307,BASE.!$A$1:$T$878,13,FALSE)</f>
        <v>XIII</v>
      </c>
      <c r="N307" s="129" t="str">
        <f>VLOOKUP(A307,BASE.!$A$1:$T$878,14,FALSE)</f>
        <v>Providencia</v>
      </c>
      <c r="O307" s="129" t="str">
        <f>VLOOKUP(A307,BASE.!$A$1:$T$878,15,FALSE)</f>
        <v>Fono 223393900- 223393901</v>
      </c>
      <c r="P307" s="129">
        <f>VLOOKUP(A307,BASE.!$A$1:$T$878,16,FALSE)</f>
        <v>0</v>
      </c>
      <c r="Q307" s="129">
        <f>VLOOKUP(A307,BASE.!$A$1:$T$878,17,FALSE)</f>
        <v>0</v>
      </c>
      <c r="R307" s="129" t="str">
        <f>VLOOKUP(A307,BASE.!$A$1:$T$878,18,FALSE)</f>
        <v>93401: Institución de Asistencia Social</v>
      </c>
      <c r="S307" s="129" t="str">
        <f>VLOOKUP(A307,BASE.!$A$1:$T$878,19,FALSE)</f>
        <v>Certificado Financiero, correspondiente al año 2019, aprobado por el Sub Departamento de Supervisión Financiera Nacional.</v>
      </c>
      <c r="T307" s="131">
        <f>VLOOKUP(A307,BASE.!$A$1:$T$878,20,FALSE)</f>
        <v>37970</v>
      </c>
      <c r="U307" s="130">
        <v>6570</v>
      </c>
      <c r="V307" s="136">
        <v>36876628</v>
      </c>
      <c r="W307" s="136">
        <v>36876628</v>
      </c>
      <c r="X307" s="134">
        <v>44227</v>
      </c>
      <c r="Y307" s="135" t="s">
        <v>8664</v>
      </c>
      <c r="Z307" s="135" t="s">
        <v>7880</v>
      </c>
      <c r="AA307" s="135" t="s">
        <v>7960</v>
      </c>
    </row>
    <row r="308" spans="1:27" x14ac:dyDescent="0.25">
      <c r="A308" s="129">
        <v>6570</v>
      </c>
      <c r="B308" s="129" t="s">
        <v>8313</v>
      </c>
      <c r="C308" s="129">
        <v>717150007</v>
      </c>
      <c r="D308" s="129" t="str">
        <f>VLOOKUP(A308,BASE.!$A$1:$T$878,4,FALSE)</f>
        <v>Corporación de Derecho Privado.</v>
      </c>
      <c r="E308" s="129" t="str">
        <f>VLOOKUP(A308,BASE.!$A$1:$T$878,5,FALSE)</f>
        <v xml:space="preserve">Otorgada por Decreto Supremo Nº 972, de fecha 25 de julio de  1990, del Ministerio de Justicia, publicado en el Diario Oficial el día 13 de agosto de 1990. </v>
      </c>
      <c r="F308" s="129" t="str">
        <f>VLOOKUP(A308,BASE.!$A$1:$T$878,6,FALSE)</f>
        <v xml:space="preserve">Certificado de vigencia, folio Nº 500233447698, de fecha 18 de junio de 2019, del Servicio de Registro Civil e Identificación.
</v>
      </c>
      <c r="G308" s="129" t="str">
        <f>VLOOKUP(A308,BASE.!$A$1:$T$878,7,FALSE)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8" s="129" t="str">
        <f>VLOOKUP(A308,BASE.!$A$1:$T$878,8,FALSE)</f>
        <v xml:space="preserve">Presidente: Exequiel González Balbontín
Vicepresidenta: María Patricia Contreras Largo
Secretaria: María Francisca Concha Contreras
Tesorera: Sandra Cepeda Zepeda
</v>
      </c>
      <c r="I308" s="129" t="str">
        <f>VLOOKUP(A308,BASE.!$A$1:$T$878,9,FALSE)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8" s="129" t="str">
        <f>VLOOKUP(A308,BASE.!$A$1:$T$878,10,FALSE)</f>
        <v>21 de marzo de 2019 a 21 de marzo de 2022</v>
      </c>
      <c r="K308" s="129" t="str">
        <f>VLOOKUP(A308,BASE.!$A$1:$T$878,11,FALSE)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8" s="129" t="str">
        <f>VLOOKUP(A308,BASE.!$A$1:$T$878,12,FALSE)</f>
        <v xml:space="preserve">Carlos Justiniano Nº 1123, comuna de Providencia, Región Metropolitana.
</v>
      </c>
      <c r="M308" s="129" t="str">
        <f>VLOOKUP(A308,BASE.!$A$1:$T$878,13,FALSE)</f>
        <v>XIII</v>
      </c>
      <c r="N308" s="129" t="str">
        <f>VLOOKUP(A308,BASE.!$A$1:$T$878,14,FALSE)</f>
        <v>Providencia</v>
      </c>
      <c r="O308" s="129" t="str">
        <f>VLOOKUP(A308,BASE.!$A$1:$T$878,15,FALSE)</f>
        <v>Fono 223393900- 223393901</v>
      </c>
      <c r="P308" s="129">
        <f>VLOOKUP(A308,BASE.!$A$1:$T$878,16,FALSE)</f>
        <v>0</v>
      </c>
      <c r="Q308" s="129">
        <f>VLOOKUP(A308,BASE.!$A$1:$T$878,17,FALSE)</f>
        <v>0</v>
      </c>
      <c r="R308" s="129" t="str">
        <f>VLOOKUP(A308,BASE.!$A$1:$T$878,18,FALSE)</f>
        <v>93401: Institución de Asistencia Social</v>
      </c>
      <c r="S308" s="129" t="str">
        <f>VLOOKUP(A308,BASE.!$A$1:$T$878,19,FALSE)</f>
        <v>Certificado Financiero, correspondiente al año 2019, aprobado por el Sub Departamento de Supervisión Financiera Nacional.</v>
      </c>
      <c r="T308" s="131">
        <f>VLOOKUP(A308,BASE.!$A$1:$T$878,20,FALSE)</f>
        <v>37970</v>
      </c>
      <c r="U308" s="130">
        <v>6570</v>
      </c>
      <c r="V308" s="136">
        <v>16033200</v>
      </c>
      <c r="W308" s="136">
        <v>16033200</v>
      </c>
      <c r="X308" s="134">
        <v>44227</v>
      </c>
      <c r="Y308" s="135" t="s">
        <v>8664</v>
      </c>
      <c r="Z308" s="135" t="s">
        <v>7880</v>
      </c>
      <c r="AA308" s="135" t="s">
        <v>7977</v>
      </c>
    </row>
    <row r="309" spans="1:27" x14ac:dyDescent="0.25">
      <c r="A309" s="129">
        <v>6570</v>
      </c>
      <c r="B309" s="129" t="s">
        <v>8313</v>
      </c>
      <c r="C309" s="129">
        <v>717150007</v>
      </c>
      <c r="D309" s="129" t="str">
        <f>VLOOKUP(A309,BASE.!$A$1:$T$878,4,FALSE)</f>
        <v>Corporación de Derecho Privado.</v>
      </c>
      <c r="E309" s="129" t="str">
        <f>VLOOKUP(A309,BASE.!$A$1:$T$878,5,FALSE)</f>
        <v xml:space="preserve">Otorgada por Decreto Supremo Nº 972, de fecha 25 de julio de  1990, del Ministerio de Justicia, publicado en el Diario Oficial el día 13 de agosto de 1990. </v>
      </c>
      <c r="F309" s="129" t="str">
        <f>VLOOKUP(A309,BASE.!$A$1:$T$878,6,FALSE)</f>
        <v xml:space="preserve">Certificado de vigencia, folio Nº 500233447698, de fecha 18 de junio de 2019, del Servicio de Registro Civil e Identificación.
</v>
      </c>
      <c r="G309" s="129" t="str">
        <f>VLOOKUP(A309,BASE.!$A$1:$T$878,7,FALSE)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09" s="129" t="str">
        <f>VLOOKUP(A309,BASE.!$A$1:$T$878,8,FALSE)</f>
        <v xml:space="preserve">Presidente: Exequiel González Balbontín
Vicepresidenta: María Patricia Contreras Largo
Secretaria: María Francisca Concha Contreras
Tesorera: Sandra Cepeda Zepeda
</v>
      </c>
      <c r="I309" s="129" t="str">
        <f>VLOOKUP(A309,BASE.!$A$1:$T$878,9,FALSE)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09" s="129" t="str">
        <f>VLOOKUP(A309,BASE.!$A$1:$T$878,10,FALSE)</f>
        <v>21 de marzo de 2019 a 21 de marzo de 2022</v>
      </c>
      <c r="K309" s="129" t="str">
        <f>VLOOKUP(A309,BASE.!$A$1:$T$878,11,FALSE)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09" s="129" t="str">
        <f>VLOOKUP(A309,BASE.!$A$1:$T$878,12,FALSE)</f>
        <v xml:space="preserve">Carlos Justiniano Nº 1123, comuna de Providencia, Región Metropolitana.
</v>
      </c>
      <c r="M309" s="129" t="str">
        <f>VLOOKUP(A309,BASE.!$A$1:$T$878,13,FALSE)</f>
        <v>XIII</v>
      </c>
      <c r="N309" s="129" t="str">
        <f>VLOOKUP(A309,BASE.!$A$1:$T$878,14,FALSE)</f>
        <v>Providencia</v>
      </c>
      <c r="O309" s="129" t="str">
        <f>VLOOKUP(A309,BASE.!$A$1:$T$878,15,FALSE)</f>
        <v>Fono 223393900- 223393901</v>
      </c>
      <c r="P309" s="129">
        <f>VLOOKUP(A309,BASE.!$A$1:$T$878,16,FALSE)</f>
        <v>0</v>
      </c>
      <c r="Q309" s="129">
        <f>VLOOKUP(A309,BASE.!$A$1:$T$878,17,FALSE)</f>
        <v>0</v>
      </c>
      <c r="R309" s="129" t="str">
        <f>VLOOKUP(A309,BASE.!$A$1:$T$878,18,FALSE)</f>
        <v>93401: Institución de Asistencia Social</v>
      </c>
      <c r="S309" s="129" t="str">
        <f>VLOOKUP(A309,BASE.!$A$1:$T$878,19,FALSE)</f>
        <v>Certificado Financiero, correspondiente al año 2019, aprobado por el Sub Departamento de Supervisión Financiera Nacional.</v>
      </c>
      <c r="T309" s="131">
        <f>VLOOKUP(A309,BASE.!$A$1:$T$878,20,FALSE)</f>
        <v>37970</v>
      </c>
      <c r="U309" s="130">
        <v>6570</v>
      </c>
      <c r="V309" s="136">
        <v>12265570</v>
      </c>
      <c r="W309" s="136">
        <v>12265570</v>
      </c>
      <c r="X309" s="134">
        <v>44227</v>
      </c>
      <c r="Y309" s="135" t="s">
        <v>8664</v>
      </c>
      <c r="Z309" s="135" t="s">
        <v>7880</v>
      </c>
      <c r="AA309" s="135" t="s">
        <v>7941</v>
      </c>
    </row>
    <row r="310" spans="1:27" x14ac:dyDescent="0.25">
      <c r="A310" s="129">
        <v>6570</v>
      </c>
      <c r="B310" s="129" t="s">
        <v>8313</v>
      </c>
      <c r="C310" s="129">
        <v>717150007</v>
      </c>
      <c r="D310" s="129" t="str">
        <f>VLOOKUP(A310,BASE.!$A$1:$T$878,4,FALSE)</f>
        <v>Corporación de Derecho Privado.</v>
      </c>
      <c r="E310" s="129" t="str">
        <f>VLOOKUP(A310,BASE.!$A$1:$T$878,5,FALSE)</f>
        <v xml:space="preserve">Otorgada por Decreto Supremo Nº 972, de fecha 25 de julio de  1990, del Ministerio de Justicia, publicado en el Diario Oficial el día 13 de agosto de 1990. </v>
      </c>
      <c r="F310" s="129" t="str">
        <f>VLOOKUP(A310,BASE.!$A$1:$T$878,6,FALSE)</f>
        <v xml:space="preserve">Certificado de vigencia, folio Nº 500233447698, de fecha 18 de junio de 2019, del Servicio de Registro Civil e Identificación.
</v>
      </c>
      <c r="G310" s="129" t="str">
        <f>VLOOKUP(A310,BASE.!$A$1:$T$878,7,FALSE)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0" s="129" t="str">
        <f>VLOOKUP(A310,BASE.!$A$1:$T$878,8,FALSE)</f>
        <v xml:space="preserve">Presidente: Exequiel González Balbontín
Vicepresidenta: María Patricia Contreras Largo
Secretaria: María Francisca Concha Contreras
Tesorera: Sandra Cepeda Zepeda
</v>
      </c>
      <c r="I310" s="129" t="str">
        <f>VLOOKUP(A310,BASE.!$A$1:$T$878,9,FALSE)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0" s="129" t="str">
        <f>VLOOKUP(A310,BASE.!$A$1:$T$878,10,FALSE)</f>
        <v>21 de marzo de 2019 a 21 de marzo de 2022</v>
      </c>
      <c r="K310" s="129" t="str">
        <f>VLOOKUP(A310,BASE.!$A$1:$T$878,11,FALSE)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0" s="129" t="str">
        <f>VLOOKUP(A310,BASE.!$A$1:$T$878,12,FALSE)</f>
        <v xml:space="preserve">Carlos Justiniano Nº 1123, comuna de Providencia, Región Metropolitana.
</v>
      </c>
      <c r="M310" s="129" t="str">
        <f>VLOOKUP(A310,BASE.!$A$1:$T$878,13,FALSE)</f>
        <v>XIII</v>
      </c>
      <c r="N310" s="129" t="str">
        <f>VLOOKUP(A310,BASE.!$A$1:$T$878,14,FALSE)</f>
        <v>Providencia</v>
      </c>
      <c r="O310" s="129" t="str">
        <f>VLOOKUP(A310,BASE.!$A$1:$T$878,15,FALSE)</f>
        <v>Fono 223393900- 223393901</v>
      </c>
      <c r="P310" s="129">
        <f>VLOOKUP(A310,BASE.!$A$1:$T$878,16,FALSE)</f>
        <v>0</v>
      </c>
      <c r="Q310" s="129">
        <f>VLOOKUP(A310,BASE.!$A$1:$T$878,17,FALSE)</f>
        <v>0</v>
      </c>
      <c r="R310" s="129" t="str">
        <f>VLOOKUP(A310,BASE.!$A$1:$T$878,18,FALSE)</f>
        <v>93401: Institución de Asistencia Social</v>
      </c>
      <c r="S310" s="129" t="str">
        <f>VLOOKUP(A310,BASE.!$A$1:$T$878,19,FALSE)</f>
        <v>Certificado Financiero, correspondiente al año 2019, aprobado por el Sub Departamento de Supervisión Financiera Nacional.</v>
      </c>
      <c r="T310" s="131">
        <f>VLOOKUP(A310,BASE.!$A$1:$T$878,20,FALSE)</f>
        <v>37970</v>
      </c>
      <c r="U310" s="130">
        <v>6570</v>
      </c>
      <c r="V310" s="136">
        <v>16698831</v>
      </c>
      <c r="W310" s="136">
        <v>16698831</v>
      </c>
      <c r="X310" s="134">
        <v>44227</v>
      </c>
      <c r="Y310" s="135" t="s">
        <v>8664</v>
      </c>
      <c r="Z310" s="135" t="s">
        <v>7880</v>
      </c>
      <c r="AA310" s="135" t="s">
        <v>7993</v>
      </c>
    </row>
    <row r="311" spans="1:27" x14ac:dyDescent="0.25">
      <c r="A311" s="129">
        <v>6570</v>
      </c>
      <c r="B311" s="129" t="s">
        <v>8313</v>
      </c>
      <c r="C311" s="129">
        <v>717150007</v>
      </c>
      <c r="D311" s="129" t="str">
        <f>VLOOKUP(A311,BASE.!$A$1:$T$878,4,FALSE)</f>
        <v>Corporación de Derecho Privado.</v>
      </c>
      <c r="E311" s="129" t="str">
        <f>VLOOKUP(A311,BASE.!$A$1:$T$878,5,FALSE)</f>
        <v xml:space="preserve">Otorgada por Decreto Supremo Nº 972, de fecha 25 de julio de  1990, del Ministerio de Justicia, publicado en el Diario Oficial el día 13 de agosto de 1990. </v>
      </c>
      <c r="F311" s="129" t="str">
        <f>VLOOKUP(A311,BASE.!$A$1:$T$878,6,FALSE)</f>
        <v xml:space="preserve">Certificado de vigencia, folio Nº 500233447698, de fecha 18 de junio de 2019, del Servicio de Registro Civil e Identificación.
</v>
      </c>
      <c r="G311" s="129" t="str">
        <f>VLOOKUP(A311,BASE.!$A$1:$T$878,7,FALSE)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1" s="129" t="str">
        <f>VLOOKUP(A311,BASE.!$A$1:$T$878,8,FALSE)</f>
        <v xml:space="preserve">Presidente: Exequiel González Balbontín
Vicepresidenta: María Patricia Contreras Largo
Secretaria: María Francisca Concha Contreras
Tesorera: Sandra Cepeda Zepeda
</v>
      </c>
      <c r="I311" s="129" t="str">
        <f>VLOOKUP(A311,BASE.!$A$1:$T$878,9,FALSE)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1" s="129" t="str">
        <f>VLOOKUP(A311,BASE.!$A$1:$T$878,10,FALSE)</f>
        <v>21 de marzo de 2019 a 21 de marzo de 2022</v>
      </c>
      <c r="K311" s="129" t="str">
        <f>VLOOKUP(A311,BASE.!$A$1:$T$878,11,FALSE)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1" s="129" t="str">
        <f>VLOOKUP(A311,BASE.!$A$1:$T$878,12,FALSE)</f>
        <v xml:space="preserve">Carlos Justiniano Nº 1123, comuna de Providencia, Región Metropolitana.
</v>
      </c>
      <c r="M311" s="129" t="str">
        <f>VLOOKUP(A311,BASE.!$A$1:$T$878,13,FALSE)</f>
        <v>XIII</v>
      </c>
      <c r="N311" s="129" t="str">
        <f>VLOOKUP(A311,BASE.!$A$1:$T$878,14,FALSE)</f>
        <v>Providencia</v>
      </c>
      <c r="O311" s="129" t="str">
        <f>VLOOKUP(A311,BASE.!$A$1:$T$878,15,FALSE)</f>
        <v>Fono 223393900- 223393901</v>
      </c>
      <c r="P311" s="129">
        <f>VLOOKUP(A311,BASE.!$A$1:$T$878,16,FALSE)</f>
        <v>0</v>
      </c>
      <c r="Q311" s="129">
        <f>VLOOKUP(A311,BASE.!$A$1:$T$878,17,FALSE)</f>
        <v>0</v>
      </c>
      <c r="R311" s="129" t="str">
        <f>VLOOKUP(A311,BASE.!$A$1:$T$878,18,FALSE)</f>
        <v>93401: Institución de Asistencia Social</v>
      </c>
      <c r="S311" s="129" t="str">
        <f>VLOOKUP(A311,BASE.!$A$1:$T$878,19,FALSE)</f>
        <v>Certificado Financiero, correspondiente al año 2019, aprobado por el Sub Departamento de Supervisión Financiera Nacional.</v>
      </c>
      <c r="T311" s="131">
        <f>VLOOKUP(A311,BASE.!$A$1:$T$878,20,FALSE)</f>
        <v>37970</v>
      </c>
      <c r="U311" s="130">
        <v>6570</v>
      </c>
      <c r="V311" s="136">
        <v>7467342</v>
      </c>
      <c r="W311" s="136">
        <v>7467342</v>
      </c>
      <c r="X311" s="134">
        <v>44227</v>
      </c>
      <c r="Y311" s="135" t="s">
        <v>8664</v>
      </c>
      <c r="Z311" s="135" t="s">
        <v>7880</v>
      </c>
      <c r="AA311" s="135" t="s">
        <v>7994</v>
      </c>
    </row>
    <row r="312" spans="1:27" x14ac:dyDescent="0.25">
      <c r="A312" s="129">
        <v>6570</v>
      </c>
      <c r="B312" s="129" t="s">
        <v>8313</v>
      </c>
      <c r="C312" s="129">
        <v>717150007</v>
      </c>
      <c r="D312" s="129" t="str">
        <f>VLOOKUP(A312,BASE.!$A$1:$T$878,4,FALSE)</f>
        <v>Corporación de Derecho Privado.</v>
      </c>
      <c r="E312" s="129" t="str">
        <f>VLOOKUP(A312,BASE.!$A$1:$T$878,5,FALSE)</f>
        <v xml:space="preserve">Otorgada por Decreto Supremo Nº 972, de fecha 25 de julio de  1990, del Ministerio de Justicia, publicado en el Diario Oficial el día 13 de agosto de 1990. </v>
      </c>
      <c r="F312" s="129" t="str">
        <f>VLOOKUP(A312,BASE.!$A$1:$T$878,6,FALSE)</f>
        <v xml:space="preserve">Certificado de vigencia, folio Nº 500233447698, de fecha 18 de junio de 2019, del Servicio de Registro Civil e Identificación.
</v>
      </c>
      <c r="G312" s="129" t="str">
        <f>VLOOKUP(A312,BASE.!$A$1:$T$878,7,FALSE)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2" s="129" t="str">
        <f>VLOOKUP(A312,BASE.!$A$1:$T$878,8,FALSE)</f>
        <v xml:space="preserve">Presidente: Exequiel González Balbontín
Vicepresidenta: María Patricia Contreras Largo
Secretaria: María Francisca Concha Contreras
Tesorera: Sandra Cepeda Zepeda
</v>
      </c>
      <c r="I312" s="129" t="str">
        <f>VLOOKUP(A312,BASE.!$A$1:$T$878,9,FALSE)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2" s="129" t="str">
        <f>VLOOKUP(A312,BASE.!$A$1:$T$878,10,FALSE)</f>
        <v>21 de marzo de 2019 a 21 de marzo de 2022</v>
      </c>
      <c r="K312" s="129" t="str">
        <f>VLOOKUP(A312,BASE.!$A$1:$T$878,11,FALSE)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2" s="129" t="str">
        <f>VLOOKUP(A312,BASE.!$A$1:$T$878,12,FALSE)</f>
        <v xml:space="preserve">Carlos Justiniano Nº 1123, comuna de Providencia, Región Metropolitana.
</v>
      </c>
      <c r="M312" s="129" t="str">
        <f>VLOOKUP(A312,BASE.!$A$1:$T$878,13,FALSE)</f>
        <v>XIII</v>
      </c>
      <c r="N312" s="129" t="str">
        <f>VLOOKUP(A312,BASE.!$A$1:$T$878,14,FALSE)</f>
        <v>Providencia</v>
      </c>
      <c r="O312" s="129" t="str">
        <f>VLOOKUP(A312,BASE.!$A$1:$T$878,15,FALSE)</f>
        <v>Fono 223393900- 223393901</v>
      </c>
      <c r="P312" s="129">
        <f>VLOOKUP(A312,BASE.!$A$1:$T$878,16,FALSE)</f>
        <v>0</v>
      </c>
      <c r="Q312" s="129">
        <f>VLOOKUP(A312,BASE.!$A$1:$T$878,17,FALSE)</f>
        <v>0</v>
      </c>
      <c r="R312" s="129" t="str">
        <f>VLOOKUP(A312,BASE.!$A$1:$T$878,18,FALSE)</f>
        <v>93401: Institución de Asistencia Social</v>
      </c>
      <c r="S312" s="129" t="str">
        <f>VLOOKUP(A312,BASE.!$A$1:$T$878,19,FALSE)</f>
        <v>Certificado Financiero, correspondiente al año 2019, aprobado por el Sub Departamento de Supervisión Financiera Nacional.</v>
      </c>
      <c r="T312" s="131">
        <f>VLOOKUP(A312,BASE.!$A$1:$T$878,20,FALSE)</f>
        <v>37970</v>
      </c>
      <c r="U312" s="130">
        <v>6570</v>
      </c>
      <c r="V312" s="136">
        <v>22339937</v>
      </c>
      <c r="W312" s="136">
        <v>22339937</v>
      </c>
      <c r="X312" s="134">
        <v>44227</v>
      </c>
      <c r="Y312" s="135" t="s">
        <v>8664</v>
      </c>
      <c r="Z312" s="135" t="s">
        <v>7880</v>
      </c>
      <c r="AA312" s="135" t="s">
        <v>7979</v>
      </c>
    </row>
    <row r="313" spans="1:27" x14ac:dyDescent="0.25">
      <c r="A313" s="129">
        <v>6570</v>
      </c>
      <c r="B313" s="129" t="s">
        <v>8313</v>
      </c>
      <c r="C313" s="129">
        <v>717150007</v>
      </c>
      <c r="D313" s="129" t="str">
        <f>VLOOKUP(A313,BASE.!$A$1:$T$878,4,FALSE)</f>
        <v>Corporación de Derecho Privado.</v>
      </c>
      <c r="E313" s="129" t="str">
        <f>VLOOKUP(A313,BASE.!$A$1:$T$878,5,FALSE)</f>
        <v xml:space="preserve">Otorgada por Decreto Supremo Nº 972, de fecha 25 de julio de  1990, del Ministerio de Justicia, publicado en el Diario Oficial el día 13 de agosto de 1990. </v>
      </c>
      <c r="F313" s="129" t="str">
        <f>VLOOKUP(A313,BASE.!$A$1:$T$878,6,FALSE)</f>
        <v xml:space="preserve">Certificado de vigencia, folio Nº 500233447698, de fecha 18 de junio de 2019, del Servicio de Registro Civil e Identificación.
</v>
      </c>
      <c r="G313" s="129" t="str">
        <f>VLOOKUP(A313,BASE.!$A$1:$T$878,7,FALSE)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3" s="129" t="str">
        <f>VLOOKUP(A313,BASE.!$A$1:$T$878,8,FALSE)</f>
        <v xml:space="preserve">Presidente: Exequiel González Balbontín
Vicepresidenta: María Patricia Contreras Largo
Secretaria: María Francisca Concha Contreras
Tesorera: Sandra Cepeda Zepeda
</v>
      </c>
      <c r="I313" s="129" t="str">
        <f>VLOOKUP(A313,BASE.!$A$1:$T$878,9,FALSE)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3" s="129" t="str">
        <f>VLOOKUP(A313,BASE.!$A$1:$T$878,10,FALSE)</f>
        <v>21 de marzo de 2019 a 21 de marzo de 2022</v>
      </c>
      <c r="K313" s="129" t="str">
        <f>VLOOKUP(A313,BASE.!$A$1:$T$878,11,FALSE)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3" s="129" t="str">
        <f>VLOOKUP(A313,BASE.!$A$1:$T$878,12,FALSE)</f>
        <v xml:space="preserve">Carlos Justiniano Nº 1123, comuna de Providencia, Región Metropolitana.
</v>
      </c>
      <c r="M313" s="129" t="str">
        <f>VLOOKUP(A313,BASE.!$A$1:$T$878,13,FALSE)</f>
        <v>XIII</v>
      </c>
      <c r="N313" s="129" t="str">
        <f>VLOOKUP(A313,BASE.!$A$1:$T$878,14,FALSE)</f>
        <v>Providencia</v>
      </c>
      <c r="O313" s="129" t="str">
        <f>VLOOKUP(A313,BASE.!$A$1:$T$878,15,FALSE)</f>
        <v>Fono 223393900- 223393901</v>
      </c>
      <c r="P313" s="129">
        <f>VLOOKUP(A313,BASE.!$A$1:$T$878,16,FALSE)</f>
        <v>0</v>
      </c>
      <c r="Q313" s="129">
        <f>VLOOKUP(A313,BASE.!$A$1:$T$878,17,FALSE)</f>
        <v>0</v>
      </c>
      <c r="R313" s="129" t="str">
        <f>VLOOKUP(A313,BASE.!$A$1:$T$878,18,FALSE)</f>
        <v>93401: Institución de Asistencia Social</v>
      </c>
      <c r="S313" s="129" t="str">
        <f>VLOOKUP(A313,BASE.!$A$1:$T$878,19,FALSE)</f>
        <v>Certificado Financiero, correspondiente al año 2019, aprobado por el Sub Departamento de Supervisión Financiera Nacional.</v>
      </c>
      <c r="T313" s="131">
        <f>VLOOKUP(A313,BASE.!$A$1:$T$878,20,FALSE)</f>
        <v>37970</v>
      </c>
      <c r="U313" s="130">
        <v>6570</v>
      </c>
      <c r="V313" s="136">
        <v>17839262</v>
      </c>
      <c r="W313" s="136">
        <v>17839262</v>
      </c>
      <c r="X313" s="134">
        <v>44227</v>
      </c>
      <c r="Y313" s="135" t="s">
        <v>8664</v>
      </c>
      <c r="Z313" s="135" t="s">
        <v>7880</v>
      </c>
      <c r="AA313" s="135" t="s">
        <v>7921</v>
      </c>
    </row>
    <row r="314" spans="1:27" x14ac:dyDescent="0.25">
      <c r="A314" s="129">
        <v>6570</v>
      </c>
      <c r="B314" s="129" t="s">
        <v>8313</v>
      </c>
      <c r="C314" s="129">
        <v>717150007</v>
      </c>
      <c r="D314" s="129" t="str">
        <f>VLOOKUP(A314,BASE.!$A$1:$T$878,4,FALSE)</f>
        <v>Corporación de Derecho Privado.</v>
      </c>
      <c r="E314" s="129" t="str">
        <f>VLOOKUP(A314,BASE.!$A$1:$T$878,5,FALSE)</f>
        <v xml:space="preserve">Otorgada por Decreto Supremo Nº 972, de fecha 25 de julio de  1990, del Ministerio de Justicia, publicado en el Diario Oficial el día 13 de agosto de 1990. </v>
      </c>
      <c r="F314" s="129" t="str">
        <f>VLOOKUP(A314,BASE.!$A$1:$T$878,6,FALSE)</f>
        <v xml:space="preserve">Certificado de vigencia, folio Nº 500233447698, de fecha 18 de junio de 2019, del Servicio de Registro Civil e Identificación.
</v>
      </c>
      <c r="G314" s="129" t="str">
        <f>VLOOKUP(A314,BASE.!$A$1:$T$878,7,FALSE)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4" s="129" t="str">
        <f>VLOOKUP(A314,BASE.!$A$1:$T$878,8,FALSE)</f>
        <v xml:space="preserve">Presidente: Exequiel González Balbontín
Vicepresidenta: María Patricia Contreras Largo
Secretaria: María Francisca Concha Contreras
Tesorera: Sandra Cepeda Zepeda
</v>
      </c>
      <c r="I314" s="129" t="str">
        <f>VLOOKUP(A314,BASE.!$A$1:$T$878,9,FALSE)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4" s="129" t="str">
        <f>VLOOKUP(A314,BASE.!$A$1:$T$878,10,FALSE)</f>
        <v>21 de marzo de 2019 a 21 de marzo de 2022</v>
      </c>
      <c r="K314" s="129" t="str">
        <f>VLOOKUP(A314,BASE.!$A$1:$T$878,11,FALSE)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4" s="129" t="str">
        <f>VLOOKUP(A314,BASE.!$A$1:$T$878,12,FALSE)</f>
        <v xml:space="preserve">Carlos Justiniano Nº 1123, comuna de Providencia, Región Metropolitana.
</v>
      </c>
      <c r="M314" s="129" t="str">
        <f>VLOOKUP(A314,BASE.!$A$1:$T$878,13,FALSE)</f>
        <v>XIII</v>
      </c>
      <c r="N314" s="129" t="str">
        <f>VLOOKUP(A314,BASE.!$A$1:$T$878,14,FALSE)</f>
        <v>Providencia</v>
      </c>
      <c r="O314" s="129" t="str">
        <f>VLOOKUP(A314,BASE.!$A$1:$T$878,15,FALSE)</f>
        <v>Fono 223393900- 223393901</v>
      </c>
      <c r="P314" s="129">
        <f>VLOOKUP(A314,BASE.!$A$1:$T$878,16,FALSE)</f>
        <v>0</v>
      </c>
      <c r="Q314" s="129">
        <f>VLOOKUP(A314,BASE.!$A$1:$T$878,17,FALSE)</f>
        <v>0</v>
      </c>
      <c r="R314" s="129" t="str">
        <f>VLOOKUP(A314,BASE.!$A$1:$T$878,18,FALSE)</f>
        <v>93401: Institución de Asistencia Social</v>
      </c>
      <c r="S314" s="129" t="str">
        <f>VLOOKUP(A314,BASE.!$A$1:$T$878,19,FALSE)</f>
        <v>Certificado Financiero, correspondiente al año 2019, aprobado por el Sub Departamento de Supervisión Financiera Nacional.</v>
      </c>
      <c r="T314" s="131">
        <f>VLOOKUP(A314,BASE.!$A$1:$T$878,20,FALSE)</f>
        <v>37970</v>
      </c>
      <c r="U314" s="130">
        <v>6570</v>
      </c>
      <c r="V314" s="136">
        <v>1779168</v>
      </c>
      <c r="W314" s="136">
        <v>1779168</v>
      </c>
      <c r="X314" s="134">
        <v>44227</v>
      </c>
      <c r="Y314" s="135" t="s">
        <v>8664</v>
      </c>
      <c r="Z314" s="135" t="s">
        <v>7880</v>
      </c>
      <c r="AA314" s="135" t="s">
        <v>7922</v>
      </c>
    </row>
    <row r="315" spans="1:27" x14ac:dyDescent="0.25">
      <c r="A315" s="129">
        <v>6570</v>
      </c>
      <c r="B315" s="129" t="s">
        <v>8313</v>
      </c>
      <c r="C315" s="129">
        <v>717150007</v>
      </c>
      <c r="D315" s="129" t="str">
        <f>VLOOKUP(A315,BASE.!$A$1:$T$878,4,FALSE)</f>
        <v>Corporación de Derecho Privado.</v>
      </c>
      <c r="E315" s="129" t="str">
        <f>VLOOKUP(A315,BASE.!$A$1:$T$878,5,FALSE)</f>
        <v xml:space="preserve">Otorgada por Decreto Supremo Nº 972, de fecha 25 de julio de  1990, del Ministerio de Justicia, publicado en el Diario Oficial el día 13 de agosto de 1990. </v>
      </c>
      <c r="F315" s="129" t="str">
        <f>VLOOKUP(A315,BASE.!$A$1:$T$878,6,FALSE)</f>
        <v xml:space="preserve">Certificado de vigencia, folio Nº 500233447698, de fecha 18 de junio de 2019, del Servicio de Registro Civil e Identificación.
</v>
      </c>
      <c r="G315" s="129" t="str">
        <f>VLOOKUP(A315,BASE.!$A$1:$T$878,7,FALSE)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5" s="129" t="str">
        <f>VLOOKUP(A315,BASE.!$A$1:$T$878,8,FALSE)</f>
        <v xml:space="preserve">Presidente: Exequiel González Balbontín
Vicepresidenta: María Patricia Contreras Largo
Secretaria: María Francisca Concha Contreras
Tesorera: Sandra Cepeda Zepeda
</v>
      </c>
      <c r="I315" s="129" t="str">
        <f>VLOOKUP(A315,BASE.!$A$1:$T$878,9,FALSE)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5" s="129" t="str">
        <f>VLOOKUP(A315,BASE.!$A$1:$T$878,10,FALSE)</f>
        <v>21 de marzo de 2019 a 21 de marzo de 2022</v>
      </c>
      <c r="K315" s="129" t="str">
        <f>VLOOKUP(A315,BASE.!$A$1:$T$878,11,FALSE)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5" s="129" t="str">
        <f>VLOOKUP(A315,BASE.!$A$1:$T$878,12,FALSE)</f>
        <v xml:space="preserve">Carlos Justiniano Nº 1123, comuna de Providencia, Región Metropolitana.
</v>
      </c>
      <c r="M315" s="129" t="str">
        <f>VLOOKUP(A315,BASE.!$A$1:$T$878,13,FALSE)</f>
        <v>XIII</v>
      </c>
      <c r="N315" s="129" t="str">
        <f>VLOOKUP(A315,BASE.!$A$1:$T$878,14,FALSE)</f>
        <v>Providencia</v>
      </c>
      <c r="O315" s="129" t="str">
        <f>VLOOKUP(A315,BASE.!$A$1:$T$878,15,FALSE)</f>
        <v>Fono 223393900- 223393901</v>
      </c>
      <c r="P315" s="129">
        <f>VLOOKUP(A315,BASE.!$A$1:$T$878,16,FALSE)</f>
        <v>0</v>
      </c>
      <c r="Q315" s="129">
        <f>VLOOKUP(A315,BASE.!$A$1:$T$878,17,FALSE)</f>
        <v>0</v>
      </c>
      <c r="R315" s="129" t="str">
        <f>VLOOKUP(A315,BASE.!$A$1:$T$878,18,FALSE)</f>
        <v>93401: Institución de Asistencia Social</v>
      </c>
      <c r="S315" s="129" t="str">
        <f>VLOOKUP(A315,BASE.!$A$1:$T$878,19,FALSE)</f>
        <v>Certificado Financiero, correspondiente al año 2019, aprobado por el Sub Departamento de Supervisión Financiera Nacional.</v>
      </c>
      <c r="T315" s="131">
        <f>VLOOKUP(A315,BASE.!$A$1:$T$878,20,FALSE)</f>
        <v>37970</v>
      </c>
      <c r="U315" s="130">
        <v>6570</v>
      </c>
      <c r="V315" s="136">
        <v>20667871</v>
      </c>
      <c r="W315" s="136">
        <v>20667871</v>
      </c>
      <c r="X315" s="134">
        <v>44227</v>
      </c>
      <c r="Y315" s="135" t="s">
        <v>8664</v>
      </c>
      <c r="Z315" s="135" t="s">
        <v>7880</v>
      </c>
      <c r="AA315" s="135" t="s">
        <v>7996</v>
      </c>
    </row>
    <row r="316" spans="1:27" x14ac:dyDescent="0.25">
      <c r="A316" s="129">
        <v>6570</v>
      </c>
      <c r="B316" s="129" t="s">
        <v>8313</v>
      </c>
      <c r="C316" s="129">
        <v>717150007</v>
      </c>
      <c r="D316" s="129" t="str">
        <f>VLOOKUP(A316,BASE.!$A$1:$T$878,4,FALSE)</f>
        <v>Corporación de Derecho Privado.</v>
      </c>
      <c r="E316" s="129" t="str">
        <f>VLOOKUP(A316,BASE.!$A$1:$T$878,5,FALSE)</f>
        <v xml:space="preserve">Otorgada por Decreto Supremo Nº 972, de fecha 25 de julio de  1990, del Ministerio de Justicia, publicado en el Diario Oficial el día 13 de agosto de 1990. </v>
      </c>
      <c r="F316" s="129" t="str">
        <f>VLOOKUP(A316,BASE.!$A$1:$T$878,6,FALSE)</f>
        <v xml:space="preserve">Certificado de vigencia, folio Nº 500233447698, de fecha 18 de junio de 2019, del Servicio de Registro Civil e Identificación.
</v>
      </c>
      <c r="G316" s="129" t="str">
        <f>VLOOKUP(A316,BASE.!$A$1:$T$878,7,FALSE)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6" s="129" t="str">
        <f>VLOOKUP(A316,BASE.!$A$1:$T$878,8,FALSE)</f>
        <v xml:space="preserve">Presidente: Exequiel González Balbontín
Vicepresidenta: María Patricia Contreras Largo
Secretaria: María Francisca Concha Contreras
Tesorera: Sandra Cepeda Zepeda
</v>
      </c>
      <c r="I316" s="129" t="str">
        <f>VLOOKUP(A316,BASE.!$A$1:$T$878,9,FALSE)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6" s="129" t="str">
        <f>VLOOKUP(A316,BASE.!$A$1:$T$878,10,FALSE)</f>
        <v>21 de marzo de 2019 a 21 de marzo de 2022</v>
      </c>
      <c r="K316" s="129" t="str">
        <f>VLOOKUP(A316,BASE.!$A$1:$T$878,11,FALSE)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6" s="129" t="str">
        <f>VLOOKUP(A316,BASE.!$A$1:$T$878,12,FALSE)</f>
        <v xml:space="preserve">Carlos Justiniano Nº 1123, comuna de Providencia, Región Metropolitana.
</v>
      </c>
      <c r="M316" s="129" t="str">
        <f>VLOOKUP(A316,BASE.!$A$1:$T$878,13,FALSE)</f>
        <v>XIII</v>
      </c>
      <c r="N316" s="129" t="str">
        <f>VLOOKUP(A316,BASE.!$A$1:$T$878,14,FALSE)</f>
        <v>Providencia</v>
      </c>
      <c r="O316" s="129" t="str">
        <f>VLOOKUP(A316,BASE.!$A$1:$T$878,15,FALSE)</f>
        <v>Fono 223393900- 223393901</v>
      </c>
      <c r="P316" s="129">
        <f>VLOOKUP(A316,BASE.!$A$1:$T$878,16,FALSE)</f>
        <v>0</v>
      </c>
      <c r="Q316" s="129">
        <f>VLOOKUP(A316,BASE.!$A$1:$T$878,17,FALSE)</f>
        <v>0</v>
      </c>
      <c r="R316" s="129" t="str">
        <f>VLOOKUP(A316,BASE.!$A$1:$T$878,18,FALSE)</f>
        <v>93401: Institución de Asistencia Social</v>
      </c>
      <c r="S316" s="129" t="str">
        <f>VLOOKUP(A316,BASE.!$A$1:$T$878,19,FALSE)</f>
        <v>Certificado Financiero, correspondiente al año 2019, aprobado por el Sub Departamento de Supervisión Financiera Nacional.</v>
      </c>
      <c r="T316" s="131">
        <f>VLOOKUP(A316,BASE.!$A$1:$T$878,20,FALSE)</f>
        <v>37970</v>
      </c>
      <c r="U316" s="130">
        <v>6570</v>
      </c>
      <c r="V316" s="136">
        <v>54909400</v>
      </c>
      <c r="W316" s="136">
        <v>54909400</v>
      </c>
      <c r="X316" s="134">
        <v>44227</v>
      </c>
      <c r="Y316" s="135" t="s">
        <v>8664</v>
      </c>
      <c r="Z316" s="135" t="s">
        <v>7880</v>
      </c>
      <c r="AA316" s="135" t="s">
        <v>7946</v>
      </c>
    </row>
    <row r="317" spans="1:27" x14ac:dyDescent="0.25">
      <c r="A317" s="129">
        <v>6570</v>
      </c>
      <c r="B317" s="129" t="s">
        <v>8313</v>
      </c>
      <c r="C317" s="129">
        <v>717150007</v>
      </c>
      <c r="D317" s="129" t="str">
        <f>VLOOKUP(A317,BASE.!$A$1:$T$878,4,FALSE)</f>
        <v>Corporación de Derecho Privado.</v>
      </c>
      <c r="E317" s="129" t="str">
        <f>VLOOKUP(A317,BASE.!$A$1:$T$878,5,FALSE)</f>
        <v xml:space="preserve">Otorgada por Decreto Supremo Nº 972, de fecha 25 de julio de  1990, del Ministerio de Justicia, publicado en el Diario Oficial el día 13 de agosto de 1990. </v>
      </c>
      <c r="F317" s="129" t="str">
        <f>VLOOKUP(A317,BASE.!$A$1:$T$878,6,FALSE)</f>
        <v xml:space="preserve">Certificado de vigencia, folio Nº 500233447698, de fecha 18 de junio de 2019, del Servicio de Registro Civil e Identificación.
</v>
      </c>
      <c r="G317" s="129" t="str">
        <f>VLOOKUP(A317,BASE.!$A$1:$T$878,7,FALSE)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7" s="129" t="str">
        <f>VLOOKUP(A317,BASE.!$A$1:$T$878,8,FALSE)</f>
        <v xml:space="preserve">Presidente: Exequiel González Balbontín
Vicepresidenta: María Patricia Contreras Largo
Secretaria: María Francisca Concha Contreras
Tesorera: Sandra Cepeda Zepeda
</v>
      </c>
      <c r="I317" s="129" t="str">
        <f>VLOOKUP(A317,BASE.!$A$1:$T$878,9,FALSE)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7" s="129" t="str">
        <f>VLOOKUP(A317,BASE.!$A$1:$T$878,10,FALSE)</f>
        <v>21 de marzo de 2019 a 21 de marzo de 2022</v>
      </c>
      <c r="K317" s="129" t="str">
        <f>VLOOKUP(A317,BASE.!$A$1:$T$878,11,FALSE)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7" s="129" t="str">
        <f>VLOOKUP(A317,BASE.!$A$1:$T$878,12,FALSE)</f>
        <v xml:space="preserve">Carlos Justiniano Nº 1123, comuna de Providencia, Región Metropolitana.
</v>
      </c>
      <c r="M317" s="129" t="str">
        <f>VLOOKUP(A317,BASE.!$A$1:$T$878,13,FALSE)</f>
        <v>XIII</v>
      </c>
      <c r="N317" s="129" t="str">
        <f>VLOOKUP(A317,BASE.!$A$1:$T$878,14,FALSE)</f>
        <v>Providencia</v>
      </c>
      <c r="O317" s="129" t="str">
        <f>VLOOKUP(A317,BASE.!$A$1:$T$878,15,FALSE)</f>
        <v>Fono 223393900- 223393901</v>
      </c>
      <c r="P317" s="129">
        <f>VLOOKUP(A317,BASE.!$A$1:$T$878,16,FALSE)</f>
        <v>0</v>
      </c>
      <c r="Q317" s="129">
        <f>VLOOKUP(A317,BASE.!$A$1:$T$878,17,FALSE)</f>
        <v>0</v>
      </c>
      <c r="R317" s="129" t="str">
        <f>VLOOKUP(A317,BASE.!$A$1:$T$878,18,FALSE)</f>
        <v>93401: Institución de Asistencia Social</v>
      </c>
      <c r="S317" s="129" t="str">
        <f>VLOOKUP(A317,BASE.!$A$1:$T$878,19,FALSE)</f>
        <v>Certificado Financiero, correspondiente al año 2019, aprobado por el Sub Departamento de Supervisión Financiera Nacional.</v>
      </c>
      <c r="T317" s="131">
        <f>VLOOKUP(A317,BASE.!$A$1:$T$878,20,FALSE)</f>
        <v>37970</v>
      </c>
      <c r="U317" s="130">
        <v>6570</v>
      </c>
      <c r="V317" s="136">
        <v>13089297</v>
      </c>
      <c r="W317" s="136">
        <v>13089297</v>
      </c>
      <c r="X317" s="134">
        <v>44227</v>
      </c>
      <c r="Y317" s="135" t="s">
        <v>8664</v>
      </c>
      <c r="Z317" s="135" t="s">
        <v>7880</v>
      </c>
      <c r="AA317" s="135" t="s">
        <v>7956</v>
      </c>
    </row>
    <row r="318" spans="1:27" x14ac:dyDescent="0.25">
      <c r="A318" s="129">
        <v>6570</v>
      </c>
      <c r="B318" s="129" t="s">
        <v>8313</v>
      </c>
      <c r="C318" s="129">
        <v>717150007</v>
      </c>
      <c r="D318" s="129" t="str">
        <f>VLOOKUP(A318,BASE.!$A$1:$T$878,4,FALSE)</f>
        <v>Corporación de Derecho Privado.</v>
      </c>
      <c r="E318" s="129" t="str">
        <f>VLOOKUP(A318,BASE.!$A$1:$T$878,5,FALSE)</f>
        <v xml:space="preserve">Otorgada por Decreto Supremo Nº 972, de fecha 25 de julio de  1990, del Ministerio de Justicia, publicado en el Diario Oficial el día 13 de agosto de 1990. </v>
      </c>
      <c r="F318" s="129" t="str">
        <f>VLOOKUP(A318,BASE.!$A$1:$T$878,6,FALSE)</f>
        <v xml:space="preserve">Certificado de vigencia, folio Nº 500233447698, de fecha 18 de junio de 2019, del Servicio de Registro Civil e Identificación.
</v>
      </c>
      <c r="G318" s="129" t="str">
        <f>VLOOKUP(A318,BASE.!$A$1:$T$878,7,FALSE)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8" s="129" t="str">
        <f>VLOOKUP(A318,BASE.!$A$1:$T$878,8,FALSE)</f>
        <v xml:space="preserve">Presidente: Exequiel González Balbontín
Vicepresidenta: María Patricia Contreras Largo
Secretaria: María Francisca Concha Contreras
Tesorera: Sandra Cepeda Zepeda
</v>
      </c>
      <c r="I318" s="129" t="str">
        <f>VLOOKUP(A318,BASE.!$A$1:$T$878,9,FALSE)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8" s="129" t="str">
        <f>VLOOKUP(A318,BASE.!$A$1:$T$878,10,FALSE)</f>
        <v>21 de marzo de 2019 a 21 de marzo de 2022</v>
      </c>
      <c r="K318" s="129" t="str">
        <f>VLOOKUP(A318,BASE.!$A$1:$T$878,11,FALSE)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8" s="129" t="str">
        <f>VLOOKUP(A318,BASE.!$A$1:$T$878,12,FALSE)</f>
        <v xml:space="preserve">Carlos Justiniano Nº 1123, comuna de Providencia, Región Metropolitana.
</v>
      </c>
      <c r="M318" s="129" t="str">
        <f>VLOOKUP(A318,BASE.!$A$1:$T$878,13,FALSE)</f>
        <v>XIII</v>
      </c>
      <c r="N318" s="129" t="str">
        <f>VLOOKUP(A318,BASE.!$A$1:$T$878,14,FALSE)</f>
        <v>Providencia</v>
      </c>
      <c r="O318" s="129" t="str">
        <f>VLOOKUP(A318,BASE.!$A$1:$T$878,15,FALSE)</f>
        <v>Fono 223393900- 223393901</v>
      </c>
      <c r="P318" s="129">
        <f>VLOOKUP(A318,BASE.!$A$1:$T$878,16,FALSE)</f>
        <v>0</v>
      </c>
      <c r="Q318" s="129">
        <f>VLOOKUP(A318,BASE.!$A$1:$T$878,17,FALSE)</f>
        <v>0</v>
      </c>
      <c r="R318" s="129" t="str">
        <f>VLOOKUP(A318,BASE.!$A$1:$T$878,18,FALSE)</f>
        <v>93401: Institución de Asistencia Social</v>
      </c>
      <c r="S318" s="129" t="str">
        <f>VLOOKUP(A318,BASE.!$A$1:$T$878,19,FALSE)</f>
        <v>Certificado Financiero, correspondiente al año 2019, aprobado por el Sub Departamento de Supervisión Financiera Nacional.</v>
      </c>
      <c r="T318" s="131">
        <f>VLOOKUP(A318,BASE.!$A$1:$T$878,20,FALSE)</f>
        <v>37970</v>
      </c>
      <c r="U318" s="130">
        <v>6570</v>
      </c>
      <c r="V318" s="136">
        <v>1525200</v>
      </c>
      <c r="W318" s="136">
        <v>1525200</v>
      </c>
      <c r="X318" s="134">
        <v>44227</v>
      </c>
      <c r="Y318" s="135" t="s">
        <v>8664</v>
      </c>
      <c r="Z318" s="135" t="s">
        <v>7880</v>
      </c>
      <c r="AA318" s="135" t="s">
        <v>7951</v>
      </c>
    </row>
    <row r="319" spans="1:27" x14ac:dyDescent="0.25">
      <c r="A319" s="129">
        <v>6570</v>
      </c>
      <c r="B319" s="129" t="s">
        <v>8313</v>
      </c>
      <c r="C319" s="129">
        <v>717150007</v>
      </c>
      <c r="D319" s="129" t="str">
        <f>VLOOKUP(A319,BASE.!$A$1:$T$878,4,FALSE)</f>
        <v>Corporación de Derecho Privado.</v>
      </c>
      <c r="E319" s="129" t="str">
        <f>VLOOKUP(A319,BASE.!$A$1:$T$878,5,FALSE)</f>
        <v xml:space="preserve">Otorgada por Decreto Supremo Nº 972, de fecha 25 de julio de  1990, del Ministerio de Justicia, publicado en el Diario Oficial el día 13 de agosto de 1990. </v>
      </c>
      <c r="F319" s="129" t="str">
        <f>VLOOKUP(A319,BASE.!$A$1:$T$878,6,FALSE)</f>
        <v xml:space="preserve">Certificado de vigencia, folio Nº 500233447698, de fecha 18 de junio de 2019, del Servicio de Registro Civil e Identificación.
</v>
      </c>
      <c r="G319" s="129" t="str">
        <f>VLOOKUP(A319,BASE.!$A$1:$T$878,7,FALSE)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19" s="129" t="str">
        <f>VLOOKUP(A319,BASE.!$A$1:$T$878,8,FALSE)</f>
        <v xml:space="preserve">Presidente: Exequiel González Balbontín
Vicepresidenta: María Patricia Contreras Largo
Secretaria: María Francisca Concha Contreras
Tesorera: Sandra Cepeda Zepeda
</v>
      </c>
      <c r="I319" s="129" t="str">
        <f>VLOOKUP(A319,BASE.!$A$1:$T$878,9,FALSE)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19" s="129" t="str">
        <f>VLOOKUP(A319,BASE.!$A$1:$T$878,10,FALSE)</f>
        <v>21 de marzo de 2019 a 21 de marzo de 2022</v>
      </c>
      <c r="K319" s="129" t="str">
        <f>VLOOKUP(A319,BASE.!$A$1:$T$878,11,FALSE)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19" s="129" t="str">
        <f>VLOOKUP(A319,BASE.!$A$1:$T$878,12,FALSE)</f>
        <v xml:space="preserve">Carlos Justiniano Nº 1123, comuna de Providencia, Región Metropolitana.
</v>
      </c>
      <c r="M319" s="129" t="str">
        <f>VLOOKUP(A319,BASE.!$A$1:$T$878,13,FALSE)</f>
        <v>XIII</v>
      </c>
      <c r="N319" s="129" t="str">
        <f>VLOOKUP(A319,BASE.!$A$1:$T$878,14,FALSE)</f>
        <v>Providencia</v>
      </c>
      <c r="O319" s="129" t="str">
        <f>VLOOKUP(A319,BASE.!$A$1:$T$878,15,FALSE)</f>
        <v>Fono 223393900- 223393901</v>
      </c>
      <c r="P319" s="129">
        <f>VLOOKUP(A319,BASE.!$A$1:$T$878,16,FALSE)</f>
        <v>0</v>
      </c>
      <c r="Q319" s="129">
        <f>VLOOKUP(A319,BASE.!$A$1:$T$878,17,FALSE)</f>
        <v>0</v>
      </c>
      <c r="R319" s="129" t="str">
        <f>VLOOKUP(A319,BASE.!$A$1:$T$878,18,FALSE)</f>
        <v>93401: Institución de Asistencia Social</v>
      </c>
      <c r="S319" s="129" t="str">
        <f>VLOOKUP(A319,BASE.!$A$1:$T$878,19,FALSE)</f>
        <v>Certificado Financiero, correspondiente al año 2019, aprobado por el Sub Departamento de Supervisión Financiera Nacional.</v>
      </c>
      <c r="T319" s="131">
        <f>VLOOKUP(A319,BASE.!$A$1:$T$878,20,FALSE)</f>
        <v>37970</v>
      </c>
      <c r="U319" s="130">
        <v>6570</v>
      </c>
      <c r="V319" s="136">
        <v>16033200</v>
      </c>
      <c r="W319" s="136">
        <v>16033200</v>
      </c>
      <c r="X319" s="134">
        <v>44227</v>
      </c>
      <c r="Y319" s="135" t="s">
        <v>8664</v>
      </c>
      <c r="Z319" s="135" t="s">
        <v>7880</v>
      </c>
      <c r="AA319" s="135" t="s">
        <v>7961</v>
      </c>
    </row>
    <row r="320" spans="1:27" x14ac:dyDescent="0.25">
      <c r="A320" s="129">
        <v>6570</v>
      </c>
      <c r="B320" s="129" t="s">
        <v>8313</v>
      </c>
      <c r="C320" s="129">
        <v>717150007</v>
      </c>
      <c r="D320" s="129" t="str">
        <f>VLOOKUP(A320,BASE.!$A$1:$T$878,4,FALSE)</f>
        <v>Corporación de Derecho Privado.</v>
      </c>
      <c r="E320" s="129" t="str">
        <f>VLOOKUP(A320,BASE.!$A$1:$T$878,5,FALSE)</f>
        <v xml:space="preserve">Otorgada por Decreto Supremo Nº 972, de fecha 25 de julio de  1990, del Ministerio de Justicia, publicado en el Diario Oficial el día 13 de agosto de 1990. </v>
      </c>
      <c r="F320" s="129" t="str">
        <f>VLOOKUP(A320,BASE.!$A$1:$T$878,6,FALSE)</f>
        <v xml:space="preserve">Certificado de vigencia, folio Nº 500233447698, de fecha 18 de junio de 2019, del Servicio de Registro Civil e Identificación.
</v>
      </c>
      <c r="G320" s="129" t="str">
        <f>VLOOKUP(A320,BASE.!$A$1:$T$878,7,FALSE)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0" s="129" t="str">
        <f>VLOOKUP(A320,BASE.!$A$1:$T$878,8,FALSE)</f>
        <v xml:space="preserve">Presidente: Exequiel González Balbontín
Vicepresidenta: María Patricia Contreras Largo
Secretaria: María Francisca Concha Contreras
Tesorera: Sandra Cepeda Zepeda
</v>
      </c>
      <c r="I320" s="129" t="str">
        <f>VLOOKUP(A320,BASE.!$A$1:$T$878,9,FALSE)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0" s="129" t="str">
        <f>VLOOKUP(A320,BASE.!$A$1:$T$878,10,FALSE)</f>
        <v>21 de marzo de 2019 a 21 de marzo de 2022</v>
      </c>
      <c r="K320" s="129" t="str">
        <f>VLOOKUP(A320,BASE.!$A$1:$T$878,11,FALSE)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0" s="129" t="str">
        <f>VLOOKUP(A320,BASE.!$A$1:$T$878,12,FALSE)</f>
        <v xml:space="preserve">Carlos Justiniano Nº 1123, comuna de Providencia, Región Metropolitana.
</v>
      </c>
      <c r="M320" s="129" t="str">
        <f>VLOOKUP(A320,BASE.!$A$1:$T$878,13,FALSE)</f>
        <v>XIII</v>
      </c>
      <c r="N320" s="129" t="str">
        <f>VLOOKUP(A320,BASE.!$A$1:$T$878,14,FALSE)</f>
        <v>Providencia</v>
      </c>
      <c r="O320" s="129" t="str">
        <f>VLOOKUP(A320,BASE.!$A$1:$T$878,15,FALSE)</f>
        <v>Fono 223393900- 223393901</v>
      </c>
      <c r="P320" s="129">
        <f>VLOOKUP(A320,BASE.!$A$1:$T$878,16,FALSE)</f>
        <v>0</v>
      </c>
      <c r="Q320" s="129">
        <f>VLOOKUP(A320,BASE.!$A$1:$T$878,17,FALSE)</f>
        <v>0</v>
      </c>
      <c r="R320" s="129" t="str">
        <f>VLOOKUP(A320,BASE.!$A$1:$T$878,18,FALSE)</f>
        <v>93401: Institución de Asistencia Social</v>
      </c>
      <c r="S320" s="129" t="str">
        <f>VLOOKUP(A320,BASE.!$A$1:$T$878,19,FALSE)</f>
        <v>Certificado Financiero, correspondiente al año 2019, aprobado por el Sub Departamento de Supervisión Financiera Nacional.</v>
      </c>
      <c r="T320" s="131">
        <f>VLOOKUP(A320,BASE.!$A$1:$T$878,20,FALSE)</f>
        <v>37970</v>
      </c>
      <c r="U320" s="130">
        <v>6570</v>
      </c>
      <c r="V320" s="136">
        <v>9459588</v>
      </c>
      <c r="W320" s="136">
        <v>9459588</v>
      </c>
      <c r="X320" s="134">
        <v>44227</v>
      </c>
      <c r="Y320" s="135" t="s">
        <v>8664</v>
      </c>
      <c r="Z320" s="135" t="s">
        <v>7880</v>
      </c>
      <c r="AA320" s="135" t="s">
        <v>78</v>
      </c>
    </row>
    <row r="321" spans="1:27" x14ac:dyDescent="0.25">
      <c r="A321" s="129">
        <v>6570</v>
      </c>
      <c r="B321" s="129" t="s">
        <v>8313</v>
      </c>
      <c r="C321" s="129">
        <v>717150007</v>
      </c>
      <c r="D321" s="129" t="str">
        <f>VLOOKUP(A321,BASE.!$A$1:$T$878,4,FALSE)</f>
        <v>Corporación de Derecho Privado.</v>
      </c>
      <c r="E321" s="129" t="str">
        <f>VLOOKUP(A321,BASE.!$A$1:$T$878,5,FALSE)</f>
        <v xml:space="preserve">Otorgada por Decreto Supremo Nº 972, de fecha 25 de julio de  1990, del Ministerio de Justicia, publicado en el Diario Oficial el día 13 de agosto de 1990. </v>
      </c>
      <c r="F321" s="129" t="str">
        <f>VLOOKUP(A321,BASE.!$A$1:$T$878,6,FALSE)</f>
        <v xml:space="preserve">Certificado de vigencia, folio Nº 500233447698, de fecha 18 de junio de 2019, del Servicio de Registro Civil e Identificación.
</v>
      </c>
      <c r="G321" s="129" t="str">
        <f>VLOOKUP(A321,BASE.!$A$1:$T$878,7,FALSE)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1" s="129" t="str">
        <f>VLOOKUP(A321,BASE.!$A$1:$T$878,8,FALSE)</f>
        <v xml:space="preserve">Presidente: Exequiel González Balbontín
Vicepresidenta: María Patricia Contreras Largo
Secretaria: María Francisca Concha Contreras
Tesorera: Sandra Cepeda Zepeda
</v>
      </c>
      <c r="I321" s="129" t="str">
        <f>VLOOKUP(A321,BASE.!$A$1:$T$878,9,FALSE)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1" s="129" t="str">
        <f>VLOOKUP(A321,BASE.!$A$1:$T$878,10,FALSE)</f>
        <v>21 de marzo de 2019 a 21 de marzo de 2022</v>
      </c>
      <c r="K321" s="129" t="str">
        <f>VLOOKUP(A321,BASE.!$A$1:$T$878,11,FALSE)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1" s="129" t="str">
        <f>VLOOKUP(A321,BASE.!$A$1:$T$878,12,FALSE)</f>
        <v xml:space="preserve">Carlos Justiniano Nº 1123, comuna de Providencia, Región Metropolitana.
</v>
      </c>
      <c r="M321" s="129" t="str">
        <f>VLOOKUP(A321,BASE.!$A$1:$T$878,13,FALSE)</f>
        <v>XIII</v>
      </c>
      <c r="N321" s="129" t="str">
        <f>VLOOKUP(A321,BASE.!$A$1:$T$878,14,FALSE)</f>
        <v>Providencia</v>
      </c>
      <c r="O321" s="129" t="str">
        <f>VLOOKUP(A321,BASE.!$A$1:$T$878,15,FALSE)</f>
        <v>Fono 223393900- 223393901</v>
      </c>
      <c r="P321" s="129">
        <f>VLOOKUP(A321,BASE.!$A$1:$T$878,16,FALSE)</f>
        <v>0</v>
      </c>
      <c r="Q321" s="129">
        <f>VLOOKUP(A321,BASE.!$A$1:$T$878,17,FALSE)</f>
        <v>0</v>
      </c>
      <c r="R321" s="129" t="str">
        <f>VLOOKUP(A321,BASE.!$A$1:$T$878,18,FALSE)</f>
        <v>93401: Institución de Asistencia Social</v>
      </c>
      <c r="S321" s="129" t="str">
        <f>VLOOKUP(A321,BASE.!$A$1:$T$878,19,FALSE)</f>
        <v>Certificado Financiero, correspondiente al año 2019, aprobado por el Sub Departamento de Supervisión Financiera Nacional.</v>
      </c>
      <c r="T321" s="131">
        <f>VLOOKUP(A321,BASE.!$A$1:$T$878,20,FALSE)</f>
        <v>37970</v>
      </c>
      <c r="U321" s="130">
        <v>6570</v>
      </c>
      <c r="V321" s="136">
        <v>14816056</v>
      </c>
      <c r="W321" s="136">
        <v>14816056</v>
      </c>
      <c r="X321" s="134">
        <v>44227</v>
      </c>
      <c r="Y321" s="135" t="s">
        <v>8664</v>
      </c>
      <c r="Z321" s="135" t="s">
        <v>7880</v>
      </c>
      <c r="AA321" s="135" t="s">
        <v>7926</v>
      </c>
    </row>
    <row r="322" spans="1:27" x14ac:dyDescent="0.25">
      <c r="A322" s="129">
        <v>6570</v>
      </c>
      <c r="B322" s="129" t="s">
        <v>8313</v>
      </c>
      <c r="C322" s="129">
        <v>717150007</v>
      </c>
      <c r="D322" s="129" t="str">
        <f>VLOOKUP(A322,BASE.!$A$1:$T$878,4,FALSE)</f>
        <v>Corporación de Derecho Privado.</v>
      </c>
      <c r="E322" s="129" t="str">
        <f>VLOOKUP(A322,BASE.!$A$1:$T$878,5,FALSE)</f>
        <v xml:space="preserve">Otorgada por Decreto Supremo Nº 972, de fecha 25 de julio de  1990, del Ministerio de Justicia, publicado en el Diario Oficial el día 13 de agosto de 1990. </v>
      </c>
      <c r="F322" s="129" t="str">
        <f>VLOOKUP(A322,BASE.!$A$1:$T$878,6,FALSE)</f>
        <v xml:space="preserve">Certificado de vigencia, folio Nº 500233447698, de fecha 18 de junio de 2019, del Servicio de Registro Civil e Identificación.
</v>
      </c>
      <c r="G322" s="129" t="str">
        <f>VLOOKUP(A322,BASE.!$A$1:$T$878,7,FALSE)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2" s="129" t="str">
        <f>VLOOKUP(A322,BASE.!$A$1:$T$878,8,FALSE)</f>
        <v xml:space="preserve">Presidente: Exequiel González Balbontín
Vicepresidenta: María Patricia Contreras Largo
Secretaria: María Francisca Concha Contreras
Tesorera: Sandra Cepeda Zepeda
</v>
      </c>
      <c r="I322" s="129" t="str">
        <f>VLOOKUP(A322,BASE.!$A$1:$T$878,9,FALSE)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2" s="129" t="str">
        <f>VLOOKUP(A322,BASE.!$A$1:$T$878,10,FALSE)</f>
        <v>21 de marzo de 2019 a 21 de marzo de 2022</v>
      </c>
      <c r="K322" s="129" t="str">
        <f>VLOOKUP(A322,BASE.!$A$1:$T$878,11,FALSE)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2" s="129" t="str">
        <f>VLOOKUP(A322,BASE.!$A$1:$T$878,12,FALSE)</f>
        <v xml:space="preserve">Carlos Justiniano Nº 1123, comuna de Providencia, Región Metropolitana.
</v>
      </c>
      <c r="M322" s="129" t="str">
        <f>VLOOKUP(A322,BASE.!$A$1:$T$878,13,FALSE)</f>
        <v>XIII</v>
      </c>
      <c r="N322" s="129" t="str">
        <f>VLOOKUP(A322,BASE.!$A$1:$T$878,14,FALSE)</f>
        <v>Providencia</v>
      </c>
      <c r="O322" s="129" t="str">
        <f>VLOOKUP(A322,BASE.!$A$1:$T$878,15,FALSE)</f>
        <v>Fono 223393900- 223393901</v>
      </c>
      <c r="P322" s="129">
        <f>VLOOKUP(A322,BASE.!$A$1:$T$878,16,FALSE)</f>
        <v>0</v>
      </c>
      <c r="Q322" s="129">
        <f>VLOOKUP(A322,BASE.!$A$1:$T$878,17,FALSE)</f>
        <v>0</v>
      </c>
      <c r="R322" s="129" t="str">
        <f>VLOOKUP(A322,BASE.!$A$1:$T$878,18,FALSE)</f>
        <v>93401: Institución de Asistencia Social</v>
      </c>
      <c r="S322" s="129" t="str">
        <f>VLOOKUP(A322,BASE.!$A$1:$T$878,19,FALSE)</f>
        <v>Certificado Financiero, correspondiente al año 2019, aprobado por el Sub Departamento de Supervisión Financiera Nacional.</v>
      </c>
      <c r="T322" s="131">
        <f>VLOOKUP(A322,BASE.!$A$1:$T$878,20,FALSE)</f>
        <v>37970</v>
      </c>
      <c r="U322" s="130">
        <v>6570</v>
      </c>
      <c r="V322" s="136">
        <v>20429400</v>
      </c>
      <c r="W322" s="136">
        <v>20429400</v>
      </c>
      <c r="X322" s="134">
        <v>44227</v>
      </c>
      <c r="Y322" s="135" t="s">
        <v>8664</v>
      </c>
      <c r="Z322" s="135" t="s">
        <v>7880</v>
      </c>
      <c r="AA322" s="135" t="s">
        <v>7927</v>
      </c>
    </row>
    <row r="323" spans="1:27" x14ac:dyDescent="0.25">
      <c r="A323" s="129">
        <v>6570</v>
      </c>
      <c r="B323" s="129" t="s">
        <v>8313</v>
      </c>
      <c r="C323" s="129">
        <v>717150007</v>
      </c>
      <c r="D323" s="129" t="str">
        <f>VLOOKUP(A323,BASE.!$A$1:$T$878,4,FALSE)</f>
        <v>Corporación de Derecho Privado.</v>
      </c>
      <c r="E323" s="129" t="str">
        <f>VLOOKUP(A323,BASE.!$A$1:$T$878,5,FALSE)</f>
        <v xml:space="preserve">Otorgada por Decreto Supremo Nº 972, de fecha 25 de julio de  1990, del Ministerio de Justicia, publicado en el Diario Oficial el día 13 de agosto de 1990. </v>
      </c>
      <c r="F323" s="129" t="str">
        <f>VLOOKUP(A323,BASE.!$A$1:$T$878,6,FALSE)</f>
        <v xml:space="preserve">Certificado de vigencia, folio Nº 500233447698, de fecha 18 de junio de 2019, del Servicio de Registro Civil e Identificación.
</v>
      </c>
      <c r="G323" s="129" t="str">
        <f>VLOOKUP(A323,BASE.!$A$1:$T$878,7,FALSE)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3" s="129" t="str">
        <f>VLOOKUP(A323,BASE.!$A$1:$T$878,8,FALSE)</f>
        <v xml:space="preserve">Presidente: Exequiel González Balbontín
Vicepresidenta: María Patricia Contreras Largo
Secretaria: María Francisca Concha Contreras
Tesorera: Sandra Cepeda Zepeda
</v>
      </c>
      <c r="I323" s="129" t="str">
        <f>VLOOKUP(A323,BASE.!$A$1:$T$878,9,FALSE)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3" s="129" t="str">
        <f>VLOOKUP(A323,BASE.!$A$1:$T$878,10,FALSE)</f>
        <v>21 de marzo de 2019 a 21 de marzo de 2022</v>
      </c>
      <c r="K323" s="129" t="str">
        <f>VLOOKUP(A323,BASE.!$A$1:$T$878,11,FALSE)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3" s="129" t="str">
        <f>VLOOKUP(A323,BASE.!$A$1:$T$878,12,FALSE)</f>
        <v xml:space="preserve">Carlos Justiniano Nº 1123, comuna de Providencia, Región Metropolitana.
</v>
      </c>
      <c r="M323" s="129" t="str">
        <f>VLOOKUP(A323,BASE.!$A$1:$T$878,13,FALSE)</f>
        <v>XIII</v>
      </c>
      <c r="N323" s="129" t="str">
        <f>VLOOKUP(A323,BASE.!$A$1:$T$878,14,FALSE)</f>
        <v>Providencia</v>
      </c>
      <c r="O323" s="129" t="str">
        <f>VLOOKUP(A323,BASE.!$A$1:$T$878,15,FALSE)</f>
        <v>Fono 223393900- 223393901</v>
      </c>
      <c r="P323" s="129">
        <f>VLOOKUP(A323,BASE.!$A$1:$T$878,16,FALSE)</f>
        <v>0</v>
      </c>
      <c r="Q323" s="129">
        <f>VLOOKUP(A323,BASE.!$A$1:$T$878,17,FALSE)</f>
        <v>0</v>
      </c>
      <c r="R323" s="129" t="str">
        <f>VLOOKUP(A323,BASE.!$A$1:$T$878,18,FALSE)</f>
        <v>93401: Institución de Asistencia Social</v>
      </c>
      <c r="S323" s="129" t="str">
        <f>VLOOKUP(A323,BASE.!$A$1:$T$878,19,FALSE)</f>
        <v>Certificado Financiero, correspondiente al año 2019, aprobado por el Sub Departamento de Supervisión Financiera Nacional.</v>
      </c>
      <c r="T323" s="131">
        <f>VLOOKUP(A323,BASE.!$A$1:$T$878,20,FALSE)</f>
        <v>37970</v>
      </c>
      <c r="U323" s="130">
        <v>6570</v>
      </c>
      <c r="V323" s="136">
        <v>20105632</v>
      </c>
      <c r="W323" s="136">
        <v>20105632</v>
      </c>
      <c r="X323" s="134">
        <v>44227</v>
      </c>
      <c r="Y323" s="135" t="s">
        <v>8664</v>
      </c>
      <c r="Z323" s="135" t="s">
        <v>7880</v>
      </c>
      <c r="AA323" s="135" t="s">
        <v>8015</v>
      </c>
    </row>
    <row r="324" spans="1:27" x14ac:dyDescent="0.25">
      <c r="A324" s="129">
        <v>6570</v>
      </c>
      <c r="B324" s="129" t="s">
        <v>8313</v>
      </c>
      <c r="C324" s="129">
        <v>717150007</v>
      </c>
      <c r="D324" s="129" t="str">
        <f>VLOOKUP(A324,BASE.!$A$1:$T$878,4,FALSE)</f>
        <v>Corporación de Derecho Privado.</v>
      </c>
      <c r="E324" s="129" t="str">
        <f>VLOOKUP(A324,BASE.!$A$1:$T$878,5,FALSE)</f>
        <v xml:space="preserve">Otorgada por Decreto Supremo Nº 972, de fecha 25 de julio de  1990, del Ministerio de Justicia, publicado en el Diario Oficial el día 13 de agosto de 1990. </v>
      </c>
      <c r="F324" s="129" t="str">
        <f>VLOOKUP(A324,BASE.!$A$1:$T$878,6,FALSE)</f>
        <v xml:space="preserve">Certificado de vigencia, folio Nº 500233447698, de fecha 18 de junio de 2019, del Servicio de Registro Civil e Identificación.
</v>
      </c>
      <c r="G324" s="129" t="str">
        <f>VLOOKUP(A324,BASE.!$A$1:$T$878,7,FALSE)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4" s="129" t="str">
        <f>VLOOKUP(A324,BASE.!$A$1:$T$878,8,FALSE)</f>
        <v xml:space="preserve">Presidente: Exequiel González Balbontín
Vicepresidenta: María Patricia Contreras Largo
Secretaria: María Francisca Concha Contreras
Tesorera: Sandra Cepeda Zepeda
</v>
      </c>
      <c r="I324" s="129" t="str">
        <f>VLOOKUP(A324,BASE.!$A$1:$T$878,9,FALSE)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4" s="129" t="str">
        <f>VLOOKUP(A324,BASE.!$A$1:$T$878,10,FALSE)</f>
        <v>21 de marzo de 2019 a 21 de marzo de 2022</v>
      </c>
      <c r="K324" s="129" t="str">
        <f>VLOOKUP(A324,BASE.!$A$1:$T$878,11,FALSE)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4" s="129" t="str">
        <f>VLOOKUP(A324,BASE.!$A$1:$T$878,12,FALSE)</f>
        <v xml:space="preserve">Carlos Justiniano Nº 1123, comuna de Providencia, Región Metropolitana.
</v>
      </c>
      <c r="M324" s="129" t="str">
        <f>VLOOKUP(A324,BASE.!$A$1:$T$878,13,FALSE)</f>
        <v>XIII</v>
      </c>
      <c r="N324" s="129" t="str">
        <f>VLOOKUP(A324,BASE.!$A$1:$T$878,14,FALSE)</f>
        <v>Providencia</v>
      </c>
      <c r="O324" s="129" t="str">
        <f>VLOOKUP(A324,BASE.!$A$1:$T$878,15,FALSE)</f>
        <v>Fono 223393900- 223393901</v>
      </c>
      <c r="P324" s="129">
        <f>VLOOKUP(A324,BASE.!$A$1:$T$878,16,FALSE)</f>
        <v>0</v>
      </c>
      <c r="Q324" s="129">
        <f>VLOOKUP(A324,BASE.!$A$1:$T$878,17,FALSE)</f>
        <v>0</v>
      </c>
      <c r="R324" s="129" t="str">
        <f>VLOOKUP(A324,BASE.!$A$1:$T$878,18,FALSE)</f>
        <v>93401: Institución de Asistencia Social</v>
      </c>
      <c r="S324" s="129" t="str">
        <f>VLOOKUP(A324,BASE.!$A$1:$T$878,19,FALSE)</f>
        <v>Certificado Financiero, correspondiente al año 2019, aprobado por el Sub Departamento de Supervisión Financiera Nacional.</v>
      </c>
      <c r="T324" s="131">
        <f>VLOOKUP(A324,BASE.!$A$1:$T$878,20,FALSE)</f>
        <v>37970</v>
      </c>
      <c r="U324" s="130">
        <v>6570</v>
      </c>
      <c r="V324" s="136">
        <v>37342336</v>
      </c>
      <c r="W324" s="136">
        <v>37342336</v>
      </c>
      <c r="X324" s="134">
        <v>44227</v>
      </c>
      <c r="Y324" s="135" t="s">
        <v>8664</v>
      </c>
      <c r="Z324" s="135" t="s">
        <v>7880</v>
      </c>
      <c r="AA324" s="135" t="s">
        <v>7958</v>
      </c>
    </row>
    <row r="325" spans="1:27" x14ac:dyDescent="0.25">
      <c r="A325" s="129">
        <v>6570</v>
      </c>
      <c r="B325" s="129" t="s">
        <v>8313</v>
      </c>
      <c r="C325" s="129">
        <v>717150007</v>
      </c>
      <c r="D325" s="129" t="str">
        <f>VLOOKUP(A325,BASE.!$A$1:$T$878,4,FALSE)</f>
        <v>Corporación de Derecho Privado.</v>
      </c>
      <c r="E325" s="129" t="str">
        <f>VLOOKUP(A325,BASE.!$A$1:$T$878,5,FALSE)</f>
        <v xml:space="preserve">Otorgada por Decreto Supremo Nº 972, de fecha 25 de julio de  1990, del Ministerio de Justicia, publicado en el Diario Oficial el día 13 de agosto de 1990. </v>
      </c>
      <c r="F325" s="129" t="str">
        <f>VLOOKUP(A325,BASE.!$A$1:$T$878,6,FALSE)</f>
        <v xml:space="preserve">Certificado de vigencia, folio Nº 500233447698, de fecha 18 de junio de 2019, del Servicio de Registro Civil e Identificación.
</v>
      </c>
      <c r="G325" s="129" t="str">
        <f>VLOOKUP(A325,BASE.!$A$1:$T$878,7,FALSE)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5" s="129" t="str">
        <f>VLOOKUP(A325,BASE.!$A$1:$T$878,8,FALSE)</f>
        <v xml:space="preserve">Presidente: Exequiel González Balbontín
Vicepresidenta: María Patricia Contreras Largo
Secretaria: María Francisca Concha Contreras
Tesorera: Sandra Cepeda Zepeda
</v>
      </c>
      <c r="I325" s="129" t="str">
        <f>VLOOKUP(A325,BASE.!$A$1:$T$878,9,FALSE)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5" s="129" t="str">
        <f>VLOOKUP(A325,BASE.!$A$1:$T$878,10,FALSE)</f>
        <v>21 de marzo de 2019 a 21 de marzo de 2022</v>
      </c>
      <c r="K325" s="129" t="str">
        <f>VLOOKUP(A325,BASE.!$A$1:$T$878,11,FALSE)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5" s="129" t="str">
        <f>VLOOKUP(A325,BASE.!$A$1:$T$878,12,FALSE)</f>
        <v xml:space="preserve">Carlos Justiniano Nº 1123, comuna de Providencia, Región Metropolitana.
</v>
      </c>
      <c r="M325" s="129" t="str">
        <f>VLOOKUP(A325,BASE.!$A$1:$T$878,13,FALSE)</f>
        <v>XIII</v>
      </c>
      <c r="N325" s="129" t="str">
        <f>VLOOKUP(A325,BASE.!$A$1:$T$878,14,FALSE)</f>
        <v>Providencia</v>
      </c>
      <c r="O325" s="129" t="str">
        <f>VLOOKUP(A325,BASE.!$A$1:$T$878,15,FALSE)</f>
        <v>Fono 223393900- 223393901</v>
      </c>
      <c r="P325" s="129">
        <f>VLOOKUP(A325,BASE.!$A$1:$T$878,16,FALSE)</f>
        <v>0</v>
      </c>
      <c r="Q325" s="129">
        <f>VLOOKUP(A325,BASE.!$A$1:$T$878,17,FALSE)</f>
        <v>0</v>
      </c>
      <c r="R325" s="129" t="str">
        <f>VLOOKUP(A325,BASE.!$A$1:$T$878,18,FALSE)</f>
        <v>93401: Institución de Asistencia Social</v>
      </c>
      <c r="S325" s="129" t="str">
        <f>VLOOKUP(A325,BASE.!$A$1:$T$878,19,FALSE)</f>
        <v>Certificado Financiero, correspondiente al año 2019, aprobado por el Sub Departamento de Supervisión Financiera Nacional.</v>
      </c>
      <c r="T325" s="131">
        <f>VLOOKUP(A325,BASE.!$A$1:$T$878,20,FALSE)</f>
        <v>37970</v>
      </c>
      <c r="U325" s="130">
        <v>6570</v>
      </c>
      <c r="V325" s="136">
        <v>14223000</v>
      </c>
      <c r="W325" s="136">
        <v>14223000</v>
      </c>
      <c r="X325" s="134">
        <v>44227</v>
      </c>
      <c r="Y325" s="135" t="s">
        <v>8664</v>
      </c>
      <c r="Z325" s="135" t="s">
        <v>7880</v>
      </c>
      <c r="AA325" s="135" t="s">
        <v>8016</v>
      </c>
    </row>
    <row r="326" spans="1:27" x14ac:dyDescent="0.25">
      <c r="A326" s="129">
        <v>6570</v>
      </c>
      <c r="B326" s="129" t="s">
        <v>8313</v>
      </c>
      <c r="C326" s="129">
        <v>717150007</v>
      </c>
      <c r="D326" s="129" t="str">
        <f>VLOOKUP(A326,BASE.!$A$1:$T$878,4,FALSE)</f>
        <v>Corporación de Derecho Privado.</v>
      </c>
      <c r="E326" s="129" t="str">
        <f>VLOOKUP(A326,BASE.!$A$1:$T$878,5,FALSE)</f>
        <v xml:space="preserve">Otorgada por Decreto Supremo Nº 972, de fecha 25 de julio de  1990, del Ministerio de Justicia, publicado en el Diario Oficial el día 13 de agosto de 1990. </v>
      </c>
      <c r="F326" s="129" t="str">
        <f>VLOOKUP(A326,BASE.!$A$1:$T$878,6,FALSE)</f>
        <v xml:space="preserve">Certificado de vigencia, folio Nº 500233447698, de fecha 18 de junio de 2019, del Servicio de Registro Civil e Identificación.
</v>
      </c>
      <c r="G326" s="129" t="str">
        <f>VLOOKUP(A326,BASE.!$A$1:$T$878,7,FALSE)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6" s="129" t="str">
        <f>VLOOKUP(A326,BASE.!$A$1:$T$878,8,FALSE)</f>
        <v xml:space="preserve">Presidente: Exequiel González Balbontín
Vicepresidenta: María Patricia Contreras Largo
Secretaria: María Francisca Concha Contreras
Tesorera: Sandra Cepeda Zepeda
</v>
      </c>
      <c r="I326" s="129" t="str">
        <f>VLOOKUP(A326,BASE.!$A$1:$T$878,9,FALSE)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6" s="129" t="str">
        <f>VLOOKUP(A326,BASE.!$A$1:$T$878,10,FALSE)</f>
        <v>21 de marzo de 2019 a 21 de marzo de 2022</v>
      </c>
      <c r="K326" s="129" t="str">
        <f>VLOOKUP(A326,BASE.!$A$1:$T$878,11,FALSE)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6" s="129" t="str">
        <f>VLOOKUP(A326,BASE.!$A$1:$T$878,12,FALSE)</f>
        <v xml:space="preserve">Carlos Justiniano Nº 1123, comuna de Providencia, Región Metropolitana.
</v>
      </c>
      <c r="M326" s="129" t="str">
        <f>VLOOKUP(A326,BASE.!$A$1:$T$878,13,FALSE)</f>
        <v>XIII</v>
      </c>
      <c r="N326" s="129" t="str">
        <f>VLOOKUP(A326,BASE.!$A$1:$T$878,14,FALSE)</f>
        <v>Providencia</v>
      </c>
      <c r="O326" s="129" t="str">
        <f>VLOOKUP(A326,BASE.!$A$1:$T$878,15,FALSE)</f>
        <v>Fono 223393900- 223393901</v>
      </c>
      <c r="P326" s="129">
        <f>VLOOKUP(A326,BASE.!$A$1:$T$878,16,FALSE)</f>
        <v>0</v>
      </c>
      <c r="Q326" s="129">
        <f>VLOOKUP(A326,BASE.!$A$1:$T$878,17,FALSE)</f>
        <v>0</v>
      </c>
      <c r="R326" s="129" t="str">
        <f>VLOOKUP(A326,BASE.!$A$1:$T$878,18,FALSE)</f>
        <v>93401: Institución de Asistencia Social</v>
      </c>
      <c r="S326" s="129" t="str">
        <f>VLOOKUP(A326,BASE.!$A$1:$T$878,19,FALSE)</f>
        <v>Certificado Financiero, correspondiente al año 2019, aprobado por el Sub Departamento de Supervisión Financiera Nacional.</v>
      </c>
      <c r="T326" s="131">
        <f>VLOOKUP(A326,BASE.!$A$1:$T$878,20,FALSE)</f>
        <v>37970</v>
      </c>
      <c r="U326" s="130">
        <v>6570</v>
      </c>
      <c r="V326" s="136">
        <v>56331528</v>
      </c>
      <c r="W326" s="136">
        <v>56331528</v>
      </c>
      <c r="X326" s="134">
        <v>44227</v>
      </c>
      <c r="Y326" s="135" t="s">
        <v>8664</v>
      </c>
      <c r="Z326" s="135" t="s">
        <v>7880</v>
      </c>
      <c r="AA326" s="135" t="s">
        <v>7898</v>
      </c>
    </row>
    <row r="327" spans="1:27" x14ac:dyDescent="0.25">
      <c r="A327" s="129">
        <v>6570</v>
      </c>
      <c r="B327" s="129" t="s">
        <v>8313</v>
      </c>
      <c r="C327" s="129">
        <v>717150007</v>
      </c>
      <c r="D327" s="129" t="str">
        <f>VLOOKUP(A327,BASE.!$A$1:$T$878,4,FALSE)</f>
        <v>Corporación de Derecho Privado.</v>
      </c>
      <c r="E327" s="129" t="str">
        <f>VLOOKUP(A327,BASE.!$A$1:$T$878,5,FALSE)</f>
        <v xml:space="preserve">Otorgada por Decreto Supremo Nº 972, de fecha 25 de julio de  1990, del Ministerio de Justicia, publicado en el Diario Oficial el día 13 de agosto de 1990. </v>
      </c>
      <c r="F327" s="129" t="str">
        <f>VLOOKUP(A327,BASE.!$A$1:$T$878,6,FALSE)</f>
        <v xml:space="preserve">Certificado de vigencia, folio Nº 500233447698, de fecha 18 de junio de 2019, del Servicio de Registro Civil e Identificación.
</v>
      </c>
      <c r="G327" s="129" t="str">
        <f>VLOOKUP(A327,BASE.!$A$1:$T$878,7,FALSE)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7" s="129" t="str">
        <f>VLOOKUP(A327,BASE.!$A$1:$T$878,8,FALSE)</f>
        <v xml:space="preserve">Presidente: Exequiel González Balbontín
Vicepresidenta: María Patricia Contreras Largo
Secretaria: María Francisca Concha Contreras
Tesorera: Sandra Cepeda Zepeda
</v>
      </c>
      <c r="I327" s="129" t="str">
        <f>VLOOKUP(A327,BASE.!$A$1:$T$878,9,FALSE)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7" s="129" t="str">
        <f>VLOOKUP(A327,BASE.!$A$1:$T$878,10,FALSE)</f>
        <v>21 de marzo de 2019 a 21 de marzo de 2022</v>
      </c>
      <c r="K327" s="129" t="str">
        <f>VLOOKUP(A327,BASE.!$A$1:$T$878,11,FALSE)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7" s="129" t="str">
        <f>VLOOKUP(A327,BASE.!$A$1:$T$878,12,FALSE)</f>
        <v xml:space="preserve">Carlos Justiniano Nº 1123, comuna de Providencia, Región Metropolitana.
</v>
      </c>
      <c r="M327" s="129" t="str">
        <f>VLOOKUP(A327,BASE.!$A$1:$T$878,13,FALSE)</f>
        <v>XIII</v>
      </c>
      <c r="N327" s="129" t="str">
        <f>VLOOKUP(A327,BASE.!$A$1:$T$878,14,FALSE)</f>
        <v>Providencia</v>
      </c>
      <c r="O327" s="129" t="str">
        <f>VLOOKUP(A327,BASE.!$A$1:$T$878,15,FALSE)</f>
        <v>Fono 223393900- 223393901</v>
      </c>
      <c r="P327" s="129">
        <f>VLOOKUP(A327,BASE.!$A$1:$T$878,16,FALSE)</f>
        <v>0</v>
      </c>
      <c r="Q327" s="129">
        <f>VLOOKUP(A327,BASE.!$A$1:$T$878,17,FALSE)</f>
        <v>0</v>
      </c>
      <c r="R327" s="129" t="str">
        <f>VLOOKUP(A327,BASE.!$A$1:$T$878,18,FALSE)</f>
        <v>93401: Institución de Asistencia Social</v>
      </c>
      <c r="S327" s="129" t="str">
        <f>VLOOKUP(A327,BASE.!$A$1:$T$878,19,FALSE)</f>
        <v>Certificado Financiero, correspondiente al año 2019, aprobado por el Sub Departamento de Supervisión Financiera Nacional.</v>
      </c>
      <c r="T327" s="131">
        <f>VLOOKUP(A327,BASE.!$A$1:$T$878,20,FALSE)</f>
        <v>37970</v>
      </c>
      <c r="U327" s="130">
        <v>6570</v>
      </c>
      <c r="V327" s="136">
        <v>38839134</v>
      </c>
      <c r="W327" s="136">
        <v>38839134</v>
      </c>
      <c r="X327" s="134">
        <v>44227</v>
      </c>
      <c r="Y327" s="135" t="s">
        <v>8664</v>
      </c>
      <c r="Z327" s="135" t="s">
        <v>7880</v>
      </c>
      <c r="AA327" s="135" t="s">
        <v>7967</v>
      </c>
    </row>
    <row r="328" spans="1:27" x14ac:dyDescent="0.25">
      <c r="A328" s="129">
        <v>6570</v>
      </c>
      <c r="B328" s="129" t="s">
        <v>8313</v>
      </c>
      <c r="C328" s="129">
        <v>717150007</v>
      </c>
      <c r="D328" s="129" t="str">
        <f>VLOOKUP(A328,BASE.!$A$1:$T$878,4,FALSE)</f>
        <v>Corporación de Derecho Privado.</v>
      </c>
      <c r="E328" s="129" t="str">
        <f>VLOOKUP(A328,BASE.!$A$1:$T$878,5,FALSE)</f>
        <v xml:space="preserve">Otorgada por Decreto Supremo Nº 972, de fecha 25 de julio de  1990, del Ministerio de Justicia, publicado en el Diario Oficial el día 13 de agosto de 1990. </v>
      </c>
      <c r="F328" s="129" t="str">
        <f>VLOOKUP(A328,BASE.!$A$1:$T$878,6,FALSE)</f>
        <v xml:space="preserve">Certificado de vigencia, folio Nº 500233447698, de fecha 18 de junio de 2019, del Servicio de Registro Civil e Identificación.
</v>
      </c>
      <c r="G328" s="129" t="str">
        <f>VLOOKUP(A328,BASE.!$A$1:$T$878,7,FALSE)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8" s="129" t="str">
        <f>VLOOKUP(A328,BASE.!$A$1:$T$878,8,FALSE)</f>
        <v xml:space="preserve">Presidente: Exequiel González Balbontín
Vicepresidenta: María Patricia Contreras Largo
Secretaria: María Francisca Concha Contreras
Tesorera: Sandra Cepeda Zepeda
</v>
      </c>
      <c r="I328" s="129" t="str">
        <f>VLOOKUP(A328,BASE.!$A$1:$T$878,9,FALSE)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8" s="129" t="str">
        <f>VLOOKUP(A328,BASE.!$A$1:$T$878,10,FALSE)</f>
        <v>21 de marzo de 2019 a 21 de marzo de 2022</v>
      </c>
      <c r="K328" s="129" t="str">
        <f>VLOOKUP(A328,BASE.!$A$1:$T$878,11,FALSE)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8" s="129" t="str">
        <f>VLOOKUP(A328,BASE.!$A$1:$T$878,12,FALSE)</f>
        <v xml:space="preserve">Carlos Justiniano Nº 1123, comuna de Providencia, Región Metropolitana.
</v>
      </c>
      <c r="M328" s="129" t="str">
        <f>VLOOKUP(A328,BASE.!$A$1:$T$878,13,FALSE)</f>
        <v>XIII</v>
      </c>
      <c r="N328" s="129" t="str">
        <f>VLOOKUP(A328,BASE.!$A$1:$T$878,14,FALSE)</f>
        <v>Providencia</v>
      </c>
      <c r="O328" s="129" t="str">
        <f>VLOOKUP(A328,BASE.!$A$1:$T$878,15,FALSE)</f>
        <v>Fono 223393900- 223393901</v>
      </c>
      <c r="P328" s="129">
        <f>VLOOKUP(A328,BASE.!$A$1:$T$878,16,FALSE)</f>
        <v>0</v>
      </c>
      <c r="Q328" s="129">
        <f>VLOOKUP(A328,BASE.!$A$1:$T$878,17,FALSE)</f>
        <v>0</v>
      </c>
      <c r="R328" s="129" t="str">
        <f>VLOOKUP(A328,BASE.!$A$1:$T$878,18,FALSE)</f>
        <v>93401: Institución de Asistencia Social</v>
      </c>
      <c r="S328" s="129" t="str">
        <f>VLOOKUP(A328,BASE.!$A$1:$T$878,19,FALSE)</f>
        <v>Certificado Financiero, correspondiente al año 2019, aprobado por el Sub Departamento de Supervisión Financiera Nacional.</v>
      </c>
      <c r="T328" s="131">
        <f>VLOOKUP(A328,BASE.!$A$1:$T$878,20,FALSE)</f>
        <v>37970</v>
      </c>
      <c r="U328" s="130">
        <v>6570</v>
      </c>
      <c r="V328" s="136">
        <v>24039456</v>
      </c>
      <c r="W328" s="136">
        <v>24039456</v>
      </c>
      <c r="X328" s="134">
        <v>44227</v>
      </c>
      <c r="Y328" s="135" t="s">
        <v>8664</v>
      </c>
      <c r="Z328" s="135" t="s">
        <v>7880</v>
      </c>
      <c r="AA328" s="135" t="s">
        <v>7968</v>
      </c>
    </row>
    <row r="329" spans="1:27" x14ac:dyDescent="0.25">
      <c r="A329" s="129">
        <v>6570</v>
      </c>
      <c r="B329" s="129" t="s">
        <v>8313</v>
      </c>
      <c r="C329" s="129">
        <v>717150007</v>
      </c>
      <c r="D329" s="129" t="str">
        <f>VLOOKUP(A329,BASE.!$A$1:$T$878,4,FALSE)</f>
        <v>Corporación de Derecho Privado.</v>
      </c>
      <c r="E329" s="129" t="str">
        <f>VLOOKUP(A329,BASE.!$A$1:$T$878,5,FALSE)</f>
        <v xml:space="preserve">Otorgada por Decreto Supremo Nº 972, de fecha 25 de julio de  1990, del Ministerio de Justicia, publicado en el Diario Oficial el día 13 de agosto de 1990. </v>
      </c>
      <c r="F329" s="129" t="str">
        <f>VLOOKUP(A329,BASE.!$A$1:$T$878,6,FALSE)</f>
        <v xml:space="preserve">Certificado de vigencia, folio Nº 500233447698, de fecha 18 de junio de 2019, del Servicio de Registro Civil e Identificación.
</v>
      </c>
      <c r="G329" s="129" t="str">
        <f>VLOOKUP(A329,BASE.!$A$1:$T$878,7,FALSE)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29" s="129" t="str">
        <f>VLOOKUP(A329,BASE.!$A$1:$T$878,8,FALSE)</f>
        <v xml:space="preserve">Presidente: Exequiel González Balbontín
Vicepresidenta: María Patricia Contreras Largo
Secretaria: María Francisca Concha Contreras
Tesorera: Sandra Cepeda Zepeda
</v>
      </c>
      <c r="I329" s="129" t="str">
        <f>VLOOKUP(A329,BASE.!$A$1:$T$878,9,FALSE)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29" s="129" t="str">
        <f>VLOOKUP(A329,BASE.!$A$1:$T$878,10,FALSE)</f>
        <v>21 de marzo de 2019 a 21 de marzo de 2022</v>
      </c>
      <c r="K329" s="129" t="str">
        <f>VLOOKUP(A329,BASE.!$A$1:$T$878,11,FALSE)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29" s="129" t="str">
        <f>VLOOKUP(A329,BASE.!$A$1:$T$878,12,FALSE)</f>
        <v xml:space="preserve">Carlos Justiniano Nº 1123, comuna de Providencia, Región Metropolitana.
</v>
      </c>
      <c r="M329" s="129" t="str">
        <f>VLOOKUP(A329,BASE.!$A$1:$T$878,13,FALSE)</f>
        <v>XIII</v>
      </c>
      <c r="N329" s="129" t="str">
        <f>VLOOKUP(A329,BASE.!$A$1:$T$878,14,FALSE)</f>
        <v>Providencia</v>
      </c>
      <c r="O329" s="129" t="str">
        <f>VLOOKUP(A329,BASE.!$A$1:$T$878,15,FALSE)</f>
        <v>Fono 223393900- 223393901</v>
      </c>
      <c r="P329" s="129">
        <f>VLOOKUP(A329,BASE.!$A$1:$T$878,16,FALSE)</f>
        <v>0</v>
      </c>
      <c r="Q329" s="129">
        <f>VLOOKUP(A329,BASE.!$A$1:$T$878,17,FALSE)</f>
        <v>0</v>
      </c>
      <c r="R329" s="129" t="str">
        <f>VLOOKUP(A329,BASE.!$A$1:$T$878,18,FALSE)</f>
        <v>93401: Institución de Asistencia Social</v>
      </c>
      <c r="S329" s="129" t="str">
        <f>VLOOKUP(A329,BASE.!$A$1:$T$878,19,FALSE)</f>
        <v>Certificado Financiero, correspondiente al año 2019, aprobado por el Sub Departamento de Supervisión Financiera Nacional.</v>
      </c>
      <c r="T329" s="131">
        <f>VLOOKUP(A329,BASE.!$A$1:$T$878,20,FALSE)</f>
        <v>37970</v>
      </c>
      <c r="U329" s="130">
        <v>6570</v>
      </c>
      <c r="V329" s="136">
        <v>12750704</v>
      </c>
      <c r="W329" s="136">
        <v>12750704</v>
      </c>
      <c r="X329" s="134">
        <v>44227</v>
      </c>
      <c r="Y329" s="135" t="s">
        <v>8664</v>
      </c>
      <c r="Z329" s="135" t="s">
        <v>7880</v>
      </c>
      <c r="AA329" s="135" t="s">
        <v>7969</v>
      </c>
    </row>
    <row r="330" spans="1:27" x14ac:dyDescent="0.25">
      <c r="A330" s="129">
        <v>6570</v>
      </c>
      <c r="B330" s="129" t="s">
        <v>8313</v>
      </c>
      <c r="C330" s="129">
        <v>717150007</v>
      </c>
      <c r="D330" s="129" t="str">
        <f>VLOOKUP(A330,BASE.!$A$1:$T$878,4,FALSE)</f>
        <v>Corporación de Derecho Privado.</v>
      </c>
      <c r="E330" s="129" t="str">
        <f>VLOOKUP(A330,BASE.!$A$1:$T$878,5,FALSE)</f>
        <v xml:space="preserve">Otorgada por Decreto Supremo Nº 972, de fecha 25 de julio de  1990, del Ministerio de Justicia, publicado en el Diario Oficial el día 13 de agosto de 1990. </v>
      </c>
      <c r="F330" s="129" t="str">
        <f>VLOOKUP(A330,BASE.!$A$1:$T$878,6,FALSE)</f>
        <v xml:space="preserve">Certificado de vigencia, folio Nº 500233447698, de fecha 18 de junio de 2019, del Servicio de Registro Civil e Identificación.
</v>
      </c>
      <c r="G330" s="129" t="str">
        <f>VLOOKUP(A330,BASE.!$A$1:$T$878,7,FALSE)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30" s="129" t="str">
        <f>VLOOKUP(A330,BASE.!$A$1:$T$878,8,FALSE)</f>
        <v xml:space="preserve">Presidente: Exequiel González Balbontín
Vicepresidenta: María Patricia Contreras Largo
Secretaria: María Francisca Concha Contreras
Tesorera: Sandra Cepeda Zepeda
</v>
      </c>
      <c r="I330" s="129" t="str">
        <f>VLOOKUP(A330,BASE.!$A$1:$T$878,9,FALSE)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30" s="129" t="str">
        <f>VLOOKUP(A330,BASE.!$A$1:$T$878,10,FALSE)</f>
        <v>21 de marzo de 2019 a 21 de marzo de 2022</v>
      </c>
      <c r="K330" s="129" t="str">
        <f>VLOOKUP(A330,BASE.!$A$1:$T$878,11,FALSE)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30" s="129" t="str">
        <f>VLOOKUP(A330,BASE.!$A$1:$T$878,12,FALSE)</f>
        <v xml:space="preserve">Carlos Justiniano Nº 1123, comuna de Providencia, Región Metropolitana.
</v>
      </c>
      <c r="M330" s="129" t="str">
        <f>VLOOKUP(A330,BASE.!$A$1:$T$878,13,FALSE)</f>
        <v>XIII</v>
      </c>
      <c r="N330" s="129" t="str">
        <f>VLOOKUP(A330,BASE.!$A$1:$T$878,14,FALSE)</f>
        <v>Providencia</v>
      </c>
      <c r="O330" s="129" t="str">
        <f>VLOOKUP(A330,BASE.!$A$1:$T$878,15,FALSE)</f>
        <v>Fono 223393900- 223393901</v>
      </c>
      <c r="P330" s="129">
        <f>VLOOKUP(A330,BASE.!$A$1:$T$878,16,FALSE)</f>
        <v>0</v>
      </c>
      <c r="Q330" s="129">
        <f>VLOOKUP(A330,BASE.!$A$1:$T$878,17,FALSE)</f>
        <v>0</v>
      </c>
      <c r="R330" s="129" t="str">
        <f>VLOOKUP(A330,BASE.!$A$1:$T$878,18,FALSE)</f>
        <v>93401: Institución de Asistencia Social</v>
      </c>
      <c r="S330" s="129" t="str">
        <f>VLOOKUP(A330,BASE.!$A$1:$T$878,19,FALSE)</f>
        <v>Certificado Financiero, correspondiente al año 2019, aprobado por el Sub Departamento de Supervisión Financiera Nacional.</v>
      </c>
      <c r="T330" s="131">
        <f>VLOOKUP(A330,BASE.!$A$1:$T$878,20,FALSE)</f>
        <v>37970</v>
      </c>
      <c r="U330" s="130">
        <v>6570</v>
      </c>
      <c r="V330" s="136">
        <v>7311139</v>
      </c>
      <c r="W330" s="136">
        <v>7311139</v>
      </c>
      <c r="X330" s="134">
        <v>44227</v>
      </c>
      <c r="Y330" s="135" t="s">
        <v>8664</v>
      </c>
      <c r="Z330" s="135" t="s">
        <v>7880</v>
      </c>
      <c r="AA330" s="135" t="s">
        <v>7981</v>
      </c>
    </row>
    <row r="331" spans="1:27" x14ac:dyDescent="0.25">
      <c r="A331" s="129">
        <v>6570</v>
      </c>
      <c r="B331" s="129" t="s">
        <v>8313</v>
      </c>
      <c r="C331" s="129">
        <v>717150007</v>
      </c>
      <c r="D331" s="129" t="str">
        <f>VLOOKUP(A331,BASE.!$A$1:$T$878,4,FALSE)</f>
        <v>Corporación de Derecho Privado.</v>
      </c>
      <c r="E331" s="129" t="str">
        <f>VLOOKUP(A331,BASE.!$A$1:$T$878,5,FALSE)</f>
        <v xml:space="preserve">Otorgada por Decreto Supremo Nº 972, de fecha 25 de julio de  1990, del Ministerio de Justicia, publicado en el Diario Oficial el día 13 de agosto de 1990. </v>
      </c>
      <c r="F331" s="129" t="str">
        <f>VLOOKUP(A331,BASE.!$A$1:$T$878,6,FALSE)</f>
        <v xml:space="preserve">Certificado de vigencia, folio Nº 500233447698, de fecha 18 de junio de 2019, del Servicio de Registro Civil e Identificación.
</v>
      </c>
      <c r="G331" s="129" t="str">
        <f>VLOOKUP(A331,BASE.!$A$1:$T$878,7,FALSE)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31" s="129" t="str">
        <f>VLOOKUP(A331,BASE.!$A$1:$T$878,8,FALSE)</f>
        <v xml:space="preserve">Presidente: Exequiel González Balbontín
Vicepresidenta: María Patricia Contreras Largo
Secretaria: María Francisca Concha Contreras
Tesorera: Sandra Cepeda Zepeda
</v>
      </c>
      <c r="I331" s="129" t="str">
        <f>VLOOKUP(A331,BASE.!$A$1:$T$878,9,FALSE)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31" s="129" t="str">
        <f>VLOOKUP(A331,BASE.!$A$1:$T$878,10,FALSE)</f>
        <v>21 de marzo de 2019 a 21 de marzo de 2022</v>
      </c>
      <c r="K331" s="129" t="str">
        <f>VLOOKUP(A331,BASE.!$A$1:$T$878,11,FALSE)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31" s="129" t="str">
        <f>VLOOKUP(A331,BASE.!$A$1:$T$878,12,FALSE)</f>
        <v xml:space="preserve">Carlos Justiniano Nº 1123, comuna de Providencia, Región Metropolitana.
</v>
      </c>
      <c r="M331" s="129" t="str">
        <f>VLOOKUP(A331,BASE.!$A$1:$T$878,13,FALSE)</f>
        <v>XIII</v>
      </c>
      <c r="N331" s="129" t="str">
        <f>VLOOKUP(A331,BASE.!$A$1:$T$878,14,FALSE)</f>
        <v>Providencia</v>
      </c>
      <c r="O331" s="129" t="str">
        <f>VLOOKUP(A331,BASE.!$A$1:$T$878,15,FALSE)</f>
        <v>Fono 223393900- 223393901</v>
      </c>
      <c r="P331" s="129">
        <f>VLOOKUP(A331,BASE.!$A$1:$T$878,16,FALSE)</f>
        <v>0</v>
      </c>
      <c r="Q331" s="129">
        <f>VLOOKUP(A331,BASE.!$A$1:$T$878,17,FALSE)</f>
        <v>0</v>
      </c>
      <c r="R331" s="129" t="str">
        <f>VLOOKUP(A331,BASE.!$A$1:$T$878,18,FALSE)</f>
        <v>93401: Institución de Asistencia Social</v>
      </c>
      <c r="S331" s="129" t="str">
        <f>VLOOKUP(A331,BASE.!$A$1:$T$878,19,FALSE)</f>
        <v>Certificado Financiero, correspondiente al año 2019, aprobado por el Sub Departamento de Supervisión Financiera Nacional.</v>
      </c>
      <c r="T331" s="131">
        <f>VLOOKUP(A331,BASE.!$A$1:$T$878,20,FALSE)</f>
        <v>37970</v>
      </c>
      <c r="U331" s="130">
        <v>6570</v>
      </c>
      <c r="V331" s="136">
        <v>35471300</v>
      </c>
      <c r="W331" s="136">
        <v>35471300</v>
      </c>
      <c r="X331" s="134">
        <v>44227</v>
      </c>
      <c r="Y331" s="135" t="s">
        <v>8664</v>
      </c>
      <c r="Z331" s="135" t="s">
        <v>7880</v>
      </c>
      <c r="AA331" s="135" t="s">
        <v>7934</v>
      </c>
    </row>
    <row r="332" spans="1:27" x14ac:dyDescent="0.25">
      <c r="A332" s="129">
        <v>6570</v>
      </c>
      <c r="B332" s="129" t="s">
        <v>8313</v>
      </c>
      <c r="C332" s="129">
        <v>717150007</v>
      </c>
      <c r="D332" s="129" t="str">
        <f>VLOOKUP(A332,BASE.!$A$1:$T$878,4,FALSE)</f>
        <v>Corporación de Derecho Privado.</v>
      </c>
      <c r="E332" s="129" t="str">
        <f>VLOOKUP(A332,BASE.!$A$1:$T$878,5,FALSE)</f>
        <v xml:space="preserve">Otorgada por Decreto Supremo Nº 972, de fecha 25 de julio de  1990, del Ministerio de Justicia, publicado en el Diario Oficial el día 13 de agosto de 1990. </v>
      </c>
      <c r="F332" s="129" t="str">
        <f>VLOOKUP(A332,BASE.!$A$1:$T$878,6,FALSE)</f>
        <v xml:space="preserve">Certificado de vigencia, folio Nº 500233447698, de fecha 18 de junio de 2019, del Servicio de Registro Civil e Identificación.
</v>
      </c>
      <c r="G332" s="129" t="str">
        <f>VLOOKUP(A332,BASE.!$A$1:$T$878,7,FALSE)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32" s="129" t="str">
        <f>VLOOKUP(A332,BASE.!$A$1:$T$878,8,FALSE)</f>
        <v xml:space="preserve">Presidente: Exequiel González Balbontín
Vicepresidenta: María Patricia Contreras Largo
Secretaria: María Francisca Concha Contreras
Tesorera: Sandra Cepeda Zepeda
</v>
      </c>
      <c r="I332" s="129" t="str">
        <f>VLOOKUP(A332,BASE.!$A$1:$T$878,9,FALSE)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32" s="129" t="str">
        <f>VLOOKUP(A332,BASE.!$A$1:$T$878,10,FALSE)</f>
        <v>21 de marzo de 2019 a 21 de marzo de 2022</v>
      </c>
      <c r="K332" s="129" t="str">
        <f>VLOOKUP(A332,BASE.!$A$1:$T$878,11,FALSE)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32" s="129" t="str">
        <f>VLOOKUP(A332,BASE.!$A$1:$T$878,12,FALSE)</f>
        <v xml:space="preserve">Carlos Justiniano Nº 1123, comuna de Providencia, Región Metropolitana.
</v>
      </c>
      <c r="M332" s="129" t="str">
        <f>VLOOKUP(A332,BASE.!$A$1:$T$878,13,FALSE)</f>
        <v>XIII</v>
      </c>
      <c r="N332" s="129" t="str">
        <f>VLOOKUP(A332,BASE.!$A$1:$T$878,14,FALSE)</f>
        <v>Providencia</v>
      </c>
      <c r="O332" s="129" t="str">
        <f>VLOOKUP(A332,BASE.!$A$1:$T$878,15,FALSE)</f>
        <v>Fono 223393900- 223393901</v>
      </c>
      <c r="P332" s="129">
        <f>VLOOKUP(A332,BASE.!$A$1:$T$878,16,FALSE)</f>
        <v>0</v>
      </c>
      <c r="Q332" s="129">
        <f>VLOOKUP(A332,BASE.!$A$1:$T$878,17,FALSE)</f>
        <v>0</v>
      </c>
      <c r="R332" s="129" t="str">
        <f>VLOOKUP(A332,BASE.!$A$1:$T$878,18,FALSE)</f>
        <v>93401: Institución de Asistencia Social</v>
      </c>
      <c r="S332" s="129" t="str">
        <f>VLOOKUP(A332,BASE.!$A$1:$T$878,19,FALSE)</f>
        <v>Certificado Financiero, correspondiente al año 2019, aprobado por el Sub Departamento de Supervisión Financiera Nacional.</v>
      </c>
      <c r="T332" s="131">
        <f>VLOOKUP(A332,BASE.!$A$1:$T$878,20,FALSE)</f>
        <v>37970</v>
      </c>
      <c r="U332" s="130">
        <v>6570</v>
      </c>
      <c r="V332" s="136">
        <v>39486988</v>
      </c>
      <c r="W332" s="136">
        <v>39486988</v>
      </c>
      <c r="X332" s="134">
        <v>44227</v>
      </c>
      <c r="Y332" s="135" t="s">
        <v>8664</v>
      </c>
      <c r="Z332" s="135" t="s">
        <v>7880</v>
      </c>
      <c r="AA332" s="135" t="s">
        <v>8000</v>
      </c>
    </row>
    <row r="333" spans="1:27" x14ac:dyDescent="0.25">
      <c r="A333" s="129">
        <v>6570</v>
      </c>
      <c r="B333" s="129" t="s">
        <v>8313</v>
      </c>
      <c r="C333" s="129">
        <v>717150007</v>
      </c>
      <c r="D333" s="129" t="str">
        <f>VLOOKUP(A333,BASE.!$A$1:$T$878,4,FALSE)</f>
        <v>Corporación de Derecho Privado.</v>
      </c>
      <c r="E333" s="129" t="str">
        <f>VLOOKUP(A333,BASE.!$A$1:$T$878,5,FALSE)</f>
        <v xml:space="preserve">Otorgada por Decreto Supremo Nº 972, de fecha 25 de julio de  1990, del Ministerio de Justicia, publicado en el Diario Oficial el día 13 de agosto de 1990. </v>
      </c>
      <c r="F333" s="129" t="str">
        <f>VLOOKUP(A333,BASE.!$A$1:$T$878,6,FALSE)</f>
        <v xml:space="preserve">Certificado de vigencia, folio Nº 500233447698, de fecha 18 de junio de 2019, del Servicio de Registro Civil e Identificación.
</v>
      </c>
      <c r="G333" s="129" t="str">
        <f>VLOOKUP(A333,BASE.!$A$1:$T$878,7,FALSE)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33" s="129" t="str">
        <f>VLOOKUP(A333,BASE.!$A$1:$T$878,8,FALSE)</f>
        <v xml:space="preserve">Presidente: Exequiel González Balbontín
Vicepresidenta: María Patricia Contreras Largo
Secretaria: María Francisca Concha Contreras
Tesorera: Sandra Cepeda Zepeda
</v>
      </c>
      <c r="I333" s="129" t="str">
        <f>VLOOKUP(A333,BASE.!$A$1:$T$878,9,FALSE)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33" s="129" t="str">
        <f>VLOOKUP(A333,BASE.!$A$1:$T$878,10,FALSE)</f>
        <v>21 de marzo de 2019 a 21 de marzo de 2022</v>
      </c>
      <c r="K333" s="129" t="str">
        <f>VLOOKUP(A333,BASE.!$A$1:$T$878,11,FALSE)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33" s="129" t="str">
        <f>VLOOKUP(A333,BASE.!$A$1:$T$878,12,FALSE)</f>
        <v xml:space="preserve">Carlos Justiniano Nº 1123, comuna de Providencia, Región Metropolitana.
</v>
      </c>
      <c r="M333" s="129" t="str">
        <f>VLOOKUP(A333,BASE.!$A$1:$T$878,13,FALSE)</f>
        <v>XIII</v>
      </c>
      <c r="N333" s="129" t="str">
        <f>VLOOKUP(A333,BASE.!$A$1:$T$878,14,FALSE)</f>
        <v>Providencia</v>
      </c>
      <c r="O333" s="129" t="str">
        <f>VLOOKUP(A333,BASE.!$A$1:$T$878,15,FALSE)</f>
        <v>Fono 223393900- 223393901</v>
      </c>
      <c r="P333" s="129">
        <f>VLOOKUP(A333,BASE.!$A$1:$T$878,16,FALSE)</f>
        <v>0</v>
      </c>
      <c r="Q333" s="129">
        <f>VLOOKUP(A333,BASE.!$A$1:$T$878,17,FALSE)</f>
        <v>0</v>
      </c>
      <c r="R333" s="129" t="str">
        <f>VLOOKUP(A333,BASE.!$A$1:$T$878,18,FALSE)</f>
        <v>93401: Institución de Asistencia Social</v>
      </c>
      <c r="S333" s="129" t="str">
        <f>VLOOKUP(A333,BASE.!$A$1:$T$878,19,FALSE)</f>
        <v>Certificado Financiero, correspondiente al año 2019, aprobado por el Sub Departamento de Supervisión Financiera Nacional.</v>
      </c>
      <c r="T333" s="131">
        <f>VLOOKUP(A333,BASE.!$A$1:$T$878,20,FALSE)</f>
        <v>37970</v>
      </c>
      <c r="U333" s="130">
        <v>6570</v>
      </c>
      <c r="V333" s="136">
        <v>15319464</v>
      </c>
      <c r="W333" s="136">
        <v>15319464</v>
      </c>
      <c r="X333" s="134">
        <v>44227</v>
      </c>
      <c r="Y333" s="135" t="s">
        <v>8664</v>
      </c>
      <c r="Z333" s="135" t="s">
        <v>7880</v>
      </c>
      <c r="AA333" s="135" t="s">
        <v>7936</v>
      </c>
    </row>
    <row r="334" spans="1:27" x14ac:dyDescent="0.25">
      <c r="A334" s="129">
        <v>6570</v>
      </c>
      <c r="B334" s="129" t="s">
        <v>8313</v>
      </c>
      <c r="C334" s="129">
        <v>717150007</v>
      </c>
      <c r="D334" s="129" t="str">
        <f>VLOOKUP(A334,BASE.!$A$1:$T$878,4,FALSE)</f>
        <v>Corporación de Derecho Privado.</v>
      </c>
      <c r="E334" s="129" t="str">
        <f>VLOOKUP(A334,BASE.!$A$1:$T$878,5,FALSE)</f>
        <v xml:space="preserve">Otorgada por Decreto Supremo Nº 972, de fecha 25 de julio de  1990, del Ministerio de Justicia, publicado en el Diario Oficial el día 13 de agosto de 1990. </v>
      </c>
      <c r="F334" s="129" t="str">
        <f>VLOOKUP(A334,BASE.!$A$1:$T$878,6,FALSE)</f>
        <v xml:space="preserve">Certificado de vigencia, folio Nº 500233447698, de fecha 18 de junio de 2019, del Servicio de Registro Civil e Identificación.
</v>
      </c>
      <c r="G334" s="129" t="str">
        <f>VLOOKUP(A334,BASE.!$A$1:$T$878,7,FALSE)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34" s="129" t="str">
        <f>VLOOKUP(A334,BASE.!$A$1:$T$878,8,FALSE)</f>
        <v xml:space="preserve">Presidente: Exequiel González Balbontín
Vicepresidenta: María Patricia Contreras Largo
Secretaria: María Francisca Concha Contreras
Tesorera: Sandra Cepeda Zepeda
</v>
      </c>
      <c r="I334" s="129" t="str">
        <f>VLOOKUP(A334,BASE.!$A$1:$T$878,9,FALSE)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34" s="129" t="str">
        <f>VLOOKUP(A334,BASE.!$A$1:$T$878,10,FALSE)</f>
        <v>21 de marzo de 2019 a 21 de marzo de 2022</v>
      </c>
      <c r="K334" s="129" t="str">
        <f>VLOOKUP(A334,BASE.!$A$1:$T$878,11,FALSE)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34" s="129" t="str">
        <f>VLOOKUP(A334,BASE.!$A$1:$T$878,12,FALSE)</f>
        <v xml:space="preserve">Carlos Justiniano Nº 1123, comuna de Providencia, Región Metropolitana.
</v>
      </c>
      <c r="M334" s="129" t="str">
        <f>VLOOKUP(A334,BASE.!$A$1:$T$878,13,FALSE)</f>
        <v>XIII</v>
      </c>
      <c r="N334" s="129" t="str">
        <f>VLOOKUP(A334,BASE.!$A$1:$T$878,14,FALSE)</f>
        <v>Providencia</v>
      </c>
      <c r="O334" s="129" t="str">
        <f>VLOOKUP(A334,BASE.!$A$1:$T$878,15,FALSE)</f>
        <v>Fono 223393900- 223393901</v>
      </c>
      <c r="P334" s="129">
        <f>VLOOKUP(A334,BASE.!$A$1:$T$878,16,FALSE)</f>
        <v>0</v>
      </c>
      <c r="Q334" s="129">
        <f>VLOOKUP(A334,BASE.!$A$1:$T$878,17,FALSE)</f>
        <v>0</v>
      </c>
      <c r="R334" s="129" t="str">
        <f>VLOOKUP(A334,BASE.!$A$1:$T$878,18,FALSE)</f>
        <v>93401: Institución de Asistencia Social</v>
      </c>
      <c r="S334" s="129" t="str">
        <f>VLOOKUP(A334,BASE.!$A$1:$T$878,19,FALSE)</f>
        <v>Certificado Financiero, correspondiente al año 2019, aprobado por el Sub Departamento de Supervisión Financiera Nacional.</v>
      </c>
      <c r="T334" s="131">
        <f>VLOOKUP(A334,BASE.!$A$1:$T$878,20,FALSE)</f>
        <v>37970</v>
      </c>
      <c r="U334" s="130">
        <v>6570</v>
      </c>
      <c r="V334" s="136">
        <v>52025880</v>
      </c>
      <c r="W334" s="136">
        <v>52025880</v>
      </c>
      <c r="X334" s="134">
        <v>44227</v>
      </c>
      <c r="Y334" s="135" t="s">
        <v>8664</v>
      </c>
      <c r="Z334" s="135" t="s">
        <v>7880</v>
      </c>
      <c r="AA334" s="135" t="s">
        <v>6479</v>
      </c>
    </row>
    <row r="335" spans="1:27" x14ac:dyDescent="0.25">
      <c r="A335" s="129">
        <v>6570</v>
      </c>
      <c r="B335" s="129" t="s">
        <v>8313</v>
      </c>
      <c r="C335" s="129">
        <v>717150007</v>
      </c>
      <c r="D335" s="129" t="str">
        <f>VLOOKUP(A335,BASE.!$A$1:$T$878,4,FALSE)</f>
        <v>Corporación de Derecho Privado.</v>
      </c>
      <c r="E335" s="129" t="str">
        <f>VLOOKUP(A335,BASE.!$A$1:$T$878,5,FALSE)</f>
        <v xml:space="preserve">Otorgada por Decreto Supremo Nº 972, de fecha 25 de julio de  1990, del Ministerio de Justicia, publicado en el Diario Oficial el día 13 de agosto de 1990. </v>
      </c>
      <c r="F335" s="129" t="str">
        <f>VLOOKUP(A335,BASE.!$A$1:$T$878,6,FALSE)</f>
        <v xml:space="preserve">Certificado de vigencia, folio Nº 500233447698, de fecha 18 de junio de 2019, del Servicio de Registro Civil e Identificación.
</v>
      </c>
      <c r="G335" s="129" t="str">
        <f>VLOOKUP(A335,BASE.!$A$1:$T$878,7,FALSE)</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H335" s="129" t="str">
        <f>VLOOKUP(A335,BASE.!$A$1:$T$878,8,FALSE)</f>
        <v xml:space="preserve">Presidente: Exequiel González Balbontín
Vicepresidenta: María Patricia Contreras Largo
Secretaria: María Francisca Concha Contreras
Tesorera: Sandra Cepeda Zepeda
</v>
      </c>
      <c r="I335" s="129" t="str">
        <f>VLOOKUP(A335,BASE.!$A$1:$T$878,9,FALSE)</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J335" s="129" t="str">
        <f>VLOOKUP(A335,BASE.!$A$1:$T$878,10,FALSE)</f>
        <v>21 de marzo de 2019 a 21 de marzo de 2022</v>
      </c>
      <c r="K335" s="129" t="str">
        <f>VLOOKUP(A335,BASE.!$A$1:$T$878,11,FALSE)</f>
        <v xml:space="preserve">Directora Ejecutiva: Milagros Isabel Neghme Cristi, 
Presidente: Exequiel González Balbontín, 
Podrán actuar conjunta o separadamente.
Poderes especiales: 
Alejandro Andrés Astorga Arancibia, 
Catalina Lastarria Cádiz, 
Podrán actuar conjunta o separadamente.
</v>
      </c>
      <c r="L335" s="129" t="str">
        <f>VLOOKUP(A335,BASE.!$A$1:$T$878,12,FALSE)</f>
        <v xml:space="preserve">Carlos Justiniano Nº 1123, comuna de Providencia, Región Metropolitana.
</v>
      </c>
      <c r="M335" s="129" t="str">
        <f>VLOOKUP(A335,BASE.!$A$1:$T$878,13,FALSE)</f>
        <v>XIII</v>
      </c>
      <c r="N335" s="129" t="str">
        <f>VLOOKUP(A335,BASE.!$A$1:$T$878,14,FALSE)</f>
        <v>Providencia</v>
      </c>
      <c r="O335" s="129" t="str">
        <f>VLOOKUP(A335,BASE.!$A$1:$T$878,15,FALSE)</f>
        <v>Fono 223393900- 223393901</v>
      </c>
      <c r="P335" s="129">
        <f>VLOOKUP(A335,BASE.!$A$1:$T$878,16,FALSE)</f>
        <v>0</v>
      </c>
      <c r="Q335" s="129">
        <f>VLOOKUP(A335,BASE.!$A$1:$T$878,17,FALSE)</f>
        <v>0</v>
      </c>
      <c r="R335" s="129" t="str">
        <f>VLOOKUP(A335,BASE.!$A$1:$T$878,18,FALSE)</f>
        <v>93401: Institución de Asistencia Social</v>
      </c>
      <c r="S335" s="129" t="str">
        <f>VLOOKUP(A335,BASE.!$A$1:$T$878,19,FALSE)</f>
        <v>Certificado Financiero, correspondiente al año 2019, aprobado por el Sub Departamento de Supervisión Financiera Nacional.</v>
      </c>
      <c r="T335" s="131">
        <f>VLOOKUP(A335,BASE.!$A$1:$T$878,20,FALSE)</f>
        <v>37970</v>
      </c>
      <c r="U335" s="130">
        <v>6570</v>
      </c>
      <c r="V335" s="136">
        <v>34952376</v>
      </c>
      <c r="W335" s="136">
        <v>34952376</v>
      </c>
      <c r="X335" s="134">
        <v>44227</v>
      </c>
      <c r="Y335" s="135" t="s">
        <v>8664</v>
      </c>
      <c r="Z335" s="135" t="s">
        <v>7880</v>
      </c>
      <c r="AA335" s="135" t="s">
        <v>7899</v>
      </c>
    </row>
    <row r="336" spans="1:27" x14ac:dyDescent="0.25">
      <c r="A336" s="129">
        <v>6580</v>
      </c>
      <c r="B336" s="129" t="s">
        <v>8314</v>
      </c>
      <c r="C336" s="129">
        <v>714523007</v>
      </c>
      <c r="D336" s="129" t="str">
        <f>VLOOKUP(A336,BASE.!$A$1:$T$878,4,FALSE)</f>
        <v>Corporación de Derecho Privado.</v>
      </c>
      <c r="E336" s="129" t="str">
        <f>VLOOKUP(A336,BASE.!$A$1:$T$878,5,FALSE)</f>
        <v xml:space="preserve">Decreto Supremo Nº1079, de 04 de noviembre de 1987, del Ministerio de Justicia. </v>
      </c>
      <c r="F336" s="129" t="str">
        <f>VLOOKUP(A336,BASE.!$A$1:$T$878,6,FALSE)</f>
        <v>Certificado de Vigencia folio Nº 500356223859, emitido por el SRCeI, con fecha 15 de noviembre de 2020.</v>
      </c>
      <c r="G336" s="129" t="str">
        <f>VLOOKUP(A336,BASE.!$A$1:$T$878,7,FALSE)</f>
        <v xml:space="preserve">Dar un hogar, cuidado, atención, educación y alimentación a menores en situación irregular.
</v>
      </c>
      <c r="H336" s="129" t="str">
        <f>VLOOKUP(A336,BASE.!$A$1:$T$878,8,FALSE)</f>
        <v xml:space="preserve">DIRECTORIO:
Presidente: Pilar Larraín Undurraga,  
Secretario: Ignacio Correa Munita,
Tesorero: René Saavedra Contreras,
Director: Rodrigo Eduardo Medina Gómez 
Director: Luisa Angélica Yevilaf Chancaqueo, 
</v>
      </c>
      <c r="I336" s="129" t="str">
        <f>VLOOKUP(A336,BASE.!$A$1:$T$878,9,FALSE)</f>
        <v>Durará un año en sus cargos</v>
      </c>
      <c r="J336" s="129" t="str">
        <f>VLOOKUP(A336,BASE.!$A$1:$T$878,10,FALSE)</f>
        <v xml:space="preserve">13 de agosto de 2012 a 13 de Agosto de 2013. De acuerdo a certificado de Archivero Titular, don Julian Andrés Miranda Osses, a esta fecha, 17 de enero de 2019, no hay nota alguna que revoque o deje sin efecto, tanto el mandato como poderes, y/o delegación de éstos. </v>
      </c>
      <c r="K336" s="129" t="str">
        <f>VLOOKUP(A336,BASE.!$A$1:$T$878,11,FALSE)</f>
        <v xml:space="preserve">
Presidente: Pilar Larraín Undurraga x
Se otorgan poderes a los directores René Saavedra Contreras, e Ignacio Correa Munita para que actuando conjuntamente dos cualquiera de ellos, representen a la Corporación con las más amplias facultades.
</v>
      </c>
      <c r="L336" s="129" t="str">
        <f>VLOOKUP(A336,BASE.!$A$1:$T$878,12,FALSE)</f>
        <v xml:space="preserve">Miguel Ángel N° 03420, comuna de La Pintana, Región Metropolitana
</v>
      </c>
      <c r="M336" s="129" t="str">
        <f>VLOOKUP(A336,BASE.!$A$1:$T$878,13,FALSE)</f>
        <v>XIII</v>
      </c>
      <c r="N336" s="129" t="str">
        <f>VLOOKUP(A336,BASE.!$A$1:$T$878,14,FALSE)</f>
        <v xml:space="preserve"> La Pintana</v>
      </c>
      <c r="O336" s="129" t="str">
        <f>VLOOKUP(A336,BASE.!$A$1:$T$878,15,FALSE)</f>
        <v xml:space="preserve">F. 2-25428116- 9-73322020
</v>
      </c>
      <c r="P336" s="129" t="str">
        <f>VLOOKUP(A336,BASE.!$A$1:$T$878,16,FALSE)</f>
        <v>Correo electrónico: mreyesgaldames@gmail.com</v>
      </c>
      <c r="Q336" s="129">
        <f>VLOOKUP(A336,BASE.!$A$1:$T$878,17,FALSE)</f>
        <v>0</v>
      </c>
      <c r="R336" s="129">
        <f>VLOOKUP(A336,BASE.!$A$1:$T$878,18,FALSE)</f>
        <v>93401</v>
      </c>
      <c r="S336" s="129" t="str">
        <f>VLOOKUP(A336,BASE.!$A$1:$T$878,19,FALSE)</f>
        <v xml:space="preserve">Se acompaña certificado financiero correspondiente al año 2019, aprobado por el Sub Departamento de Supervisión Financiera Nacional. </v>
      </c>
      <c r="T336" s="131">
        <f>VLOOKUP(A336,BASE.!$A$1:$T$878,20,FALSE)</f>
        <v>37970</v>
      </c>
      <c r="U336" s="130">
        <v>6580</v>
      </c>
      <c r="V336" s="136">
        <v>18469308</v>
      </c>
      <c r="W336" s="136">
        <v>18469308</v>
      </c>
      <c r="X336" s="134">
        <v>44227</v>
      </c>
      <c r="Y336" s="135" t="s">
        <v>8664</v>
      </c>
      <c r="Z336" s="135" t="s">
        <v>7880</v>
      </c>
      <c r="AA336" s="135" t="s">
        <v>7941</v>
      </c>
    </row>
    <row r="337" spans="1:27" x14ac:dyDescent="0.25">
      <c r="A337" s="129">
        <v>6650</v>
      </c>
      <c r="B337" s="129" t="s">
        <v>8315</v>
      </c>
      <c r="C337" s="129" t="s">
        <v>7871</v>
      </c>
      <c r="D337" s="129" t="str">
        <f>VLOOKUP(A337,BASE.!$A$1:$T$878,4,FALSE)</f>
        <v>Institución Eclesiástica</v>
      </c>
      <c r="E337" s="129" t="str">
        <f>VLOOKUP(A337,BASE.!$A$1:$T$878,5,FALSE)</f>
        <v>Erigida de acuerdo al Derecho Canónico, por el Arzobispado de Concepción.</v>
      </c>
      <c r="F337" s="129" t="str">
        <f>VLOOKUP(A337,BASE.!$A$1:$T$878,6,FALSE)</f>
        <v>Indefinida.</v>
      </c>
      <c r="G337" s="129" t="str">
        <f>VLOOKUP(A337,BASE.!$A$1:$T$878,7,FALSE)</f>
        <v>Actividad Religiosa</v>
      </c>
      <c r="H337" s="129" t="str">
        <f>VLOOKUP(A337,BASE.!$A$1:$T$878,8,FALSE)</f>
        <v>no tiene</v>
      </c>
      <c r="I337" s="129">
        <f>VLOOKUP(A337,BASE.!$A$1:$T$878,9,FALSE)</f>
        <v>0</v>
      </c>
      <c r="J337" s="129">
        <f>VLOOKUP(A337,BASE.!$A$1:$T$878,10,FALSE)</f>
        <v>0</v>
      </c>
      <c r="K337" s="129" t="str">
        <f>VLOOKUP(A337,BASE.!$A$1:$T$878,11,FALSE)</f>
        <v xml:space="preserve">Rvdo. Prbo. Bismarck de Jesús Valle Palacios,  </v>
      </c>
      <c r="L337" s="129" t="str">
        <f>VLOOKUP(A337,BASE.!$A$1:$T$878,12,FALSE)</f>
        <v>Diego Portales Nº245, Hualqui</v>
      </c>
      <c r="M337" s="129" t="str">
        <f>VLOOKUP(A337,BASE.!$A$1:$T$878,13,FALSE)</f>
        <v>VIII</v>
      </c>
      <c r="N337" s="129" t="str">
        <f>VLOOKUP(A337,BASE.!$A$1:$T$878,14,FALSE)</f>
        <v>Hualqui</v>
      </c>
      <c r="O337" s="129" t="str">
        <f>VLOOKUP(A337,BASE.!$A$1:$T$878,15,FALSE)</f>
        <v>41) 2780417</v>
      </c>
      <c r="P337" s="129" t="str">
        <f>VLOOKUP(A337,BASE.!$A$1:$T$878,16,FALSE)</f>
        <v>parroquihualqui@gmail.com</v>
      </c>
      <c r="Q337" s="129">
        <f>VLOOKUP(A337,BASE.!$A$1:$T$878,17,FALSE)</f>
        <v>0</v>
      </c>
      <c r="R337" s="129" t="str">
        <f>VLOOKUP(A337,BASE.!$A$1:$T$878,18,FALSE)</f>
        <v>93910: Organizaciones Religiosas.</v>
      </c>
      <c r="S337" s="129" t="str">
        <f>VLOOKUP(A337,BASE.!$A$1:$T$878,19,FALSE)</f>
        <v>Se acompañan antecedentes financieros correspondientes al año 2019, aprobados por el Sub departamento de Supervisión Nacional.</v>
      </c>
      <c r="T337" s="131">
        <f>VLOOKUP(A337,BASE.!$A$1:$T$878,20,FALSE)</f>
        <v>37970</v>
      </c>
      <c r="U337" s="130">
        <v>6650</v>
      </c>
      <c r="V337" s="136">
        <v>7517502</v>
      </c>
      <c r="W337" s="136">
        <v>7517502</v>
      </c>
      <c r="X337" s="134">
        <v>44227</v>
      </c>
      <c r="Y337" s="135" t="s">
        <v>8664</v>
      </c>
      <c r="Z337" s="135" t="s">
        <v>7880</v>
      </c>
      <c r="AA337" s="135" t="s">
        <v>8017</v>
      </c>
    </row>
    <row r="338" spans="1:27" x14ac:dyDescent="0.25">
      <c r="A338" s="129">
        <v>6690</v>
      </c>
      <c r="B338" s="129" t="s">
        <v>8316</v>
      </c>
      <c r="C338" s="129">
        <v>703553001</v>
      </c>
      <c r="D338" s="129" t="str">
        <f>VLOOKUP(A338,BASE.!$A$1:$T$878,4,FALSE)</f>
        <v>no aparece</v>
      </c>
      <c r="E338" s="129" t="str">
        <f>VLOOKUP(A338,BASE.!$A$1:$T$878,5,FALSE)</f>
        <v xml:space="preserve">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v>
      </c>
      <c r="F338" s="129" t="str">
        <f>VLOOKUP(A338,BASE.!$A$1:$T$878,6,FALSE)</f>
        <v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v>
      </c>
      <c r="G338" s="129" t="str">
        <f>VLOOKUP(A338,BASE.!$A$1:$T$878,7,FALSE)</f>
        <v>Organización religiosa.</v>
      </c>
      <c r="H338" s="129" t="str">
        <f>VLOOKUP(A338,BASE.!$A$1:$T$878,8,FALSE)</f>
        <v>no tiene</v>
      </c>
      <c r="I338" s="129" t="str">
        <f>VLOOKUP(A338,BASE.!$A$1:$T$878,9,FALSE)</f>
        <v>No aplica.</v>
      </c>
      <c r="J338" s="129" t="str">
        <f>VLOOKUP(A338,BASE.!$A$1:$T$878,10,FALSE)</f>
        <v>No aplica.</v>
      </c>
      <c r="K338" s="129" t="str">
        <f>VLOOKUP(A338,BASE.!$A$1:$T$878,11,FALSE)</f>
        <v xml:space="preserve">Gonzalo Espina Peruyero 
Mandato Especial: Elena Velasco Estero, 
</v>
      </c>
      <c r="L338" s="129" t="str">
        <f>VLOOKUP(A338,BASE.!$A$1:$T$878,12,FALSE)</f>
        <v xml:space="preserve">Maipú N° 168, Casilla 520, Valdivia, Región de Los Ríos. 
</v>
      </c>
      <c r="M338" s="129" t="str">
        <f>VLOOKUP(A338,BASE.!$A$1:$T$878,13,FALSE)</f>
        <v>XIV</v>
      </c>
      <c r="N338" s="129" t="str">
        <f>VLOOKUP(A338,BASE.!$A$1:$T$878,14,FALSE)</f>
        <v>Valdivia</v>
      </c>
      <c r="O338" s="129" t="str">
        <f>VLOOKUP(A338,BASE.!$A$1:$T$878,15,FALSE)</f>
        <v xml:space="preserve">Fono 63/213296 </v>
      </c>
      <c r="P338" s="129" t="str">
        <f>VLOOKUP(A338,BASE.!$A$1:$T$878,16,FALSE)</f>
        <v>valdivia@episcopado.cl</v>
      </c>
      <c r="Q338" s="129" t="str">
        <f>VLOOKUP(A338,BASE.!$A$1:$T$878,17,FALSE)</f>
        <v>Casilla 520</v>
      </c>
      <c r="R338" s="129" t="str">
        <f>VLOOKUP(A338,BASE.!$A$1:$T$878,18,FALSE)</f>
        <v xml:space="preserve">93910 Organizaciones religiosas </v>
      </c>
      <c r="S338" s="129" t="str">
        <f>VLOOKUP(A338,BASE.!$A$1:$T$878,19,FALSE)</f>
        <v>Certificado de Antecedentes Financieros, año 2019 aprobados  Subdepartamento de Supervisión financiera.</v>
      </c>
      <c r="T338" s="131">
        <f>VLOOKUP(A338,BASE.!$A$1:$T$878,20,FALSE)</f>
        <v>37970</v>
      </c>
      <c r="U338" s="130">
        <v>6690</v>
      </c>
      <c r="V338" s="136">
        <v>22566380</v>
      </c>
      <c r="W338" s="136">
        <v>22566380</v>
      </c>
      <c r="X338" s="134">
        <v>44227</v>
      </c>
      <c r="Y338" s="135" t="s">
        <v>8664</v>
      </c>
      <c r="Z338" s="135" t="s">
        <v>7880</v>
      </c>
      <c r="AA338" s="135" t="s">
        <v>7938</v>
      </c>
    </row>
    <row r="339" spans="1:27" x14ac:dyDescent="0.25">
      <c r="A339" s="129">
        <v>6720</v>
      </c>
      <c r="B339" s="129" t="s">
        <v>8317</v>
      </c>
      <c r="C339" s="129">
        <v>690811006</v>
      </c>
      <c r="D339" s="129" t="str">
        <f>VLOOKUP(A339,BASE.!$A$1:$T$878,4,FALSE)</f>
        <v>Municipalidad</v>
      </c>
      <c r="E339" s="129" t="str">
        <f>VLOOKUP(A339,BASE.!$A$1:$T$878,5,FALSE)</f>
        <v>Constitución Política de la República, artículo 107.</v>
      </c>
      <c r="F339" s="129" t="str">
        <f>VLOOKUP(A339,BASE.!$A$1:$T$878,6,FALSE)</f>
        <v>Indefinida.</v>
      </c>
      <c r="G339" s="129" t="str">
        <f>VLOOKUP(A339,BASE.!$A$1:$T$878,7,FALSE)</f>
        <v>Según Ley Orgánica Nº 18.695, artículos 1º al 4º.</v>
      </c>
      <c r="H339" s="129" t="str">
        <f>VLOOKUP(A339,BASE.!$A$1:$T$878,8,FALSE)</f>
        <v>no tiene</v>
      </c>
      <c r="I339" s="129">
        <f>VLOOKUP(A339,BASE.!$A$1:$T$878,9,FALSE)</f>
        <v>0</v>
      </c>
      <c r="J339" s="129">
        <f>VLOOKUP(A339,BASE.!$A$1:$T$878,10,FALSE)</f>
        <v>0</v>
      </c>
      <c r="K339" s="129" t="str">
        <f>VLOOKUP(A339,BASE.!$A$1:$T$878,11,FALSE)</f>
        <v>Rubén Cerón González,</v>
      </c>
      <c r="L339" s="129" t="str">
        <f>VLOOKUP(A339,BASE.!$A$1:$T$878,12,FALSE)</f>
        <v xml:space="preserve">Avda. Independencia Nº525
</v>
      </c>
      <c r="M339" s="129" t="str">
        <f>VLOOKUP(A339,BASE.!$A$1:$T$878,13,FALSE)</f>
        <v>XIII</v>
      </c>
      <c r="N339" s="129" t="str">
        <f>VLOOKUP(A339,BASE.!$A$1:$T$878,14,FALSE)</f>
        <v>Independencia</v>
      </c>
      <c r="O339" s="129" t="str">
        <f>VLOOKUP(A339,BASE.!$A$1:$T$878,15,FALSE)</f>
        <v>Fono: (072) 2299600 / 2299601</v>
      </c>
      <c r="P339" s="129" t="str">
        <f>VLOOKUP(A339,BASE.!$A$1:$T$878,16,FALSE)</f>
        <v xml:space="preserve"> ventanillaunica@pichidegua.cl</v>
      </c>
      <c r="Q339" s="129">
        <f>VLOOKUP(A339,BASE.!$A$1:$T$878,17,FALSE)</f>
        <v>0</v>
      </c>
      <c r="R339" s="129">
        <f>VLOOKUP(A339,BASE.!$A$1:$T$878,18,FALSE)</f>
        <v>91001</v>
      </c>
      <c r="S339" s="129" t="str">
        <f>VLOOKUP(A339,BASE.!$A$1:$T$878,19,FALSE)</f>
        <v>No corresponde</v>
      </c>
      <c r="T339" s="131">
        <f>VLOOKUP(A339,BASE.!$A$1:$T$878,20,FALSE)</f>
        <v>42032</v>
      </c>
      <c r="U339" s="130">
        <v>6720</v>
      </c>
      <c r="V339" s="136">
        <v>3950758</v>
      </c>
      <c r="W339" s="136">
        <v>3950758</v>
      </c>
      <c r="X339" s="134">
        <v>44227</v>
      </c>
      <c r="Y339" s="135" t="s">
        <v>8664</v>
      </c>
      <c r="Z339" s="135" t="s">
        <v>7880</v>
      </c>
      <c r="AA339" s="135" t="s">
        <v>8018</v>
      </c>
    </row>
    <row r="340" spans="1:27" x14ac:dyDescent="0.25">
      <c r="A340" s="129">
        <v>6740</v>
      </c>
      <c r="B340" s="129" t="s">
        <v>8318</v>
      </c>
      <c r="C340" s="129">
        <v>714792008</v>
      </c>
      <c r="D340" s="129" t="str">
        <f>VLOOKUP(A340,BASE.!$A$1:$T$878,4,FALSE)</f>
        <v>Fundación de Derecho Privado.</v>
      </c>
      <c r="E340" s="129" t="str">
        <f>VLOOKUP(A340,BASE.!$A$1:$T$878,5,FALSE)</f>
        <v xml:space="preserve">Decreto Supremo Nº1302, de 22 de diciembre de 1987, del Ministerio de Justicia. </v>
      </c>
      <c r="F340" s="129" t="str">
        <f>VLOOKUP(A340,BASE.!$A$1:$T$878,6,FALSE)</f>
        <v>Certificado de Vigencia folio Nº 500227247469, fecha de emisión 14 de mayo de 2019, del Servicio de Registro Civil e Identificación</v>
      </c>
      <c r="G340" s="129" t="str">
        <f>VLOOKUP(A340,BASE.!$A$1:$T$878,7,FALSE)</f>
        <v xml:space="preserve">Ayuda material y espiritual a las personas de escasos recursos.
</v>
      </c>
      <c r="H340" s="129" t="str">
        <f>VLOOKUP(A340,BASE.!$A$1:$T$878,8,FALSE)</f>
        <v xml:space="preserve">DIRECTORIO:
Presidente: R.P. Raphael Oukate Kpandja, 
Vicepresidente: Bernardo Serrano Spoerer, 
Secretario General: Jaime Solar Blazer, 
Directores:
Juan Pablo Rodríguez Court
Ernesto Correa Elizalde
Matias Mackenna García Huidobro
Anabella Sandra Cornejo Garcés
María Paz Razazki Kauak
</v>
      </c>
      <c r="I340" s="129" t="str">
        <f>VLOOKUP(A340,BASE.!$A$1:$T$878,9,FALSE)</f>
        <v xml:space="preserve">Durarán 3 años en sus funciones. </v>
      </c>
      <c r="J340" s="129" t="str">
        <f>VLOOKUP(A340,BASE.!$A$1:$T$878,10,FALSE)</f>
        <v>12 de noviembre de 2017 al 12 de noviembre de 2020.</v>
      </c>
      <c r="K340" s="129" t="str">
        <f>VLOOKUP(A340,BASE.!$A$1:$T$878,11,FALSE)</f>
        <v xml:space="preserve">R.P. Raphael Oukate Kpandja, 
Bernardo Serrano Spoerer, 
Jaime Solar Blazer, 
Juan Pablo Rodríguez Court
Ernesto Correa Elizalde
Karen Ulloa Parra
Actuando cualquiera dos de ellos indistintamente pero actuando conjuntamente entre sí, anteponiendo sus respectivas firmas a la razón social, con las más amplias facultades. 
</v>
      </c>
      <c r="L340" s="129" t="str">
        <f>VLOOKUP(A340,BASE.!$A$1:$T$878,12,FALSE)</f>
        <v xml:space="preserve">San Ignacio N° 979, comuna de Puerto Varas, Décima Región.
</v>
      </c>
      <c r="M340" s="129" t="str">
        <f>VLOOKUP(A340,BASE.!$A$1:$T$878,13,FALSE)</f>
        <v>X</v>
      </c>
      <c r="N340" s="129" t="str">
        <f>VLOOKUP(A340,BASE.!$A$1:$T$878,14,FALSE)</f>
        <v>Puerto Varas</v>
      </c>
      <c r="O340" s="129" t="str">
        <f>VLOOKUP(A340,BASE.!$A$1:$T$878,15,FALSE)</f>
        <v>F. 65-232931, 065-233834</v>
      </c>
      <c r="P340" s="129" t="str">
        <f>VLOOKUP(A340,BASE.!$A$1:$T$878,16,FALSE)</f>
        <v>Correos electrónicos fvdcasacentral@gmail.com, fvdsocial@gmail.com</v>
      </c>
      <c r="Q340" s="129" t="str">
        <f>VLOOKUP(A340,BASE.!$A$1:$T$878,17,FALSE)</f>
        <v>Casilla 699</v>
      </c>
      <c r="R340" s="129" t="str">
        <f>VLOOKUP(A340,BASE.!$A$1:$T$878,18,FALSE)</f>
        <v>93401: Institución de Asistencia Social.</v>
      </c>
      <c r="S340" s="129" t="str">
        <f>VLOOKUP(A340,BASE.!$A$1:$T$878,19,FALSE)</f>
        <v>Se acompaña certificado financiero correspondiente al año 2019 aprobado por el Subdepartamento de Supervisión Financiera Nacional</v>
      </c>
      <c r="T340" s="131">
        <f>VLOOKUP(A340,BASE.!$A$1:$T$878,20,FALSE)</f>
        <v>37970</v>
      </c>
      <c r="U340" s="130">
        <v>6740</v>
      </c>
      <c r="V340" s="136">
        <v>13339183</v>
      </c>
      <c r="W340" s="136">
        <v>13339183</v>
      </c>
      <c r="X340" s="134">
        <v>44227</v>
      </c>
      <c r="Y340" s="135" t="s">
        <v>8664</v>
      </c>
      <c r="Z340" s="135" t="s">
        <v>7880</v>
      </c>
      <c r="AA340" s="135" t="s">
        <v>7913</v>
      </c>
    </row>
    <row r="341" spans="1:27" x14ac:dyDescent="0.25">
      <c r="A341" s="129">
        <v>6740</v>
      </c>
      <c r="B341" s="129" t="s">
        <v>8318</v>
      </c>
      <c r="C341" s="129">
        <v>714792008</v>
      </c>
      <c r="D341" s="129" t="str">
        <f>VLOOKUP(A341,BASE.!$A$1:$T$878,4,FALSE)</f>
        <v>Fundación de Derecho Privado.</v>
      </c>
      <c r="E341" s="129" t="str">
        <f>VLOOKUP(A341,BASE.!$A$1:$T$878,5,FALSE)</f>
        <v xml:space="preserve">Decreto Supremo Nº1302, de 22 de diciembre de 1987, del Ministerio de Justicia. </v>
      </c>
      <c r="F341" s="129" t="str">
        <f>VLOOKUP(A341,BASE.!$A$1:$T$878,6,FALSE)</f>
        <v>Certificado de Vigencia folio Nº 500227247469, fecha de emisión 14 de mayo de 2019, del Servicio de Registro Civil e Identificación</v>
      </c>
      <c r="G341" s="129" t="str">
        <f>VLOOKUP(A341,BASE.!$A$1:$T$878,7,FALSE)</f>
        <v xml:space="preserve">Ayuda material y espiritual a las personas de escasos recursos.
</v>
      </c>
      <c r="H341" s="129" t="str">
        <f>VLOOKUP(A341,BASE.!$A$1:$T$878,8,FALSE)</f>
        <v xml:space="preserve">DIRECTORIO:
Presidente: R.P. Raphael Oukate Kpandja, 
Vicepresidente: Bernardo Serrano Spoerer, 
Secretario General: Jaime Solar Blazer, 
Directores:
Juan Pablo Rodríguez Court
Ernesto Correa Elizalde
Matias Mackenna García Huidobro
Anabella Sandra Cornejo Garcés
María Paz Razazki Kauak
</v>
      </c>
      <c r="I341" s="129" t="str">
        <f>VLOOKUP(A341,BASE.!$A$1:$T$878,9,FALSE)</f>
        <v xml:space="preserve">Durarán 3 años en sus funciones. </v>
      </c>
      <c r="J341" s="129" t="str">
        <f>VLOOKUP(A341,BASE.!$A$1:$T$878,10,FALSE)</f>
        <v>12 de noviembre de 2017 al 12 de noviembre de 2020.</v>
      </c>
      <c r="K341" s="129" t="str">
        <f>VLOOKUP(A341,BASE.!$A$1:$T$878,11,FALSE)</f>
        <v xml:space="preserve">R.P. Raphael Oukate Kpandja, 
Bernardo Serrano Spoerer, 
Jaime Solar Blazer, 
Juan Pablo Rodríguez Court
Ernesto Correa Elizalde
Karen Ulloa Parra
Actuando cualquiera dos de ellos indistintamente pero actuando conjuntamente entre sí, anteponiendo sus respectivas firmas a la razón social, con las más amplias facultades. 
</v>
      </c>
      <c r="L341" s="129" t="str">
        <f>VLOOKUP(A341,BASE.!$A$1:$T$878,12,FALSE)</f>
        <v xml:space="preserve">San Ignacio N° 979, comuna de Puerto Varas, Décima Región.
</v>
      </c>
      <c r="M341" s="129" t="str">
        <f>VLOOKUP(A341,BASE.!$A$1:$T$878,13,FALSE)</f>
        <v>X</v>
      </c>
      <c r="N341" s="129" t="str">
        <f>VLOOKUP(A341,BASE.!$A$1:$T$878,14,FALSE)</f>
        <v>Puerto Varas</v>
      </c>
      <c r="O341" s="129" t="str">
        <f>VLOOKUP(A341,BASE.!$A$1:$T$878,15,FALSE)</f>
        <v>F. 65-232931, 065-233834</v>
      </c>
      <c r="P341" s="129" t="str">
        <f>VLOOKUP(A341,BASE.!$A$1:$T$878,16,FALSE)</f>
        <v>Correos electrónicos fvdcasacentral@gmail.com, fvdsocial@gmail.com</v>
      </c>
      <c r="Q341" s="129" t="str">
        <f>VLOOKUP(A341,BASE.!$A$1:$T$878,17,FALSE)</f>
        <v>Casilla 699</v>
      </c>
      <c r="R341" s="129" t="str">
        <f>VLOOKUP(A341,BASE.!$A$1:$T$878,18,FALSE)</f>
        <v>93401: Institución de Asistencia Social.</v>
      </c>
      <c r="S341" s="129" t="str">
        <f>VLOOKUP(A341,BASE.!$A$1:$T$878,19,FALSE)</f>
        <v>Se acompaña certificado financiero correspondiente al año 2019 aprobado por el Subdepartamento de Supervisión Financiera Nacional</v>
      </c>
      <c r="T341" s="131">
        <f>VLOOKUP(A341,BASE.!$A$1:$T$878,20,FALSE)</f>
        <v>37970</v>
      </c>
      <c r="U341" s="130">
        <v>6740</v>
      </c>
      <c r="V341" s="136">
        <v>8947613</v>
      </c>
      <c r="W341" s="136">
        <v>8947613</v>
      </c>
      <c r="X341" s="134">
        <v>44227</v>
      </c>
      <c r="Y341" s="135" t="s">
        <v>8664</v>
      </c>
      <c r="Z341" s="135" t="s">
        <v>7880</v>
      </c>
      <c r="AA341" s="135" t="s">
        <v>7881</v>
      </c>
    </row>
    <row r="342" spans="1:27" x14ac:dyDescent="0.25">
      <c r="A342" s="129">
        <v>6740</v>
      </c>
      <c r="B342" s="129" t="s">
        <v>8318</v>
      </c>
      <c r="C342" s="129">
        <v>714792008</v>
      </c>
      <c r="D342" s="129" t="str">
        <f>VLOOKUP(A342,BASE.!$A$1:$T$878,4,FALSE)</f>
        <v>Fundación de Derecho Privado.</v>
      </c>
      <c r="E342" s="129" t="str">
        <f>VLOOKUP(A342,BASE.!$A$1:$T$878,5,FALSE)</f>
        <v xml:space="preserve">Decreto Supremo Nº1302, de 22 de diciembre de 1987, del Ministerio de Justicia. </v>
      </c>
      <c r="F342" s="129" t="str">
        <f>VLOOKUP(A342,BASE.!$A$1:$T$878,6,FALSE)</f>
        <v>Certificado de Vigencia folio Nº 500227247469, fecha de emisión 14 de mayo de 2019, del Servicio de Registro Civil e Identificación</v>
      </c>
      <c r="G342" s="129" t="str">
        <f>VLOOKUP(A342,BASE.!$A$1:$T$878,7,FALSE)</f>
        <v xml:space="preserve">Ayuda material y espiritual a las personas de escasos recursos.
</v>
      </c>
      <c r="H342" s="129" t="str">
        <f>VLOOKUP(A342,BASE.!$A$1:$T$878,8,FALSE)</f>
        <v xml:space="preserve">DIRECTORIO:
Presidente: R.P. Raphael Oukate Kpandja, 
Vicepresidente: Bernardo Serrano Spoerer, 
Secretario General: Jaime Solar Blazer, 
Directores:
Juan Pablo Rodríguez Court
Ernesto Correa Elizalde
Matias Mackenna García Huidobro
Anabella Sandra Cornejo Garcés
María Paz Razazki Kauak
</v>
      </c>
      <c r="I342" s="129" t="str">
        <f>VLOOKUP(A342,BASE.!$A$1:$T$878,9,FALSE)</f>
        <v xml:space="preserve">Durarán 3 años en sus funciones. </v>
      </c>
      <c r="J342" s="129" t="str">
        <f>VLOOKUP(A342,BASE.!$A$1:$T$878,10,FALSE)</f>
        <v>12 de noviembre de 2017 al 12 de noviembre de 2020.</v>
      </c>
      <c r="K342" s="129" t="str">
        <f>VLOOKUP(A342,BASE.!$A$1:$T$878,11,FALSE)</f>
        <v xml:space="preserve">R.P. Raphael Oukate Kpandja, 
Bernardo Serrano Spoerer, 
Jaime Solar Blazer, 
Juan Pablo Rodríguez Court
Ernesto Correa Elizalde
Karen Ulloa Parra
Actuando cualquiera dos de ellos indistintamente pero actuando conjuntamente entre sí, anteponiendo sus respectivas firmas a la razón social, con las más amplias facultades. 
</v>
      </c>
      <c r="L342" s="129" t="str">
        <f>VLOOKUP(A342,BASE.!$A$1:$T$878,12,FALSE)</f>
        <v xml:space="preserve">San Ignacio N° 979, comuna de Puerto Varas, Décima Región.
</v>
      </c>
      <c r="M342" s="129" t="str">
        <f>VLOOKUP(A342,BASE.!$A$1:$T$878,13,FALSE)</f>
        <v>X</v>
      </c>
      <c r="N342" s="129" t="str">
        <f>VLOOKUP(A342,BASE.!$A$1:$T$878,14,FALSE)</f>
        <v>Puerto Varas</v>
      </c>
      <c r="O342" s="129" t="str">
        <f>VLOOKUP(A342,BASE.!$A$1:$T$878,15,FALSE)</f>
        <v>F. 65-232931, 065-233834</v>
      </c>
      <c r="P342" s="129" t="str">
        <f>VLOOKUP(A342,BASE.!$A$1:$T$878,16,FALSE)</f>
        <v>Correos electrónicos fvdcasacentral@gmail.com, fvdsocial@gmail.com</v>
      </c>
      <c r="Q342" s="129" t="str">
        <f>VLOOKUP(A342,BASE.!$A$1:$T$878,17,FALSE)</f>
        <v>Casilla 699</v>
      </c>
      <c r="R342" s="129" t="str">
        <f>VLOOKUP(A342,BASE.!$A$1:$T$878,18,FALSE)</f>
        <v>93401: Institución de Asistencia Social.</v>
      </c>
      <c r="S342" s="129" t="str">
        <f>VLOOKUP(A342,BASE.!$A$1:$T$878,19,FALSE)</f>
        <v>Se acompaña certificado financiero correspondiente al año 2019 aprobado por el Subdepartamento de Supervisión Financiera Nacional</v>
      </c>
      <c r="T342" s="131">
        <f>VLOOKUP(A342,BASE.!$A$1:$T$878,20,FALSE)</f>
        <v>37970</v>
      </c>
      <c r="U342" s="130">
        <v>6740</v>
      </c>
      <c r="V342" s="136">
        <v>12674634</v>
      </c>
      <c r="W342" s="136">
        <v>12674634</v>
      </c>
      <c r="X342" s="134">
        <v>44227</v>
      </c>
      <c r="Y342" s="135" t="s">
        <v>8664</v>
      </c>
      <c r="Z342" s="135" t="s">
        <v>7880</v>
      </c>
      <c r="AA342" s="135" t="s">
        <v>7928</v>
      </c>
    </row>
    <row r="343" spans="1:27" x14ac:dyDescent="0.25">
      <c r="A343" s="129">
        <v>6740</v>
      </c>
      <c r="B343" s="129" t="s">
        <v>8318</v>
      </c>
      <c r="C343" s="129">
        <v>714792008</v>
      </c>
      <c r="D343" s="129" t="str">
        <f>VLOOKUP(A343,BASE.!$A$1:$T$878,4,FALSE)</f>
        <v>Fundación de Derecho Privado.</v>
      </c>
      <c r="E343" s="129" t="str">
        <f>VLOOKUP(A343,BASE.!$A$1:$T$878,5,FALSE)</f>
        <v xml:space="preserve">Decreto Supremo Nº1302, de 22 de diciembre de 1987, del Ministerio de Justicia. </v>
      </c>
      <c r="F343" s="129" t="str">
        <f>VLOOKUP(A343,BASE.!$A$1:$T$878,6,FALSE)</f>
        <v>Certificado de Vigencia folio Nº 500227247469, fecha de emisión 14 de mayo de 2019, del Servicio de Registro Civil e Identificación</v>
      </c>
      <c r="G343" s="129" t="str">
        <f>VLOOKUP(A343,BASE.!$A$1:$T$878,7,FALSE)</f>
        <v xml:space="preserve">Ayuda material y espiritual a las personas de escasos recursos.
</v>
      </c>
      <c r="H343" s="129" t="str">
        <f>VLOOKUP(A343,BASE.!$A$1:$T$878,8,FALSE)</f>
        <v xml:space="preserve">DIRECTORIO:
Presidente: R.P. Raphael Oukate Kpandja, 
Vicepresidente: Bernardo Serrano Spoerer, 
Secretario General: Jaime Solar Blazer, 
Directores:
Juan Pablo Rodríguez Court
Ernesto Correa Elizalde
Matias Mackenna García Huidobro
Anabella Sandra Cornejo Garcés
María Paz Razazki Kauak
</v>
      </c>
      <c r="I343" s="129" t="str">
        <f>VLOOKUP(A343,BASE.!$A$1:$T$878,9,FALSE)</f>
        <v xml:space="preserve">Durarán 3 años en sus funciones. </v>
      </c>
      <c r="J343" s="129" t="str">
        <f>VLOOKUP(A343,BASE.!$A$1:$T$878,10,FALSE)</f>
        <v>12 de noviembre de 2017 al 12 de noviembre de 2020.</v>
      </c>
      <c r="K343" s="129" t="str">
        <f>VLOOKUP(A343,BASE.!$A$1:$T$878,11,FALSE)</f>
        <v xml:space="preserve">R.P. Raphael Oukate Kpandja, 
Bernardo Serrano Spoerer, 
Jaime Solar Blazer, 
Juan Pablo Rodríguez Court
Ernesto Correa Elizalde
Karen Ulloa Parra
Actuando cualquiera dos de ellos indistintamente pero actuando conjuntamente entre sí, anteponiendo sus respectivas firmas a la razón social, con las más amplias facultades. 
</v>
      </c>
      <c r="L343" s="129" t="str">
        <f>VLOOKUP(A343,BASE.!$A$1:$T$878,12,FALSE)</f>
        <v xml:space="preserve">San Ignacio N° 979, comuna de Puerto Varas, Décima Región.
</v>
      </c>
      <c r="M343" s="129" t="str">
        <f>VLOOKUP(A343,BASE.!$A$1:$T$878,13,FALSE)</f>
        <v>X</v>
      </c>
      <c r="N343" s="129" t="str">
        <f>VLOOKUP(A343,BASE.!$A$1:$T$878,14,FALSE)</f>
        <v>Puerto Varas</v>
      </c>
      <c r="O343" s="129" t="str">
        <f>VLOOKUP(A343,BASE.!$A$1:$T$878,15,FALSE)</f>
        <v>F. 65-232931, 065-233834</v>
      </c>
      <c r="P343" s="129" t="str">
        <f>VLOOKUP(A343,BASE.!$A$1:$T$878,16,FALSE)</f>
        <v>Correos electrónicos fvdcasacentral@gmail.com, fvdsocial@gmail.com</v>
      </c>
      <c r="Q343" s="129" t="str">
        <f>VLOOKUP(A343,BASE.!$A$1:$T$878,17,FALSE)</f>
        <v>Casilla 699</v>
      </c>
      <c r="R343" s="129" t="str">
        <f>VLOOKUP(A343,BASE.!$A$1:$T$878,18,FALSE)</f>
        <v>93401: Institución de Asistencia Social.</v>
      </c>
      <c r="S343" s="129" t="str">
        <f>VLOOKUP(A343,BASE.!$A$1:$T$878,19,FALSE)</f>
        <v>Se acompaña certificado financiero correspondiente al año 2019 aprobado por el Subdepartamento de Supervisión Financiera Nacional</v>
      </c>
      <c r="T343" s="131">
        <f>VLOOKUP(A343,BASE.!$A$1:$T$878,20,FALSE)</f>
        <v>37970</v>
      </c>
      <c r="U343" s="130">
        <v>6740</v>
      </c>
      <c r="V343" s="136">
        <v>59363473</v>
      </c>
      <c r="W343" s="136">
        <v>59363473</v>
      </c>
      <c r="X343" s="134">
        <v>44227</v>
      </c>
      <c r="Y343" s="135" t="s">
        <v>8664</v>
      </c>
      <c r="Z343" s="135" t="s">
        <v>7880</v>
      </c>
      <c r="AA343" s="135" t="s">
        <v>8019</v>
      </c>
    </row>
    <row r="344" spans="1:27" x14ac:dyDescent="0.25">
      <c r="A344" s="129">
        <v>6760</v>
      </c>
      <c r="B344" s="129" t="s">
        <v>8319</v>
      </c>
      <c r="C344" s="129">
        <v>718362008</v>
      </c>
      <c r="D344" s="129" t="str">
        <f>VLOOKUP(A344,BASE.!$A$1:$T$878,4,FALSE)</f>
        <v>Corporación de Derecho Privado.</v>
      </c>
      <c r="E344" s="129" t="str">
        <f>VLOOKUP(A344,BASE.!$A$1:$T$878,5,FALSE)</f>
        <v>Otorgado por Decreto Supremo Nº65, 22 de enero de 1991, por el Ministerio de Justicia.</v>
      </c>
      <c r="F344" s="129" t="str">
        <f>VLOOKUP(A344,BASE.!$A$1:$T$878,6,FALSE)</f>
        <v>Certificado de Vigencia de persona jurídica sin fines de lucro, Folio N° 500356256835, emitido con fecha 16 de noviembre de 2020, por el Servicio de Registro Civil e Identificación</v>
      </c>
      <c r="G344" s="129" t="str">
        <f>VLOOKUP(A344,BASE.!$A$1:$T$878,7,FALSE)</f>
        <v>Ayudar a aquellas personas que, ya sea a consecuencia de una psicopatología, dependencia de drogas y/o alcohol; nivel deficitario de salud, económico, social, educativo u otro, estén siendo afectadas en su integridad como personas.</v>
      </c>
      <c r="H344" s="129" t="str">
        <f>VLOOKUP(A344,BASE.!$A$1:$T$878,8,FALSE)</f>
        <v xml:space="preserve">Presidente: 
Juan Enrique Vargas Roa,
Vicepresidente: 
Hernán Eduardo Erba Gallinato,
Secretaria: Inés Herminia Correa Zamora 
Tesorero: 
José Gustavo Concha Concha, 
Director Ejecutivo:
Fernando Iván Alvarado Vega, 
</v>
      </c>
      <c r="I344" s="129" t="str">
        <f>VLOOKUP(A344,BASE.!$A$1:$T$878,9,FALSE)</f>
        <v>Durarán 3 años en sus cargos.</v>
      </c>
      <c r="J344" s="129" t="str">
        <f>VLOOKUP(A344,BASE.!$A$1:$T$878,10,FALSE)</f>
        <v>28 de mayo de 2018 al 28 de mayo de 2021.</v>
      </c>
      <c r="K344" s="129" t="str">
        <f>VLOOKUP(A344,BASE.!$A$1:$T$878,11,FALSE)</f>
        <v xml:space="preserve">Juan Enrique Vargas Roa, 
Fernando Iván Alvarado Vega, 
</v>
      </c>
      <c r="L344" s="129" t="str">
        <f>VLOOKUP(A344,BASE.!$A$1:$T$878,12,FALSE)</f>
        <v xml:space="preserve">Avenida Errázuriz N° 2710, Valparaíso
</v>
      </c>
      <c r="M344" s="129" t="str">
        <f>VLOOKUP(A344,BASE.!$A$1:$T$878,13,FALSE)</f>
        <v>V</v>
      </c>
      <c r="N344" s="129" t="str">
        <f>VLOOKUP(A344,BASE.!$A$1:$T$878,14,FALSE)</f>
        <v>Valparaíso</v>
      </c>
      <c r="O344" s="129" t="str">
        <f>VLOOKUP(A344,BASE.!$A$1:$T$878,15,FALSE)</f>
        <v xml:space="preserve">Teléfono: 2626924
</v>
      </c>
      <c r="P344" s="129" t="str">
        <f>VLOOKUP(A344,BASE.!$A$1:$T$878,16,FALSE)</f>
        <v>Correo: comunidadlaroca@yahoo.com</v>
      </c>
      <c r="Q344" s="129">
        <f>VLOOKUP(A344,BASE.!$A$1:$T$878,17,FALSE)</f>
        <v>0</v>
      </c>
      <c r="R344" s="129" t="str">
        <f>VLOOKUP(A344,BASE.!$A$1:$T$878,18,FALSE)</f>
        <v>93401: Instituciones de Asistencia Social.</v>
      </c>
      <c r="S344" s="129" t="str">
        <f>VLOOKUP(A344,BASE.!$A$1:$T$878,19,FALSE)</f>
        <v>Antecedentes financieros correspondientes al año 2019, aprobados por el Subdepartamento de Supervisión Financiera</v>
      </c>
      <c r="T344" s="131">
        <f>VLOOKUP(A344,BASE.!$A$1:$T$878,20,FALSE)</f>
        <v>37970</v>
      </c>
      <c r="U344" s="130">
        <v>6760</v>
      </c>
      <c r="V344" s="136">
        <v>7758000</v>
      </c>
      <c r="W344" s="136">
        <v>7758000</v>
      </c>
      <c r="X344" s="134">
        <v>44227</v>
      </c>
      <c r="Y344" s="135" t="s">
        <v>8664</v>
      </c>
      <c r="Z344" s="135" t="s">
        <v>7880</v>
      </c>
      <c r="AA344" s="135" t="s">
        <v>7889</v>
      </c>
    </row>
    <row r="345" spans="1:27" x14ac:dyDescent="0.25">
      <c r="A345" s="129">
        <v>6830</v>
      </c>
      <c r="B345" s="129" t="s">
        <v>8320</v>
      </c>
      <c r="C345" s="129">
        <v>717449002</v>
      </c>
      <c r="D345" s="129" t="str">
        <f>VLOOKUP(A345,BASE.!$A$1:$T$878,4,FALSE)</f>
        <v>Corporación de Derecho Privado.</v>
      </c>
      <c r="E345" s="129" t="str">
        <f>VLOOKUP(A345,BASE.!$A$1:$T$878,5,FALSE)</f>
        <v xml:space="preserve">Otorgada por Decreto Supremo Nº 248, de fecha 07 de febrero de 1990. </v>
      </c>
      <c r="F345" s="129" t="str">
        <f>VLOOKUP(A345,BASE.!$A$1:$T$878,6,FALSE)</f>
        <v xml:space="preserve">Certificado de vigencia, folio Nº500337772697, de 04 de agosto de 2020, del Servicio de Registro Civil e Identificación. 
</v>
      </c>
      <c r="G345" s="129" t="str">
        <f>VLOOKUP(A345,BASE.!$A$1:$T$878,7,FALSE)</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H345" s="129" t="str">
        <f>VLOOKUP(A345,BASE.!$A$1:$T$878,8,FALSE)</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500343291971, de fecha 31 de agosto de 2020, emitido por el Servicio de Registro Civil e Identificación.</v>
      </c>
      <c r="I345" s="129" t="str">
        <f>VLOOKUP(A345,BASE.!$A$1:$T$878,9,FALSE)</f>
        <v>Dos años</v>
      </c>
      <c r="J345" s="129" t="str">
        <f>VLOOKUP(A345,BASE.!$A$1:$T$878,10,FALSE)</f>
        <v>02 de diciembre de 2018 a 02 de diciembre de 2020</v>
      </c>
      <c r="K345" s="129" t="str">
        <f>VLOOKUP(A345,BASE.!$A$1:$T$878,11,FALSE)</f>
        <v xml:space="preserve">Rosa Icarte Muñoz, , María Nicolasa Rodríguez Roco, , y Juan Gabriel Lecaros Trincado, K, quienes pueden actuar de forma conjunta, separada e indistintamente para representar a la Corporación.
</v>
      </c>
      <c r="L345" s="129" t="str">
        <f>VLOOKUP(A345,BASE.!$A$1:$T$878,12,FALSE)</f>
        <v xml:space="preserve">Población Carlos Condell, Avenida Alejandro Azola Nº 1635, comuna de Arica.
</v>
      </c>
      <c r="M345" s="129" t="str">
        <f>VLOOKUP(A345,BASE.!$A$1:$T$878,13,FALSE)</f>
        <v>XV</v>
      </c>
      <c r="N345" s="129" t="str">
        <f>VLOOKUP(A345,BASE.!$A$1:$T$878,14,FALSE)</f>
        <v>arica</v>
      </c>
      <c r="O345" s="129" t="str">
        <f>VLOOKUP(A345,BASE.!$A$1:$T$878,15,FALSE)</f>
        <v>Fono (58) 2- 246387 - +56966559270</v>
      </c>
      <c r="P345" s="129" t="str">
        <f>VLOOKUP(A345,BASE.!$A$1:$T$878,16,FALSE)</f>
        <v>directorio@corfal.com</v>
      </c>
      <c r="Q345" s="129">
        <f>VLOOKUP(A345,BASE.!$A$1:$T$878,17,FALSE)</f>
        <v>0</v>
      </c>
      <c r="R345" s="129" t="str">
        <f>VLOOKUP(A345,BASE.!$A$1:$T$878,18,FALSE)</f>
        <v>93401: Institución de Asistencia Social</v>
      </c>
      <c r="S345" s="129" t="str">
        <f>VLOOKUP(A345,BASE.!$A$1:$T$878,19,FALSE)</f>
        <v>Certificado financiero firmado ante notario público correspondiente al año 2019 y balance general consolidado al 31 de diciembre de 2019, aprobado por el Subdepartamento de Supervisión Financiera Nacional.</v>
      </c>
      <c r="T345" s="131">
        <f>VLOOKUP(A345,BASE.!$A$1:$T$878,20,FALSE)</f>
        <v>37970</v>
      </c>
      <c r="U345" s="130">
        <v>6830</v>
      </c>
      <c r="V345" s="136">
        <v>83730901</v>
      </c>
      <c r="W345" s="136">
        <v>83730901</v>
      </c>
      <c r="X345" s="134">
        <v>44227</v>
      </c>
      <c r="Y345" s="135" t="s">
        <v>8664</v>
      </c>
      <c r="Z345" s="135" t="s">
        <v>7880</v>
      </c>
      <c r="AA345" s="135" t="s">
        <v>7900</v>
      </c>
    </row>
    <row r="346" spans="1:27" x14ac:dyDescent="0.25">
      <c r="A346" s="129">
        <v>6864</v>
      </c>
      <c r="B346" s="129" t="s">
        <v>8321</v>
      </c>
      <c r="C346" s="129">
        <v>721476006</v>
      </c>
      <c r="D346" s="129" t="str">
        <f>VLOOKUP(A346,BASE.!$A$1:$T$878,4,FALSE)</f>
        <v>Fundación de Derecho Público.</v>
      </c>
      <c r="E346" s="129" t="str">
        <f>VLOOKUP(A346,BASE.!$A$1:$T$878,5,FALSE)</f>
        <v>Erigida de acuerdo al Derecho Canónico, por el Decreto Episcopal N° 041/92, del Obispado de Punta Arenas.</v>
      </c>
      <c r="F346" s="129" t="str">
        <f>VLOOKUP(A346,BASE.!$A$1:$T$878,6,FALSE)</f>
        <v>Certificado Nº 06/2017, de fecha 18 de agosto de 2017 , del Obispado de Punta Arenas.</v>
      </c>
      <c r="G346" s="129" t="str">
        <f>VLOOKUP(A346,BASE.!$A$1:$T$878,7,FALSE)</f>
        <v>Certificado Nº 06/2017, de fecha 18 de agosto de 2017 , del Obispado de Punta Arenas.</v>
      </c>
      <c r="H346" s="129" t="str">
        <f>VLOOKUP(A346,BASE.!$A$1:$T$878,8,FALSE)</f>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
      <c r="I346" s="129" t="str">
        <f>VLOOKUP(A346,BASE.!$A$1:$T$878,9,FALSE)</f>
        <v>Duran dos años en sus funciones.</v>
      </c>
      <c r="J346" s="129" t="str">
        <f>VLOOKUP(A346,BASE.!$A$1:$T$878,10,FALSE)</f>
        <v xml:space="preserve">30 de octubre de 2018. </v>
      </c>
      <c r="K346" s="129" t="str">
        <f>VLOOKUP(A346,BASE.!$A$1:$T$878,11,FALSE)</f>
        <v xml:space="preserve">Ángelo Humberto Gamín Salas, en su calidad de Vice-Presidente, conforme al artículo 15 de los Estatutos. 
Asterio Andrade Gallardo, 
</v>
      </c>
      <c r="L346" s="129" t="str">
        <f>VLOOKUP(A346,BASE.!$A$1:$T$878,12,FALSE)</f>
        <v xml:space="preserve">Chiloé  N° 1156, comuna de Punta Arenas, Duodécima Región.
</v>
      </c>
      <c r="M346" s="129" t="str">
        <f>VLOOKUP(A346,BASE.!$A$1:$T$878,13,FALSE)</f>
        <v>XII</v>
      </c>
      <c r="N346" s="129" t="str">
        <f>VLOOKUP(A346,BASE.!$A$1:$T$878,14,FALSE)</f>
        <v>Punta Arena</v>
      </c>
      <c r="O346" s="129" t="str">
        <f>VLOOKUP(A346,BASE.!$A$1:$T$878,15,FALSE)</f>
        <v>Teléfonos: 61-613474 y 61-613479</v>
      </c>
      <c r="P346" s="129" t="str">
        <f>VLOOKUP(A346,BASE.!$A$1:$T$878,16,FALSE)</f>
        <v>administracion@fundacionesperanza.cl</v>
      </c>
      <c r="Q346" s="129">
        <f>VLOOKUP(A346,BASE.!$A$1:$T$878,17,FALSE)</f>
        <v>0</v>
      </c>
      <c r="R346" s="129">
        <f>VLOOKUP(A346,BASE.!$A$1:$T$878,18,FALSE)</f>
        <v>93910</v>
      </c>
      <c r="S346" s="129" t="str">
        <f>VLOOKUP(A346,BASE.!$A$1:$T$878,19,FALSE)</f>
        <v xml:space="preserve">Certificado de antecedentes financieros correspondientes al año 2019, aprobados por el Subdepartamento de Supervisión Financiera.
</v>
      </c>
      <c r="T346" s="131">
        <f>VLOOKUP(A346,BASE.!$A$1:$T$878,20,FALSE)</f>
        <v>37970</v>
      </c>
      <c r="U346" s="130">
        <v>6864</v>
      </c>
      <c r="V346" s="136">
        <v>11088882</v>
      </c>
      <c r="W346" s="136">
        <v>11088882</v>
      </c>
      <c r="X346" s="134">
        <v>44227</v>
      </c>
      <c r="Y346" s="135" t="s">
        <v>8664</v>
      </c>
      <c r="Z346" s="135" t="s">
        <v>7880</v>
      </c>
      <c r="AA346" s="135" t="s">
        <v>7996</v>
      </c>
    </row>
    <row r="347" spans="1:27" x14ac:dyDescent="0.25">
      <c r="A347" s="129">
        <v>6864</v>
      </c>
      <c r="B347" s="129" t="s">
        <v>8321</v>
      </c>
      <c r="C347" s="129">
        <v>721476006</v>
      </c>
      <c r="D347" s="129" t="str">
        <f>VLOOKUP(A347,BASE.!$A$1:$T$878,4,FALSE)</f>
        <v>Fundación de Derecho Público.</v>
      </c>
      <c r="E347" s="129" t="str">
        <f>VLOOKUP(A347,BASE.!$A$1:$T$878,5,FALSE)</f>
        <v>Erigida de acuerdo al Derecho Canónico, por el Decreto Episcopal N° 041/92, del Obispado de Punta Arenas.</v>
      </c>
      <c r="F347" s="129" t="str">
        <f>VLOOKUP(A347,BASE.!$A$1:$T$878,6,FALSE)</f>
        <v>Certificado Nº 06/2017, de fecha 18 de agosto de 2017 , del Obispado de Punta Arenas.</v>
      </c>
      <c r="G347" s="129" t="str">
        <f>VLOOKUP(A347,BASE.!$A$1:$T$878,7,FALSE)</f>
        <v>Certificado Nº 06/2017, de fecha 18 de agosto de 2017 , del Obispado de Punta Arenas.</v>
      </c>
      <c r="H347" s="129" t="str">
        <f>VLOOKUP(A347,BASE.!$A$1:$T$878,8,FALSE)</f>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
      <c r="I347" s="129" t="str">
        <f>VLOOKUP(A347,BASE.!$A$1:$T$878,9,FALSE)</f>
        <v>Duran dos años en sus funciones.</v>
      </c>
      <c r="J347" s="129" t="str">
        <f>VLOOKUP(A347,BASE.!$A$1:$T$878,10,FALSE)</f>
        <v xml:space="preserve">30 de octubre de 2018. </v>
      </c>
      <c r="K347" s="129" t="str">
        <f>VLOOKUP(A347,BASE.!$A$1:$T$878,11,FALSE)</f>
        <v xml:space="preserve">Ángelo Humberto Gamín Salas, en su calidad de Vice-Presidente, conforme al artículo 15 de los Estatutos. 
Asterio Andrade Gallardo, 
</v>
      </c>
      <c r="L347" s="129" t="str">
        <f>VLOOKUP(A347,BASE.!$A$1:$T$878,12,FALSE)</f>
        <v xml:space="preserve">Chiloé  N° 1156, comuna de Punta Arenas, Duodécima Región.
</v>
      </c>
      <c r="M347" s="129" t="str">
        <f>VLOOKUP(A347,BASE.!$A$1:$T$878,13,FALSE)</f>
        <v>XII</v>
      </c>
      <c r="N347" s="129" t="str">
        <f>VLOOKUP(A347,BASE.!$A$1:$T$878,14,FALSE)</f>
        <v>Punta Arena</v>
      </c>
      <c r="O347" s="129" t="str">
        <f>VLOOKUP(A347,BASE.!$A$1:$T$878,15,FALSE)</f>
        <v>Teléfonos: 61-613474 y 61-613479</v>
      </c>
      <c r="P347" s="129" t="str">
        <f>VLOOKUP(A347,BASE.!$A$1:$T$878,16,FALSE)</f>
        <v>administracion@fundacionesperanza.cl</v>
      </c>
      <c r="Q347" s="129">
        <f>VLOOKUP(A347,BASE.!$A$1:$T$878,17,FALSE)</f>
        <v>0</v>
      </c>
      <c r="R347" s="129">
        <f>VLOOKUP(A347,BASE.!$A$1:$T$878,18,FALSE)</f>
        <v>93910</v>
      </c>
      <c r="S347" s="129" t="str">
        <f>VLOOKUP(A347,BASE.!$A$1:$T$878,19,FALSE)</f>
        <v xml:space="preserve">Certificado de antecedentes financieros correspondientes al año 2019, aprobados por el Subdepartamento de Supervisión Financiera.
</v>
      </c>
      <c r="T347" s="131">
        <f>VLOOKUP(A347,BASE.!$A$1:$T$878,20,FALSE)</f>
        <v>37970</v>
      </c>
      <c r="U347" s="130">
        <v>6864</v>
      </c>
      <c r="V347" s="136">
        <v>9278568</v>
      </c>
      <c r="W347" s="136">
        <v>9278568</v>
      </c>
      <c r="X347" s="134">
        <v>44227</v>
      </c>
      <c r="Y347" s="135" t="s">
        <v>8664</v>
      </c>
      <c r="Z347" s="135" t="s">
        <v>7880</v>
      </c>
      <c r="AA347" s="135" t="s">
        <v>8020</v>
      </c>
    </row>
    <row r="348" spans="1:27" x14ac:dyDescent="0.25">
      <c r="A348" s="129">
        <v>6864</v>
      </c>
      <c r="B348" s="129" t="s">
        <v>8321</v>
      </c>
      <c r="C348" s="129">
        <v>721476006</v>
      </c>
      <c r="D348" s="129" t="str">
        <f>VLOOKUP(A348,BASE.!$A$1:$T$878,4,FALSE)</f>
        <v>Fundación de Derecho Público.</v>
      </c>
      <c r="E348" s="129" t="str">
        <f>VLOOKUP(A348,BASE.!$A$1:$T$878,5,FALSE)</f>
        <v>Erigida de acuerdo al Derecho Canónico, por el Decreto Episcopal N° 041/92, del Obispado de Punta Arenas.</v>
      </c>
      <c r="F348" s="129" t="str">
        <f>VLOOKUP(A348,BASE.!$A$1:$T$878,6,FALSE)</f>
        <v>Certificado Nº 06/2017, de fecha 18 de agosto de 2017 , del Obispado de Punta Arenas.</v>
      </c>
      <c r="G348" s="129" t="str">
        <f>VLOOKUP(A348,BASE.!$A$1:$T$878,7,FALSE)</f>
        <v>Certificado Nº 06/2017, de fecha 18 de agosto de 2017 , del Obispado de Punta Arenas.</v>
      </c>
      <c r="H348" s="129" t="str">
        <f>VLOOKUP(A348,BASE.!$A$1:$T$878,8,FALSE)</f>
        <v xml:space="preserve">Presidente: Bernardo Miguel Bastres Florence, 
Vicepresidente: Ángelo Humberto Gamín Salas, 
Asesor Eclesiástico: Presbítero Jaime Low Cabezas, 
Director Ejecutivo: Asterio Hernán Andrade Gallardo, 
Directores:
Julio Bórquez Aguila, 
Gustava Aguilar Moraga,
Juan Carlos Judikis, 
Ricardo Gómez Filipic, 
Jorge Guic Sesnic, 
</v>
      </c>
      <c r="I348" s="129" t="str">
        <f>VLOOKUP(A348,BASE.!$A$1:$T$878,9,FALSE)</f>
        <v>Duran dos años en sus funciones.</v>
      </c>
      <c r="J348" s="129" t="str">
        <f>VLOOKUP(A348,BASE.!$A$1:$T$878,10,FALSE)</f>
        <v xml:space="preserve">30 de octubre de 2018. </v>
      </c>
      <c r="K348" s="129" t="str">
        <f>VLOOKUP(A348,BASE.!$A$1:$T$878,11,FALSE)</f>
        <v xml:space="preserve">Ángelo Humberto Gamín Salas, en su calidad de Vice-Presidente, conforme al artículo 15 de los Estatutos. 
Asterio Andrade Gallardo, 
</v>
      </c>
      <c r="L348" s="129" t="str">
        <f>VLOOKUP(A348,BASE.!$A$1:$T$878,12,FALSE)</f>
        <v xml:space="preserve">Chiloé  N° 1156, comuna de Punta Arenas, Duodécima Región.
</v>
      </c>
      <c r="M348" s="129" t="str">
        <f>VLOOKUP(A348,BASE.!$A$1:$T$878,13,FALSE)</f>
        <v>XII</v>
      </c>
      <c r="N348" s="129" t="str">
        <f>VLOOKUP(A348,BASE.!$A$1:$T$878,14,FALSE)</f>
        <v>Punta Arena</v>
      </c>
      <c r="O348" s="129" t="str">
        <f>VLOOKUP(A348,BASE.!$A$1:$T$878,15,FALSE)</f>
        <v>Teléfonos: 61-613474 y 61-613479</v>
      </c>
      <c r="P348" s="129" t="str">
        <f>VLOOKUP(A348,BASE.!$A$1:$T$878,16,FALSE)</f>
        <v>administracion@fundacionesperanza.cl</v>
      </c>
      <c r="Q348" s="129">
        <f>VLOOKUP(A348,BASE.!$A$1:$T$878,17,FALSE)</f>
        <v>0</v>
      </c>
      <c r="R348" s="129">
        <f>VLOOKUP(A348,BASE.!$A$1:$T$878,18,FALSE)</f>
        <v>93910</v>
      </c>
      <c r="S348" s="129" t="str">
        <f>VLOOKUP(A348,BASE.!$A$1:$T$878,19,FALSE)</f>
        <v xml:space="preserve">Certificado de antecedentes financieros correspondientes al año 2019, aprobados por el Subdepartamento de Supervisión Financiera.
</v>
      </c>
      <c r="T348" s="131">
        <f>VLOOKUP(A348,BASE.!$A$1:$T$878,20,FALSE)</f>
        <v>37970</v>
      </c>
      <c r="U348" s="130">
        <v>6864</v>
      </c>
      <c r="V348" s="136">
        <v>62723740</v>
      </c>
      <c r="W348" s="136">
        <v>62723740</v>
      </c>
      <c r="X348" s="134">
        <v>44227</v>
      </c>
      <c r="Y348" s="135" t="s">
        <v>8664</v>
      </c>
      <c r="Z348" s="135" t="s">
        <v>7880</v>
      </c>
      <c r="AA348" s="135" t="s">
        <v>7958</v>
      </c>
    </row>
    <row r="349" spans="1:27" x14ac:dyDescent="0.25">
      <c r="A349" s="129">
        <v>6866</v>
      </c>
      <c r="B349" s="129" t="s">
        <v>8322</v>
      </c>
      <c r="C349" s="129">
        <v>719926002</v>
      </c>
      <c r="D349" s="129" t="str">
        <f>VLOOKUP(A349,BASE.!$A$1:$T$878,4,FALSE)</f>
        <v>Corporación de Derecho Privado</v>
      </c>
      <c r="E349" s="129" t="str">
        <f>VLOOKUP(A349,BASE.!$A$1:$T$878,5,FALSE)</f>
        <v>Otorgada por Decreto Supremo Nº 1429, de fecha 27 de noviembre  de 1991, del Ministerio de Justicia, publicado en el Diario Oficial el día 16 de enero de 1992.</v>
      </c>
      <c r="F349" s="129" t="str">
        <f>VLOOKUP(A349,BASE.!$A$1:$T$878,6,FALSE)</f>
        <v xml:space="preserve">CCertificado de Vigencia de Persona Jurídica sin Fines de Lucro Folio N° 500240587722, de 24 de julio de 2019, del Servicio de Registro Civil e Identificación. </v>
      </c>
      <c r="G349" s="129" t="str">
        <f>VLOOKUP(A349,BASE.!$A$1:$T$878,7,FALSE)</f>
        <v>Atender a los jóvenes en citación de riesgo social, proponiendo dar atención integral, con miras a prevenir conductas desadaptativas que los lleven a involucrase posteriormente en actos delictivos.</v>
      </c>
      <c r="H349" s="129" t="str">
        <f>VLOOKUP(A349,BASE.!$A$1:$T$878,8,FALSE)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49" s="129" t="str">
        <f>VLOOKUP(A349,BASE.!$A$1:$T$878,9,FALSE)</f>
        <v>Se elegirán cada dos años.</v>
      </c>
      <c r="J349" s="129" t="str">
        <f>VLOOKUP(A349,BASE.!$A$1:$T$878,10,FALSE)</f>
        <v>05-04-2019 al 05-04-2021</v>
      </c>
      <c r="K349" s="129" t="str">
        <f>VLOOKUP(A349,BASE.!$A$1:$T$878,11,FALSE)</f>
        <v xml:space="preserve">Presidente: Luis Antonio Ruíz Sumaret, 
Directora Ejecutiva: Yerka Aguilera Olivares, 
</v>
      </c>
      <c r="L349" s="129" t="str">
        <f>VLOOKUP(A349,BASE.!$A$1:$T$878,12,FALSE)</f>
        <v xml:space="preserve">Avenida O´Higgins N° 1271, Chillan. 
</v>
      </c>
      <c r="M349" s="129" t="str">
        <f>VLOOKUP(A349,BASE.!$A$1:$T$878,13,FALSE)</f>
        <v>XVI</v>
      </c>
      <c r="N349" s="129" t="str">
        <f>VLOOKUP(A349,BASE.!$A$1:$T$878,14,FALSE)</f>
        <v>chillán</v>
      </c>
      <c r="O349" s="129" t="str">
        <f>VLOOKUP(A349,BASE.!$A$1:$T$878,15,FALSE)</f>
        <v xml:space="preserve"> 42-2426627 y 42-2426628</v>
      </c>
      <c r="P349" s="129" t="str">
        <f>VLOOKUP(A349,BASE.!$A$1:$T$878,16,FALSE)</f>
        <v xml:space="preserve"> Correo electrónico: directorio@corporacionllequen.cl, llequencentral4@gmail.com </v>
      </c>
      <c r="Q349" s="129">
        <f>VLOOKUP(A349,BASE.!$A$1:$T$878,17,FALSE)</f>
        <v>0</v>
      </c>
      <c r="R349" s="129" t="str">
        <f>VLOOKUP(A349,BASE.!$A$1:$T$878,18,FALSE)</f>
        <v>93401: Institución de Asistencia Social</v>
      </c>
      <c r="S349" s="129" t="str">
        <f>VLOOKUP(A349,BASE.!$A$1:$T$878,19,FALSE)</f>
        <v xml:space="preserve">Se acompañan antecedentes financieros correspondientes al año 2019,  aprobados por el Subdepartamento de Supervisión Financiera Nacional. </v>
      </c>
      <c r="T349" s="131">
        <f>VLOOKUP(A349,BASE.!$A$1:$T$878,20,FALSE)</f>
        <v>37970</v>
      </c>
      <c r="U349" s="130">
        <v>6866</v>
      </c>
      <c r="V349" s="136">
        <v>10789826</v>
      </c>
      <c r="W349" s="136">
        <v>10789826</v>
      </c>
      <c r="X349" s="134">
        <v>44227</v>
      </c>
      <c r="Y349" s="135" t="s">
        <v>8664</v>
      </c>
      <c r="Z349" s="135" t="s">
        <v>7880</v>
      </c>
      <c r="AA349" s="135" t="s">
        <v>8021</v>
      </c>
    </row>
    <row r="350" spans="1:27" x14ac:dyDescent="0.25">
      <c r="A350" s="129">
        <v>6866</v>
      </c>
      <c r="B350" s="129" t="s">
        <v>8322</v>
      </c>
      <c r="C350" s="129">
        <v>719926002</v>
      </c>
      <c r="D350" s="129" t="str">
        <f>VLOOKUP(A350,BASE.!$A$1:$T$878,4,FALSE)</f>
        <v>Corporación de Derecho Privado</v>
      </c>
      <c r="E350" s="129" t="str">
        <f>VLOOKUP(A350,BASE.!$A$1:$T$878,5,FALSE)</f>
        <v>Otorgada por Decreto Supremo Nº 1429, de fecha 27 de noviembre  de 1991, del Ministerio de Justicia, publicado en el Diario Oficial el día 16 de enero de 1992.</v>
      </c>
      <c r="F350" s="129" t="str">
        <f>VLOOKUP(A350,BASE.!$A$1:$T$878,6,FALSE)</f>
        <v xml:space="preserve">CCertificado de Vigencia de Persona Jurídica sin Fines de Lucro Folio N° 500240587722, de 24 de julio de 2019, del Servicio de Registro Civil e Identificación. </v>
      </c>
      <c r="G350" s="129" t="str">
        <f>VLOOKUP(A350,BASE.!$A$1:$T$878,7,FALSE)</f>
        <v>Atender a los jóvenes en citación de riesgo social, proponiendo dar atención integral, con miras a prevenir conductas desadaptativas que los lleven a involucrase posteriormente en actos delictivos.</v>
      </c>
      <c r="H350" s="129" t="str">
        <f>VLOOKUP(A350,BASE.!$A$1:$T$878,8,FALSE)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50" s="129" t="str">
        <f>VLOOKUP(A350,BASE.!$A$1:$T$878,9,FALSE)</f>
        <v>Se elegirán cada dos años.</v>
      </c>
      <c r="J350" s="129" t="str">
        <f>VLOOKUP(A350,BASE.!$A$1:$T$878,10,FALSE)</f>
        <v>05-04-2019 al 05-04-2021</v>
      </c>
      <c r="K350" s="129" t="str">
        <f>VLOOKUP(A350,BASE.!$A$1:$T$878,11,FALSE)</f>
        <v xml:space="preserve">Presidente: Luis Antonio Ruíz Sumaret, 
Directora Ejecutiva: Yerka Aguilera Olivares, 
</v>
      </c>
      <c r="L350" s="129" t="str">
        <f>VLOOKUP(A350,BASE.!$A$1:$T$878,12,FALSE)</f>
        <v xml:space="preserve">Avenida O´Higgins N° 1271, Chillan. 
</v>
      </c>
      <c r="M350" s="129" t="str">
        <f>VLOOKUP(A350,BASE.!$A$1:$T$878,13,FALSE)</f>
        <v>XVI</v>
      </c>
      <c r="N350" s="129" t="str">
        <f>VLOOKUP(A350,BASE.!$A$1:$T$878,14,FALSE)</f>
        <v>chillán</v>
      </c>
      <c r="O350" s="129" t="str">
        <f>VLOOKUP(A350,BASE.!$A$1:$T$878,15,FALSE)</f>
        <v xml:space="preserve"> 42-2426627 y 42-2426628</v>
      </c>
      <c r="P350" s="129" t="str">
        <f>VLOOKUP(A350,BASE.!$A$1:$T$878,16,FALSE)</f>
        <v xml:space="preserve"> Correo electrónico: directorio@corporacionllequen.cl, llequencentral4@gmail.com </v>
      </c>
      <c r="Q350" s="129">
        <f>VLOOKUP(A350,BASE.!$A$1:$T$878,17,FALSE)</f>
        <v>0</v>
      </c>
      <c r="R350" s="129" t="str">
        <f>VLOOKUP(A350,BASE.!$A$1:$T$878,18,FALSE)</f>
        <v>93401: Institución de Asistencia Social</v>
      </c>
      <c r="S350" s="129" t="str">
        <f>VLOOKUP(A350,BASE.!$A$1:$T$878,19,FALSE)</f>
        <v xml:space="preserve">Se acompañan antecedentes financieros correspondientes al año 2019,  aprobados por el Subdepartamento de Supervisión Financiera Nacional. </v>
      </c>
      <c r="T350" s="131">
        <f>VLOOKUP(A350,BASE.!$A$1:$T$878,20,FALSE)</f>
        <v>37970</v>
      </c>
      <c r="U350" s="130">
        <v>6866</v>
      </c>
      <c r="V350" s="136">
        <v>42423879</v>
      </c>
      <c r="W350" s="136">
        <v>42423879</v>
      </c>
      <c r="X350" s="134">
        <v>44227</v>
      </c>
      <c r="Y350" s="135" t="s">
        <v>8664</v>
      </c>
      <c r="Z350" s="135" t="s">
        <v>7880</v>
      </c>
      <c r="AA350" s="135" t="s">
        <v>7901</v>
      </c>
    </row>
    <row r="351" spans="1:27" x14ac:dyDescent="0.25">
      <c r="A351" s="129">
        <v>6866</v>
      </c>
      <c r="B351" s="129" t="s">
        <v>8322</v>
      </c>
      <c r="C351" s="129">
        <v>719926002</v>
      </c>
      <c r="D351" s="129" t="str">
        <f>VLOOKUP(A351,BASE.!$A$1:$T$878,4,FALSE)</f>
        <v>Corporación de Derecho Privado</v>
      </c>
      <c r="E351" s="129" t="str">
        <f>VLOOKUP(A351,BASE.!$A$1:$T$878,5,FALSE)</f>
        <v>Otorgada por Decreto Supremo Nº 1429, de fecha 27 de noviembre  de 1991, del Ministerio de Justicia, publicado en el Diario Oficial el día 16 de enero de 1992.</v>
      </c>
      <c r="F351" s="129" t="str">
        <f>VLOOKUP(A351,BASE.!$A$1:$T$878,6,FALSE)</f>
        <v xml:space="preserve">CCertificado de Vigencia de Persona Jurídica sin Fines de Lucro Folio N° 500240587722, de 24 de julio de 2019, del Servicio de Registro Civil e Identificación. </v>
      </c>
      <c r="G351" s="129" t="str">
        <f>VLOOKUP(A351,BASE.!$A$1:$T$878,7,FALSE)</f>
        <v>Atender a los jóvenes en citación de riesgo social, proponiendo dar atención integral, con miras a prevenir conductas desadaptativas que los lleven a involucrase posteriormente en actos delictivos.</v>
      </c>
      <c r="H351" s="129" t="str">
        <f>VLOOKUP(A351,BASE.!$A$1:$T$878,8,FALSE)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51" s="129" t="str">
        <f>VLOOKUP(A351,BASE.!$A$1:$T$878,9,FALSE)</f>
        <v>Se elegirán cada dos años.</v>
      </c>
      <c r="J351" s="129" t="str">
        <f>VLOOKUP(A351,BASE.!$A$1:$T$878,10,FALSE)</f>
        <v>05-04-2019 al 05-04-2021</v>
      </c>
      <c r="K351" s="129" t="str">
        <f>VLOOKUP(A351,BASE.!$A$1:$T$878,11,FALSE)</f>
        <v xml:space="preserve">Presidente: Luis Antonio Ruíz Sumaret, 
Directora Ejecutiva: Yerka Aguilera Olivares, 
</v>
      </c>
      <c r="L351" s="129" t="str">
        <f>VLOOKUP(A351,BASE.!$A$1:$T$878,12,FALSE)</f>
        <v xml:space="preserve">Avenida O´Higgins N° 1271, Chillan. 
</v>
      </c>
      <c r="M351" s="129" t="str">
        <f>VLOOKUP(A351,BASE.!$A$1:$T$878,13,FALSE)</f>
        <v>XVI</v>
      </c>
      <c r="N351" s="129" t="str">
        <f>VLOOKUP(A351,BASE.!$A$1:$T$878,14,FALSE)</f>
        <v>chillán</v>
      </c>
      <c r="O351" s="129" t="str">
        <f>VLOOKUP(A351,BASE.!$A$1:$T$878,15,FALSE)</f>
        <v xml:space="preserve"> 42-2426627 y 42-2426628</v>
      </c>
      <c r="P351" s="129" t="str">
        <f>VLOOKUP(A351,BASE.!$A$1:$T$878,16,FALSE)</f>
        <v xml:space="preserve"> Correo electrónico: directorio@corporacionllequen.cl, llequencentral4@gmail.com </v>
      </c>
      <c r="Q351" s="129">
        <f>VLOOKUP(A351,BASE.!$A$1:$T$878,17,FALSE)</f>
        <v>0</v>
      </c>
      <c r="R351" s="129" t="str">
        <f>VLOOKUP(A351,BASE.!$A$1:$T$878,18,FALSE)</f>
        <v>93401: Institución de Asistencia Social</v>
      </c>
      <c r="S351" s="129" t="str">
        <f>VLOOKUP(A351,BASE.!$A$1:$T$878,19,FALSE)</f>
        <v xml:space="preserve">Se acompañan antecedentes financieros correspondientes al año 2019,  aprobados por el Subdepartamento de Supervisión Financiera Nacional. </v>
      </c>
      <c r="T351" s="131">
        <f>VLOOKUP(A351,BASE.!$A$1:$T$878,20,FALSE)</f>
        <v>37970</v>
      </c>
      <c r="U351" s="130">
        <v>6866</v>
      </c>
      <c r="V351" s="136">
        <v>111756497</v>
      </c>
      <c r="W351" s="136">
        <v>111756497</v>
      </c>
      <c r="X351" s="134">
        <v>44227</v>
      </c>
      <c r="Y351" s="135" t="s">
        <v>8664</v>
      </c>
      <c r="Z351" s="135" t="s">
        <v>7880</v>
      </c>
      <c r="AA351" s="135" t="s">
        <v>7911</v>
      </c>
    </row>
    <row r="352" spans="1:27" x14ac:dyDescent="0.25">
      <c r="A352" s="129">
        <v>6866</v>
      </c>
      <c r="B352" s="129" t="s">
        <v>8322</v>
      </c>
      <c r="C352" s="129">
        <v>719926002</v>
      </c>
      <c r="D352" s="129" t="str">
        <f>VLOOKUP(A352,BASE.!$A$1:$T$878,4,FALSE)</f>
        <v>Corporación de Derecho Privado</v>
      </c>
      <c r="E352" s="129" t="str">
        <f>VLOOKUP(A352,BASE.!$A$1:$T$878,5,FALSE)</f>
        <v>Otorgada por Decreto Supremo Nº 1429, de fecha 27 de noviembre  de 1991, del Ministerio de Justicia, publicado en el Diario Oficial el día 16 de enero de 1992.</v>
      </c>
      <c r="F352" s="129" t="str">
        <f>VLOOKUP(A352,BASE.!$A$1:$T$878,6,FALSE)</f>
        <v xml:space="preserve">CCertificado de Vigencia de Persona Jurídica sin Fines de Lucro Folio N° 500240587722, de 24 de julio de 2019, del Servicio de Registro Civil e Identificación. </v>
      </c>
      <c r="G352" s="129" t="str">
        <f>VLOOKUP(A352,BASE.!$A$1:$T$878,7,FALSE)</f>
        <v>Atender a los jóvenes en citación de riesgo social, proponiendo dar atención integral, con miras a prevenir conductas desadaptativas que los lleven a involucrase posteriormente en actos delictivos.</v>
      </c>
      <c r="H352" s="129" t="str">
        <f>VLOOKUP(A352,BASE.!$A$1:$T$878,8,FALSE)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52" s="129" t="str">
        <f>VLOOKUP(A352,BASE.!$A$1:$T$878,9,FALSE)</f>
        <v>Se elegirán cada dos años.</v>
      </c>
      <c r="J352" s="129" t="str">
        <f>VLOOKUP(A352,BASE.!$A$1:$T$878,10,FALSE)</f>
        <v>05-04-2019 al 05-04-2021</v>
      </c>
      <c r="K352" s="129" t="str">
        <f>VLOOKUP(A352,BASE.!$A$1:$T$878,11,FALSE)</f>
        <v xml:space="preserve">Presidente: Luis Antonio Ruíz Sumaret, 
Directora Ejecutiva: Yerka Aguilera Olivares, 
</v>
      </c>
      <c r="L352" s="129" t="str">
        <f>VLOOKUP(A352,BASE.!$A$1:$T$878,12,FALSE)</f>
        <v xml:space="preserve">Avenida O´Higgins N° 1271, Chillan. 
</v>
      </c>
      <c r="M352" s="129" t="str">
        <f>VLOOKUP(A352,BASE.!$A$1:$T$878,13,FALSE)</f>
        <v>XVI</v>
      </c>
      <c r="N352" s="129" t="str">
        <f>VLOOKUP(A352,BASE.!$A$1:$T$878,14,FALSE)</f>
        <v>chillán</v>
      </c>
      <c r="O352" s="129" t="str">
        <f>VLOOKUP(A352,BASE.!$A$1:$T$878,15,FALSE)</f>
        <v xml:space="preserve"> 42-2426627 y 42-2426628</v>
      </c>
      <c r="P352" s="129" t="str">
        <f>VLOOKUP(A352,BASE.!$A$1:$T$878,16,FALSE)</f>
        <v xml:space="preserve"> Correo electrónico: directorio@corporacionllequen.cl, llequencentral4@gmail.com </v>
      </c>
      <c r="Q352" s="129">
        <f>VLOOKUP(A352,BASE.!$A$1:$T$878,17,FALSE)</f>
        <v>0</v>
      </c>
      <c r="R352" s="129" t="str">
        <f>VLOOKUP(A352,BASE.!$A$1:$T$878,18,FALSE)</f>
        <v>93401: Institución de Asistencia Social</v>
      </c>
      <c r="S352" s="129" t="str">
        <f>VLOOKUP(A352,BASE.!$A$1:$T$878,19,FALSE)</f>
        <v xml:space="preserve">Se acompañan antecedentes financieros correspondientes al año 2019,  aprobados por el Subdepartamento de Supervisión Financiera Nacional. </v>
      </c>
      <c r="T352" s="131">
        <f>VLOOKUP(A352,BASE.!$A$1:$T$878,20,FALSE)</f>
        <v>37970</v>
      </c>
      <c r="U352" s="130">
        <v>6866</v>
      </c>
      <c r="V352" s="136">
        <v>9634194</v>
      </c>
      <c r="W352" s="136">
        <v>9634194</v>
      </c>
      <c r="X352" s="134">
        <v>44227</v>
      </c>
      <c r="Y352" s="135" t="s">
        <v>8664</v>
      </c>
      <c r="Z352" s="135" t="s">
        <v>7880</v>
      </c>
      <c r="AA352" s="135" t="s">
        <v>162</v>
      </c>
    </row>
    <row r="353" spans="1:27" x14ac:dyDescent="0.25">
      <c r="A353" s="129">
        <v>6866</v>
      </c>
      <c r="B353" s="129" t="s">
        <v>8322</v>
      </c>
      <c r="C353" s="129">
        <v>719926002</v>
      </c>
      <c r="D353" s="129" t="str">
        <f>VLOOKUP(A353,BASE.!$A$1:$T$878,4,FALSE)</f>
        <v>Corporación de Derecho Privado</v>
      </c>
      <c r="E353" s="129" t="str">
        <f>VLOOKUP(A353,BASE.!$A$1:$T$878,5,FALSE)</f>
        <v>Otorgada por Decreto Supremo Nº 1429, de fecha 27 de noviembre  de 1991, del Ministerio de Justicia, publicado en el Diario Oficial el día 16 de enero de 1992.</v>
      </c>
      <c r="F353" s="129" t="str">
        <f>VLOOKUP(A353,BASE.!$A$1:$T$878,6,FALSE)</f>
        <v xml:space="preserve">CCertificado de Vigencia de Persona Jurídica sin Fines de Lucro Folio N° 500240587722, de 24 de julio de 2019, del Servicio de Registro Civil e Identificación. </v>
      </c>
      <c r="G353" s="129" t="str">
        <f>VLOOKUP(A353,BASE.!$A$1:$T$878,7,FALSE)</f>
        <v>Atender a los jóvenes en citación de riesgo social, proponiendo dar atención integral, con miras a prevenir conductas desadaptativas que los lleven a involucrase posteriormente en actos delictivos.</v>
      </c>
      <c r="H353" s="129" t="str">
        <f>VLOOKUP(A353,BASE.!$A$1:$T$878,8,FALSE)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53" s="129" t="str">
        <f>VLOOKUP(A353,BASE.!$A$1:$T$878,9,FALSE)</f>
        <v>Se elegirán cada dos años.</v>
      </c>
      <c r="J353" s="129" t="str">
        <f>VLOOKUP(A353,BASE.!$A$1:$T$878,10,FALSE)</f>
        <v>05-04-2019 al 05-04-2021</v>
      </c>
      <c r="K353" s="129" t="str">
        <f>VLOOKUP(A353,BASE.!$A$1:$T$878,11,FALSE)</f>
        <v xml:space="preserve">Presidente: Luis Antonio Ruíz Sumaret, 
Directora Ejecutiva: Yerka Aguilera Olivares, 
</v>
      </c>
      <c r="L353" s="129" t="str">
        <f>VLOOKUP(A353,BASE.!$A$1:$T$878,12,FALSE)</f>
        <v xml:space="preserve">Avenida O´Higgins N° 1271, Chillan. 
</v>
      </c>
      <c r="M353" s="129" t="str">
        <f>VLOOKUP(A353,BASE.!$A$1:$T$878,13,FALSE)</f>
        <v>XVI</v>
      </c>
      <c r="N353" s="129" t="str">
        <f>VLOOKUP(A353,BASE.!$A$1:$T$878,14,FALSE)</f>
        <v>chillán</v>
      </c>
      <c r="O353" s="129" t="str">
        <f>VLOOKUP(A353,BASE.!$A$1:$T$878,15,FALSE)</f>
        <v xml:space="preserve"> 42-2426627 y 42-2426628</v>
      </c>
      <c r="P353" s="129" t="str">
        <f>VLOOKUP(A353,BASE.!$A$1:$T$878,16,FALSE)</f>
        <v xml:space="preserve"> Correo electrónico: directorio@corporacionllequen.cl, llequencentral4@gmail.com </v>
      </c>
      <c r="Q353" s="129">
        <f>VLOOKUP(A353,BASE.!$A$1:$T$878,17,FALSE)</f>
        <v>0</v>
      </c>
      <c r="R353" s="129" t="str">
        <f>VLOOKUP(A353,BASE.!$A$1:$T$878,18,FALSE)</f>
        <v>93401: Institución de Asistencia Social</v>
      </c>
      <c r="S353" s="129" t="str">
        <f>VLOOKUP(A353,BASE.!$A$1:$T$878,19,FALSE)</f>
        <v xml:space="preserve">Se acompañan antecedentes financieros correspondientes al año 2019,  aprobados por el Subdepartamento de Supervisión Financiera Nacional. </v>
      </c>
      <c r="T353" s="131">
        <f>VLOOKUP(A353,BASE.!$A$1:$T$878,20,FALSE)</f>
        <v>37970</v>
      </c>
      <c r="U353" s="130">
        <v>6866</v>
      </c>
      <c r="V353" s="136">
        <v>23910352</v>
      </c>
      <c r="W353" s="136">
        <v>23910352</v>
      </c>
      <c r="X353" s="134">
        <v>44227</v>
      </c>
      <c r="Y353" s="135" t="s">
        <v>8664</v>
      </c>
      <c r="Z353" s="135" t="s">
        <v>7880</v>
      </c>
      <c r="AA353" s="135" t="s">
        <v>7970</v>
      </c>
    </row>
    <row r="354" spans="1:27" x14ac:dyDescent="0.25">
      <c r="A354" s="129">
        <v>6866</v>
      </c>
      <c r="B354" s="129" t="s">
        <v>8322</v>
      </c>
      <c r="C354" s="129">
        <v>719926002</v>
      </c>
      <c r="D354" s="129" t="str">
        <f>VLOOKUP(A354,BASE.!$A$1:$T$878,4,FALSE)</f>
        <v>Corporación de Derecho Privado</v>
      </c>
      <c r="E354" s="129" t="str">
        <f>VLOOKUP(A354,BASE.!$A$1:$T$878,5,FALSE)</f>
        <v>Otorgada por Decreto Supremo Nº 1429, de fecha 27 de noviembre  de 1991, del Ministerio de Justicia, publicado en el Diario Oficial el día 16 de enero de 1992.</v>
      </c>
      <c r="F354" s="129" t="str">
        <f>VLOOKUP(A354,BASE.!$A$1:$T$878,6,FALSE)</f>
        <v xml:space="preserve">CCertificado de Vigencia de Persona Jurídica sin Fines de Lucro Folio N° 500240587722, de 24 de julio de 2019, del Servicio de Registro Civil e Identificación. </v>
      </c>
      <c r="G354" s="129" t="str">
        <f>VLOOKUP(A354,BASE.!$A$1:$T$878,7,FALSE)</f>
        <v>Atender a los jóvenes en citación de riesgo social, proponiendo dar atención integral, con miras a prevenir conductas desadaptativas que los lleven a involucrase posteriormente en actos delictivos.</v>
      </c>
      <c r="H354" s="129" t="str">
        <f>VLOOKUP(A354,BASE.!$A$1:$T$878,8,FALSE)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54" s="129" t="str">
        <f>VLOOKUP(A354,BASE.!$A$1:$T$878,9,FALSE)</f>
        <v>Se elegirán cada dos años.</v>
      </c>
      <c r="J354" s="129" t="str">
        <f>VLOOKUP(A354,BASE.!$A$1:$T$878,10,FALSE)</f>
        <v>05-04-2019 al 05-04-2021</v>
      </c>
      <c r="K354" s="129" t="str">
        <f>VLOOKUP(A354,BASE.!$A$1:$T$878,11,FALSE)</f>
        <v xml:space="preserve">Presidente: Luis Antonio Ruíz Sumaret, 
Directora Ejecutiva: Yerka Aguilera Olivares, 
</v>
      </c>
      <c r="L354" s="129" t="str">
        <f>VLOOKUP(A354,BASE.!$A$1:$T$878,12,FALSE)</f>
        <v xml:space="preserve">Avenida O´Higgins N° 1271, Chillan. 
</v>
      </c>
      <c r="M354" s="129" t="str">
        <f>VLOOKUP(A354,BASE.!$A$1:$T$878,13,FALSE)</f>
        <v>XVI</v>
      </c>
      <c r="N354" s="129" t="str">
        <f>VLOOKUP(A354,BASE.!$A$1:$T$878,14,FALSE)</f>
        <v>chillán</v>
      </c>
      <c r="O354" s="129" t="str">
        <f>VLOOKUP(A354,BASE.!$A$1:$T$878,15,FALSE)</f>
        <v xml:space="preserve"> 42-2426627 y 42-2426628</v>
      </c>
      <c r="P354" s="129" t="str">
        <f>VLOOKUP(A354,BASE.!$A$1:$T$878,16,FALSE)</f>
        <v xml:space="preserve"> Correo electrónico: directorio@corporacionllequen.cl, llequencentral4@gmail.com </v>
      </c>
      <c r="Q354" s="129">
        <f>VLOOKUP(A354,BASE.!$A$1:$T$878,17,FALSE)</f>
        <v>0</v>
      </c>
      <c r="R354" s="129" t="str">
        <f>VLOOKUP(A354,BASE.!$A$1:$T$878,18,FALSE)</f>
        <v>93401: Institución de Asistencia Social</v>
      </c>
      <c r="S354" s="129" t="str">
        <f>VLOOKUP(A354,BASE.!$A$1:$T$878,19,FALSE)</f>
        <v xml:space="preserve">Se acompañan antecedentes financieros correspondientes al año 2019,  aprobados por el Subdepartamento de Supervisión Financiera Nacional. </v>
      </c>
      <c r="T354" s="131">
        <f>VLOOKUP(A354,BASE.!$A$1:$T$878,20,FALSE)</f>
        <v>37970</v>
      </c>
      <c r="U354" s="130">
        <v>6866</v>
      </c>
      <c r="V354" s="136">
        <v>106326253</v>
      </c>
      <c r="W354" s="136">
        <v>106326253</v>
      </c>
      <c r="X354" s="134">
        <v>44227</v>
      </c>
      <c r="Y354" s="135" t="s">
        <v>8664</v>
      </c>
      <c r="Z354" s="135" t="s">
        <v>7880</v>
      </c>
      <c r="AA354" s="135" t="s">
        <v>7893</v>
      </c>
    </row>
    <row r="355" spans="1:27" x14ac:dyDescent="0.25">
      <c r="A355" s="129">
        <v>6866</v>
      </c>
      <c r="B355" s="129" t="s">
        <v>8322</v>
      </c>
      <c r="C355" s="129">
        <v>719926002</v>
      </c>
      <c r="D355" s="129" t="str">
        <f>VLOOKUP(A355,BASE.!$A$1:$T$878,4,FALSE)</f>
        <v>Corporación de Derecho Privado</v>
      </c>
      <c r="E355" s="129" t="str">
        <f>VLOOKUP(A355,BASE.!$A$1:$T$878,5,FALSE)</f>
        <v>Otorgada por Decreto Supremo Nº 1429, de fecha 27 de noviembre  de 1991, del Ministerio de Justicia, publicado en el Diario Oficial el día 16 de enero de 1992.</v>
      </c>
      <c r="F355" s="129" t="str">
        <f>VLOOKUP(A355,BASE.!$A$1:$T$878,6,FALSE)</f>
        <v xml:space="preserve">CCertificado de Vigencia de Persona Jurídica sin Fines de Lucro Folio N° 500240587722, de 24 de julio de 2019, del Servicio de Registro Civil e Identificación. </v>
      </c>
      <c r="G355" s="129" t="str">
        <f>VLOOKUP(A355,BASE.!$A$1:$T$878,7,FALSE)</f>
        <v>Atender a los jóvenes en citación de riesgo social, proponiendo dar atención integral, con miras a prevenir conductas desadaptativas que los lleven a involucrase posteriormente en actos delictivos.</v>
      </c>
      <c r="H355" s="129" t="str">
        <f>VLOOKUP(A355,BASE.!$A$1:$T$878,8,FALSE)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55" s="129" t="str">
        <f>VLOOKUP(A355,BASE.!$A$1:$T$878,9,FALSE)</f>
        <v>Se elegirán cada dos años.</v>
      </c>
      <c r="J355" s="129" t="str">
        <f>VLOOKUP(A355,BASE.!$A$1:$T$878,10,FALSE)</f>
        <v>05-04-2019 al 05-04-2021</v>
      </c>
      <c r="K355" s="129" t="str">
        <f>VLOOKUP(A355,BASE.!$A$1:$T$878,11,FALSE)</f>
        <v xml:space="preserve">Presidente: Luis Antonio Ruíz Sumaret, 
Directora Ejecutiva: Yerka Aguilera Olivares, 
</v>
      </c>
      <c r="L355" s="129" t="str">
        <f>VLOOKUP(A355,BASE.!$A$1:$T$878,12,FALSE)</f>
        <v xml:space="preserve">Avenida O´Higgins N° 1271, Chillan. 
</v>
      </c>
      <c r="M355" s="129" t="str">
        <f>VLOOKUP(A355,BASE.!$A$1:$T$878,13,FALSE)</f>
        <v>XVI</v>
      </c>
      <c r="N355" s="129" t="str">
        <f>VLOOKUP(A355,BASE.!$A$1:$T$878,14,FALSE)</f>
        <v>chillán</v>
      </c>
      <c r="O355" s="129" t="str">
        <f>VLOOKUP(A355,BASE.!$A$1:$T$878,15,FALSE)</f>
        <v xml:space="preserve"> 42-2426627 y 42-2426628</v>
      </c>
      <c r="P355" s="129" t="str">
        <f>VLOOKUP(A355,BASE.!$A$1:$T$878,16,FALSE)</f>
        <v xml:space="preserve"> Correo electrónico: directorio@corporacionllequen.cl, llequencentral4@gmail.com </v>
      </c>
      <c r="Q355" s="129">
        <f>VLOOKUP(A355,BASE.!$A$1:$T$878,17,FALSE)</f>
        <v>0</v>
      </c>
      <c r="R355" s="129" t="str">
        <f>VLOOKUP(A355,BASE.!$A$1:$T$878,18,FALSE)</f>
        <v>93401: Institución de Asistencia Social</v>
      </c>
      <c r="S355" s="129" t="str">
        <f>VLOOKUP(A355,BASE.!$A$1:$T$878,19,FALSE)</f>
        <v xml:space="preserve">Se acompañan antecedentes financieros correspondientes al año 2019,  aprobados por el Subdepartamento de Supervisión Financiera Nacional. </v>
      </c>
      <c r="T355" s="131">
        <f>VLOOKUP(A355,BASE.!$A$1:$T$878,20,FALSE)</f>
        <v>37970</v>
      </c>
      <c r="U355" s="130">
        <v>6866</v>
      </c>
      <c r="V355" s="136">
        <v>21163824</v>
      </c>
      <c r="W355" s="136">
        <v>21163824</v>
      </c>
      <c r="X355" s="134">
        <v>44227</v>
      </c>
      <c r="Y355" s="135" t="s">
        <v>8664</v>
      </c>
      <c r="Z355" s="135" t="s">
        <v>7880</v>
      </c>
      <c r="AA355" s="135" t="s">
        <v>7997</v>
      </c>
    </row>
    <row r="356" spans="1:27" x14ac:dyDescent="0.25">
      <c r="A356" s="129">
        <v>6866</v>
      </c>
      <c r="B356" s="129" t="s">
        <v>8322</v>
      </c>
      <c r="C356" s="129">
        <v>719926002</v>
      </c>
      <c r="D356" s="129" t="str">
        <f>VLOOKUP(A356,BASE.!$A$1:$T$878,4,FALSE)</f>
        <v>Corporación de Derecho Privado</v>
      </c>
      <c r="E356" s="129" t="str">
        <f>VLOOKUP(A356,BASE.!$A$1:$T$878,5,FALSE)</f>
        <v>Otorgada por Decreto Supremo Nº 1429, de fecha 27 de noviembre  de 1991, del Ministerio de Justicia, publicado en el Diario Oficial el día 16 de enero de 1992.</v>
      </c>
      <c r="F356" s="129" t="str">
        <f>VLOOKUP(A356,BASE.!$A$1:$T$878,6,FALSE)</f>
        <v xml:space="preserve">CCertificado de Vigencia de Persona Jurídica sin Fines de Lucro Folio N° 500240587722, de 24 de julio de 2019, del Servicio de Registro Civil e Identificación. </v>
      </c>
      <c r="G356" s="129" t="str">
        <f>VLOOKUP(A356,BASE.!$A$1:$T$878,7,FALSE)</f>
        <v>Atender a los jóvenes en citación de riesgo social, proponiendo dar atención integral, con miras a prevenir conductas desadaptativas que los lleven a involucrase posteriormente en actos delictivos.</v>
      </c>
      <c r="H356" s="129" t="str">
        <f>VLOOKUP(A356,BASE.!$A$1:$T$878,8,FALSE)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56" s="129" t="str">
        <f>VLOOKUP(A356,BASE.!$A$1:$T$878,9,FALSE)</f>
        <v>Se elegirán cada dos años.</v>
      </c>
      <c r="J356" s="129" t="str">
        <f>VLOOKUP(A356,BASE.!$A$1:$T$878,10,FALSE)</f>
        <v>05-04-2019 al 05-04-2021</v>
      </c>
      <c r="K356" s="129" t="str">
        <f>VLOOKUP(A356,BASE.!$A$1:$T$878,11,FALSE)</f>
        <v xml:space="preserve">Presidente: Luis Antonio Ruíz Sumaret, 
Directora Ejecutiva: Yerka Aguilera Olivares, 
</v>
      </c>
      <c r="L356" s="129" t="str">
        <f>VLOOKUP(A356,BASE.!$A$1:$T$878,12,FALSE)</f>
        <v xml:space="preserve">Avenida O´Higgins N° 1271, Chillan. 
</v>
      </c>
      <c r="M356" s="129" t="str">
        <f>VLOOKUP(A356,BASE.!$A$1:$T$878,13,FALSE)</f>
        <v>XVI</v>
      </c>
      <c r="N356" s="129" t="str">
        <f>VLOOKUP(A356,BASE.!$A$1:$T$878,14,FALSE)</f>
        <v>chillán</v>
      </c>
      <c r="O356" s="129" t="str">
        <f>VLOOKUP(A356,BASE.!$A$1:$T$878,15,FALSE)</f>
        <v xml:space="preserve"> 42-2426627 y 42-2426628</v>
      </c>
      <c r="P356" s="129" t="str">
        <f>VLOOKUP(A356,BASE.!$A$1:$T$878,16,FALSE)</f>
        <v xml:space="preserve"> Correo electrónico: directorio@corporacionllequen.cl, llequencentral4@gmail.com </v>
      </c>
      <c r="Q356" s="129">
        <f>VLOOKUP(A356,BASE.!$A$1:$T$878,17,FALSE)</f>
        <v>0</v>
      </c>
      <c r="R356" s="129" t="str">
        <f>VLOOKUP(A356,BASE.!$A$1:$T$878,18,FALSE)</f>
        <v>93401: Institución de Asistencia Social</v>
      </c>
      <c r="S356" s="129" t="str">
        <f>VLOOKUP(A356,BASE.!$A$1:$T$878,19,FALSE)</f>
        <v xml:space="preserve">Se acompañan antecedentes financieros correspondientes al año 2019,  aprobados por el Subdepartamento de Supervisión Financiera Nacional. </v>
      </c>
      <c r="T356" s="131">
        <f>VLOOKUP(A356,BASE.!$A$1:$T$878,20,FALSE)</f>
        <v>37970</v>
      </c>
      <c r="U356" s="130">
        <v>6866</v>
      </c>
      <c r="V356" s="136">
        <v>14504356</v>
      </c>
      <c r="W356" s="136">
        <v>14504356</v>
      </c>
      <c r="X356" s="134">
        <v>44227</v>
      </c>
      <c r="Y356" s="135" t="s">
        <v>8664</v>
      </c>
      <c r="Z356" s="135" t="s">
        <v>7880</v>
      </c>
      <c r="AA356" s="135" t="s">
        <v>8022</v>
      </c>
    </row>
    <row r="357" spans="1:27" x14ac:dyDescent="0.25">
      <c r="A357" s="129">
        <v>6866</v>
      </c>
      <c r="B357" s="129" t="s">
        <v>8322</v>
      </c>
      <c r="C357" s="129">
        <v>719926002</v>
      </c>
      <c r="D357" s="129" t="str">
        <f>VLOOKUP(A357,BASE.!$A$1:$T$878,4,FALSE)</f>
        <v>Corporación de Derecho Privado</v>
      </c>
      <c r="E357" s="129" t="str">
        <f>VLOOKUP(A357,BASE.!$A$1:$T$878,5,FALSE)</f>
        <v>Otorgada por Decreto Supremo Nº 1429, de fecha 27 de noviembre  de 1991, del Ministerio de Justicia, publicado en el Diario Oficial el día 16 de enero de 1992.</v>
      </c>
      <c r="F357" s="129" t="str">
        <f>VLOOKUP(A357,BASE.!$A$1:$T$878,6,FALSE)</f>
        <v xml:space="preserve">CCertificado de Vigencia de Persona Jurídica sin Fines de Lucro Folio N° 500240587722, de 24 de julio de 2019, del Servicio de Registro Civil e Identificación. </v>
      </c>
      <c r="G357" s="129" t="str">
        <f>VLOOKUP(A357,BASE.!$A$1:$T$878,7,FALSE)</f>
        <v>Atender a los jóvenes en citación de riesgo social, proponiendo dar atención integral, con miras a prevenir conductas desadaptativas que los lleven a involucrase posteriormente en actos delictivos.</v>
      </c>
      <c r="H357" s="129" t="str">
        <f>VLOOKUP(A357,BASE.!$A$1:$T$878,8,FALSE)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57" s="129" t="str">
        <f>VLOOKUP(A357,BASE.!$A$1:$T$878,9,FALSE)</f>
        <v>Se elegirán cada dos años.</v>
      </c>
      <c r="J357" s="129" t="str">
        <f>VLOOKUP(A357,BASE.!$A$1:$T$878,10,FALSE)</f>
        <v>05-04-2019 al 05-04-2021</v>
      </c>
      <c r="K357" s="129" t="str">
        <f>VLOOKUP(A357,BASE.!$A$1:$T$878,11,FALSE)</f>
        <v xml:space="preserve">Presidente: Luis Antonio Ruíz Sumaret, 
Directora Ejecutiva: Yerka Aguilera Olivares, 
</v>
      </c>
      <c r="L357" s="129" t="str">
        <f>VLOOKUP(A357,BASE.!$A$1:$T$878,12,FALSE)</f>
        <v xml:space="preserve">Avenida O´Higgins N° 1271, Chillan. 
</v>
      </c>
      <c r="M357" s="129" t="str">
        <f>VLOOKUP(A357,BASE.!$A$1:$T$878,13,FALSE)</f>
        <v>XVI</v>
      </c>
      <c r="N357" s="129" t="str">
        <f>VLOOKUP(A357,BASE.!$A$1:$T$878,14,FALSE)</f>
        <v>chillán</v>
      </c>
      <c r="O357" s="129" t="str">
        <f>VLOOKUP(A357,BASE.!$A$1:$T$878,15,FALSE)</f>
        <v xml:space="preserve"> 42-2426627 y 42-2426628</v>
      </c>
      <c r="P357" s="129" t="str">
        <f>VLOOKUP(A357,BASE.!$A$1:$T$878,16,FALSE)</f>
        <v xml:space="preserve"> Correo electrónico: directorio@corporacionllequen.cl, llequencentral4@gmail.com </v>
      </c>
      <c r="Q357" s="129">
        <f>VLOOKUP(A357,BASE.!$A$1:$T$878,17,FALSE)</f>
        <v>0</v>
      </c>
      <c r="R357" s="129" t="str">
        <f>VLOOKUP(A357,BASE.!$A$1:$T$878,18,FALSE)</f>
        <v>93401: Institución de Asistencia Social</v>
      </c>
      <c r="S357" s="129" t="str">
        <f>VLOOKUP(A357,BASE.!$A$1:$T$878,19,FALSE)</f>
        <v xml:space="preserve">Se acompañan antecedentes financieros correspondientes al año 2019,  aprobados por el Subdepartamento de Supervisión Financiera Nacional. </v>
      </c>
      <c r="T357" s="131">
        <f>VLOOKUP(A357,BASE.!$A$1:$T$878,20,FALSE)</f>
        <v>37970</v>
      </c>
      <c r="U357" s="130">
        <v>6866</v>
      </c>
      <c r="V357" s="136">
        <v>32482495</v>
      </c>
      <c r="W357" s="136">
        <v>32482495</v>
      </c>
      <c r="X357" s="134">
        <v>44227</v>
      </c>
      <c r="Y357" s="135" t="s">
        <v>8664</v>
      </c>
      <c r="Z357" s="135" t="s">
        <v>7880</v>
      </c>
      <c r="AA357" s="135" t="s">
        <v>7898</v>
      </c>
    </row>
    <row r="358" spans="1:27" x14ac:dyDescent="0.25">
      <c r="A358" s="129">
        <v>6866</v>
      </c>
      <c r="B358" s="129" t="s">
        <v>8322</v>
      </c>
      <c r="C358" s="129">
        <v>719926002</v>
      </c>
      <c r="D358" s="129" t="str">
        <f>VLOOKUP(A358,BASE.!$A$1:$T$878,4,FALSE)</f>
        <v>Corporación de Derecho Privado</v>
      </c>
      <c r="E358" s="129" t="str">
        <f>VLOOKUP(A358,BASE.!$A$1:$T$878,5,FALSE)</f>
        <v>Otorgada por Decreto Supremo Nº 1429, de fecha 27 de noviembre  de 1991, del Ministerio de Justicia, publicado en el Diario Oficial el día 16 de enero de 1992.</v>
      </c>
      <c r="F358" s="129" t="str">
        <f>VLOOKUP(A358,BASE.!$A$1:$T$878,6,FALSE)</f>
        <v xml:space="preserve">CCertificado de Vigencia de Persona Jurídica sin Fines de Lucro Folio N° 500240587722, de 24 de julio de 2019, del Servicio de Registro Civil e Identificación. </v>
      </c>
      <c r="G358" s="129" t="str">
        <f>VLOOKUP(A358,BASE.!$A$1:$T$878,7,FALSE)</f>
        <v>Atender a los jóvenes en citación de riesgo social, proponiendo dar atención integral, con miras a prevenir conductas desadaptativas que los lleven a involucrase posteriormente en actos delictivos.</v>
      </c>
      <c r="H358" s="129" t="str">
        <f>VLOOKUP(A358,BASE.!$A$1:$T$878,8,FALSE)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58" s="129" t="str">
        <f>VLOOKUP(A358,BASE.!$A$1:$T$878,9,FALSE)</f>
        <v>Se elegirán cada dos años.</v>
      </c>
      <c r="J358" s="129" t="str">
        <f>VLOOKUP(A358,BASE.!$A$1:$T$878,10,FALSE)</f>
        <v>05-04-2019 al 05-04-2021</v>
      </c>
      <c r="K358" s="129" t="str">
        <f>VLOOKUP(A358,BASE.!$A$1:$T$878,11,FALSE)</f>
        <v xml:space="preserve">Presidente: Luis Antonio Ruíz Sumaret, 
Directora Ejecutiva: Yerka Aguilera Olivares, 
</v>
      </c>
      <c r="L358" s="129" t="str">
        <f>VLOOKUP(A358,BASE.!$A$1:$T$878,12,FALSE)</f>
        <v xml:space="preserve">Avenida O´Higgins N° 1271, Chillan. 
</v>
      </c>
      <c r="M358" s="129" t="str">
        <f>VLOOKUP(A358,BASE.!$A$1:$T$878,13,FALSE)</f>
        <v>XVI</v>
      </c>
      <c r="N358" s="129" t="str">
        <f>VLOOKUP(A358,BASE.!$A$1:$T$878,14,FALSE)</f>
        <v>chillán</v>
      </c>
      <c r="O358" s="129" t="str">
        <f>VLOOKUP(A358,BASE.!$A$1:$T$878,15,FALSE)</f>
        <v xml:space="preserve"> 42-2426627 y 42-2426628</v>
      </c>
      <c r="P358" s="129" t="str">
        <f>VLOOKUP(A358,BASE.!$A$1:$T$878,16,FALSE)</f>
        <v xml:space="preserve"> Correo electrónico: directorio@corporacionllequen.cl, llequencentral4@gmail.com </v>
      </c>
      <c r="Q358" s="129">
        <f>VLOOKUP(A358,BASE.!$A$1:$T$878,17,FALSE)</f>
        <v>0</v>
      </c>
      <c r="R358" s="129" t="str">
        <f>VLOOKUP(A358,BASE.!$A$1:$T$878,18,FALSE)</f>
        <v>93401: Institución de Asistencia Social</v>
      </c>
      <c r="S358" s="129" t="str">
        <f>VLOOKUP(A358,BASE.!$A$1:$T$878,19,FALSE)</f>
        <v xml:space="preserve">Se acompañan antecedentes financieros correspondientes al año 2019,  aprobados por el Subdepartamento de Supervisión Financiera Nacional. </v>
      </c>
      <c r="T358" s="131">
        <f>VLOOKUP(A358,BASE.!$A$1:$T$878,20,FALSE)</f>
        <v>37970</v>
      </c>
      <c r="U358" s="130">
        <v>6866</v>
      </c>
      <c r="V358" s="136">
        <v>28218432</v>
      </c>
      <c r="W358" s="136">
        <v>28218432</v>
      </c>
      <c r="X358" s="134">
        <v>44227</v>
      </c>
      <c r="Y358" s="135" t="s">
        <v>8664</v>
      </c>
      <c r="Z358" s="135" t="s">
        <v>7880</v>
      </c>
      <c r="AA358" s="135" t="s">
        <v>7899</v>
      </c>
    </row>
    <row r="359" spans="1:27" x14ac:dyDescent="0.25">
      <c r="A359" s="129">
        <v>6866</v>
      </c>
      <c r="B359" s="129" t="s">
        <v>8322</v>
      </c>
      <c r="C359" s="129">
        <v>719926002</v>
      </c>
      <c r="D359" s="129" t="str">
        <f>VLOOKUP(A359,BASE.!$A$1:$T$878,4,FALSE)</f>
        <v>Corporación de Derecho Privado</v>
      </c>
      <c r="E359" s="129" t="str">
        <f>VLOOKUP(A359,BASE.!$A$1:$T$878,5,FALSE)</f>
        <v>Otorgada por Decreto Supremo Nº 1429, de fecha 27 de noviembre  de 1991, del Ministerio de Justicia, publicado en el Diario Oficial el día 16 de enero de 1992.</v>
      </c>
      <c r="F359" s="129" t="str">
        <f>VLOOKUP(A359,BASE.!$A$1:$T$878,6,FALSE)</f>
        <v xml:space="preserve">CCertificado de Vigencia de Persona Jurídica sin Fines de Lucro Folio N° 500240587722, de 24 de julio de 2019, del Servicio de Registro Civil e Identificación. </v>
      </c>
      <c r="G359" s="129" t="str">
        <f>VLOOKUP(A359,BASE.!$A$1:$T$878,7,FALSE)</f>
        <v>Atender a los jóvenes en citación de riesgo social, proponiendo dar atención integral, con miras a prevenir conductas desadaptativas que los lleven a involucrase posteriormente en actos delictivos.</v>
      </c>
      <c r="H359" s="129" t="str">
        <f>VLOOKUP(A359,BASE.!$A$1:$T$878,8,FALSE)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59" s="129" t="str">
        <f>VLOOKUP(A359,BASE.!$A$1:$T$878,9,FALSE)</f>
        <v>Se elegirán cada dos años.</v>
      </c>
      <c r="J359" s="129" t="str">
        <f>VLOOKUP(A359,BASE.!$A$1:$T$878,10,FALSE)</f>
        <v>05-04-2019 al 05-04-2021</v>
      </c>
      <c r="K359" s="129" t="str">
        <f>VLOOKUP(A359,BASE.!$A$1:$T$878,11,FALSE)</f>
        <v xml:space="preserve">Presidente: Luis Antonio Ruíz Sumaret, 
Directora Ejecutiva: Yerka Aguilera Olivares, 
</v>
      </c>
      <c r="L359" s="129" t="str">
        <f>VLOOKUP(A359,BASE.!$A$1:$T$878,12,FALSE)</f>
        <v xml:space="preserve">Avenida O´Higgins N° 1271, Chillan. 
</v>
      </c>
      <c r="M359" s="129" t="str">
        <f>VLOOKUP(A359,BASE.!$A$1:$T$878,13,FALSE)</f>
        <v>XVI</v>
      </c>
      <c r="N359" s="129" t="str">
        <f>VLOOKUP(A359,BASE.!$A$1:$T$878,14,FALSE)</f>
        <v>chillán</v>
      </c>
      <c r="O359" s="129" t="str">
        <f>VLOOKUP(A359,BASE.!$A$1:$T$878,15,FALSE)</f>
        <v xml:space="preserve"> 42-2426627 y 42-2426628</v>
      </c>
      <c r="P359" s="129" t="str">
        <f>VLOOKUP(A359,BASE.!$A$1:$T$878,16,FALSE)</f>
        <v xml:space="preserve"> Correo electrónico: directorio@corporacionllequen.cl, llequencentral4@gmail.com </v>
      </c>
      <c r="Q359" s="129">
        <f>VLOOKUP(A359,BASE.!$A$1:$T$878,17,FALSE)</f>
        <v>0</v>
      </c>
      <c r="R359" s="129" t="str">
        <f>VLOOKUP(A359,BASE.!$A$1:$T$878,18,FALSE)</f>
        <v>93401: Institución de Asistencia Social</v>
      </c>
      <c r="S359" s="129" t="str">
        <f>VLOOKUP(A359,BASE.!$A$1:$T$878,19,FALSE)</f>
        <v xml:space="preserve">Se acompañan antecedentes financieros correspondientes al año 2019,  aprobados por el Subdepartamento de Supervisión Financiera Nacional. </v>
      </c>
      <c r="T359" s="131">
        <f>VLOOKUP(A359,BASE.!$A$1:$T$878,20,FALSE)</f>
        <v>37970</v>
      </c>
      <c r="U359" s="130">
        <v>6866</v>
      </c>
      <c r="V359" s="136">
        <v>12338529</v>
      </c>
      <c r="W359" s="136">
        <v>12338529</v>
      </c>
      <c r="X359" s="134">
        <v>44227</v>
      </c>
      <c r="Y359" s="135" t="s">
        <v>8664</v>
      </c>
      <c r="Z359" s="135" t="s">
        <v>7880</v>
      </c>
      <c r="AA359" s="135" t="s">
        <v>7965</v>
      </c>
    </row>
    <row r="360" spans="1:27" x14ac:dyDescent="0.25">
      <c r="A360" s="129">
        <v>6866</v>
      </c>
      <c r="B360" s="129" t="s">
        <v>8322</v>
      </c>
      <c r="C360" s="129">
        <v>719926002</v>
      </c>
      <c r="D360" s="129" t="str">
        <f>VLOOKUP(A360,BASE.!$A$1:$T$878,4,FALSE)</f>
        <v>Corporación de Derecho Privado</v>
      </c>
      <c r="E360" s="129" t="str">
        <f>VLOOKUP(A360,BASE.!$A$1:$T$878,5,FALSE)</f>
        <v>Otorgada por Decreto Supremo Nº 1429, de fecha 27 de noviembre  de 1991, del Ministerio de Justicia, publicado en el Diario Oficial el día 16 de enero de 1992.</v>
      </c>
      <c r="F360" s="129" t="str">
        <f>VLOOKUP(A360,BASE.!$A$1:$T$878,6,FALSE)</f>
        <v xml:space="preserve">CCertificado de Vigencia de Persona Jurídica sin Fines de Lucro Folio N° 500240587722, de 24 de julio de 2019, del Servicio de Registro Civil e Identificación. </v>
      </c>
      <c r="G360" s="129" t="str">
        <f>VLOOKUP(A360,BASE.!$A$1:$T$878,7,FALSE)</f>
        <v>Atender a los jóvenes en citación de riesgo social, proponiendo dar atención integral, con miras a prevenir conductas desadaptativas que los lleven a involucrase posteriormente en actos delictivos.</v>
      </c>
      <c r="H360" s="129" t="str">
        <f>VLOOKUP(A360,BASE.!$A$1:$T$878,8,FALSE)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60" s="129" t="str">
        <f>VLOOKUP(A360,BASE.!$A$1:$T$878,9,FALSE)</f>
        <v>Se elegirán cada dos años.</v>
      </c>
      <c r="J360" s="129" t="str">
        <f>VLOOKUP(A360,BASE.!$A$1:$T$878,10,FALSE)</f>
        <v>05-04-2019 al 05-04-2021</v>
      </c>
      <c r="K360" s="129" t="str">
        <f>VLOOKUP(A360,BASE.!$A$1:$T$878,11,FALSE)</f>
        <v xml:space="preserve">Presidente: Luis Antonio Ruíz Sumaret, 
Directora Ejecutiva: Yerka Aguilera Olivares, 
</v>
      </c>
      <c r="L360" s="129" t="str">
        <f>VLOOKUP(A360,BASE.!$A$1:$T$878,12,FALSE)</f>
        <v xml:space="preserve">Avenida O´Higgins N° 1271, Chillan. 
</v>
      </c>
      <c r="M360" s="129" t="str">
        <f>VLOOKUP(A360,BASE.!$A$1:$T$878,13,FALSE)</f>
        <v>XVI</v>
      </c>
      <c r="N360" s="129" t="str">
        <f>VLOOKUP(A360,BASE.!$A$1:$T$878,14,FALSE)</f>
        <v>chillán</v>
      </c>
      <c r="O360" s="129" t="str">
        <f>VLOOKUP(A360,BASE.!$A$1:$T$878,15,FALSE)</f>
        <v xml:space="preserve"> 42-2426627 y 42-2426628</v>
      </c>
      <c r="P360" s="129" t="str">
        <f>VLOOKUP(A360,BASE.!$A$1:$T$878,16,FALSE)</f>
        <v xml:space="preserve"> Correo electrónico: directorio@corporacionllequen.cl, llequencentral4@gmail.com </v>
      </c>
      <c r="Q360" s="129">
        <f>VLOOKUP(A360,BASE.!$A$1:$T$878,17,FALSE)</f>
        <v>0</v>
      </c>
      <c r="R360" s="129" t="str">
        <f>VLOOKUP(A360,BASE.!$A$1:$T$878,18,FALSE)</f>
        <v>93401: Institución de Asistencia Social</v>
      </c>
      <c r="S360" s="129" t="str">
        <f>VLOOKUP(A360,BASE.!$A$1:$T$878,19,FALSE)</f>
        <v xml:space="preserve">Se acompañan antecedentes financieros correspondientes al año 2019,  aprobados por el Subdepartamento de Supervisión Financiera Nacional. </v>
      </c>
      <c r="T360" s="131">
        <f>VLOOKUP(A360,BASE.!$A$1:$T$878,20,FALSE)</f>
        <v>37970</v>
      </c>
      <c r="U360" s="130">
        <v>6866</v>
      </c>
      <c r="V360" s="136">
        <v>40800872</v>
      </c>
      <c r="W360" s="136">
        <v>40800872</v>
      </c>
      <c r="X360" s="134">
        <v>44227</v>
      </c>
      <c r="Y360" s="135" t="s">
        <v>8664</v>
      </c>
      <c r="Z360" s="135" t="s">
        <v>7880</v>
      </c>
      <c r="AA360" s="135" t="s">
        <v>198</v>
      </c>
    </row>
    <row r="361" spans="1:27" x14ac:dyDescent="0.25">
      <c r="A361" s="129">
        <v>6866</v>
      </c>
      <c r="B361" s="129" t="s">
        <v>8322</v>
      </c>
      <c r="C361" s="129">
        <v>719926002</v>
      </c>
      <c r="D361" s="129" t="str">
        <f>VLOOKUP(A361,BASE.!$A$1:$T$878,4,FALSE)</f>
        <v>Corporación de Derecho Privado</v>
      </c>
      <c r="E361" s="129" t="str">
        <f>VLOOKUP(A361,BASE.!$A$1:$T$878,5,FALSE)</f>
        <v>Otorgada por Decreto Supremo Nº 1429, de fecha 27 de noviembre  de 1991, del Ministerio de Justicia, publicado en el Diario Oficial el día 16 de enero de 1992.</v>
      </c>
      <c r="F361" s="129" t="str">
        <f>VLOOKUP(A361,BASE.!$A$1:$T$878,6,FALSE)</f>
        <v xml:space="preserve">CCertificado de Vigencia de Persona Jurídica sin Fines de Lucro Folio N° 500240587722, de 24 de julio de 2019, del Servicio de Registro Civil e Identificación. </v>
      </c>
      <c r="G361" s="129" t="str">
        <f>VLOOKUP(A361,BASE.!$A$1:$T$878,7,FALSE)</f>
        <v>Atender a los jóvenes en citación de riesgo social, proponiendo dar atención integral, con miras a prevenir conductas desadaptativas que los lleven a involucrase posteriormente en actos delictivos.</v>
      </c>
      <c r="H361" s="129" t="str">
        <f>VLOOKUP(A361,BASE.!$A$1:$T$878,8,FALSE)</f>
        <v xml:space="preserve">Presidente: 
Luis Antonio Ruíz Sumaret
Vicepresidente: 
Nelson Roberto García Araneda
Secretario General: 
Silma Aguilera Olivares
Secretario de Actas: 
Daniela Cabrera Aguilera
Tesorero: 
Víctor Castro Campos
Directores:
Pablo López Toro
Doris de la Fuente Riveros
</v>
      </c>
      <c r="I361" s="129" t="str">
        <f>VLOOKUP(A361,BASE.!$A$1:$T$878,9,FALSE)</f>
        <v>Se elegirán cada dos años.</v>
      </c>
      <c r="J361" s="129" t="str">
        <f>VLOOKUP(A361,BASE.!$A$1:$T$878,10,FALSE)</f>
        <v>05-04-2019 al 05-04-2021</v>
      </c>
      <c r="K361" s="129" t="str">
        <f>VLOOKUP(A361,BASE.!$A$1:$T$878,11,FALSE)</f>
        <v xml:space="preserve">Presidente: Luis Antonio Ruíz Sumaret, 
Directora Ejecutiva: Yerka Aguilera Olivares, 
</v>
      </c>
      <c r="L361" s="129" t="str">
        <f>VLOOKUP(A361,BASE.!$A$1:$T$878,12,FALSE)</f>
        <v xml:space="preserve">Avenida O´Higgins N° 1271, Chillan. 
</v>
      </c>
      <c r="M361" s="129" t="str">
        <f>VLOOKUP(A361,BASE.!$A$1:$T$878,13,FALSE)</f>
        <v>XVI</v>
      </c>
      <c r="N361" s="129" t="str">
        <f>VLOOKUP(A361,BASE.!$A$1:$T$878,14,FALSE)</f>
        <v>chillán</v>
      </c>
      <c r="O361" s="129" t="str">
        <f>VLOOKUP(A361,BASE.!$A$1:$T$878,15,FALSE)</f>
        <v xml:space="preserve"> 42-2426627 y 42-2426628</v>
      </c>
      <c r="P361" s="129" t="str">
        <f>VLOOKUP(A361,BASE.!$A$1:$T$878,16,FALSE)</f>
        <v xml:space="preserve"> Correo electrónico: directorio@corporacionllequen.cl, llequencentral4@gmail.com </v>
      </c>
      <c r="Q361" s="129">
        <f>VLOOKUP(A361,BASE.!$A$1:$T$878,17,FALSE)</f>
        <v>0</v>
      </c>
      <c r="R361" s="129" t="str">
        <f>VLOOKUP(A361,BASE.!$A$1:$T$878,18,FALSE)</f>
        <v>93401: Institución de Asistencia Social</v>
      </c>
      <c r="S361" s="129" t="str">
        <f>VLOOKUP(A361,BASE.!$A$1:$T$878,19,FALSE)</f>
        <v xml:space="preserve">Se acompañan antecedentes financieros correspondientes al año 2019,  aprobados por el Subdepartamento de Supervisión Financiera Nacional. </v>
      </c>
      <c r="T361" s="131">
        <f>VLOOKUP(A361,BASE.!$A$1:$T$878,20,FALSE)</f>
        <v>37970</v>
      </c>
      <c r="U361" s="130">
        <v>6866</v>
      </c>
      <c r="V361" s="136">
        <v>27313332</v>
      </c>
      <c r="W361" s="136">
        <v>27313332</v>
      </c>
      <c r="X361" s="134">
        <v>44227</v>
      </c>
      <c r="Y361" s="135" t="s">
        <v>8664</v>
      </c>
      <c r="Z361" s="135" t="s">
        <v>7880</v>
      </c>
      <c r="AA361" s="135" t="s">
        <v>7888</v>
      </c>
    </row>
    <row r="362" spans="1:27" x14ac:dyDescent="0.25">
      <c r="A362" s="129">
        <v>6871</v>
      </c>
      <c r="B362" s="129" t="s">
        <v>8323</v>
      </c>
      <c r="C362" s="129">
        <v>715787008</v>
      </c>
      <c r="D362" s="129" t="str">
        <f>VLOOKUP(A362,BASE.!$A$1:$T$878,4,FALSE)</f>
        <v>Corporación de Derecho Privado</v>
      </c>
      <c r="E362" s="129" t="str">
        <f>VLOOKUP(A362,BASE.!$A$1:$T$878,5,FALSE)</f>
        <v xml:space="preserve">Otorgado por Decreto Supremo Nº400, de fecha 19 de abril de 1983, del Ministerio de Justicia.  </v>
      </c>
      <c r="F362" s="129" t="str">
        <f>VLOOKUP(A362,BASE.!$A$1:$T$878,6,FALSE)</f>
        <v xml:space="preserve">Certificado de Vigencia de Persona Jurídica Sin Fines Lucro Folio Nº 500361215957, de fecha 15 de diciembre de 2020, del Servicio de Registro Civil e Identificación.
</v>
      </c>
      <c r="G362" s="129" t="str">
        <f>VLOOKUP(A362,BASE.!$A$1:$T$878,7,FALSE)</f>
        <v>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v>
      </c>
      <c r="H362" s="129" t="str">
        <f>VLOOKUP(A362,BASE.!$A$1:$T$878,8,FALSE)</f>
        <v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v>
      </c>
      <c r="I362" s="129" t="str">
        <f>VLOOKUP(A362,BASE.!$A$1:$T$878,9,FALSE)</f>
        <v>Cada dos años.</v>
      </c>
      <c r="J362" s="129" t="str">
        <f>VLOOKUP(A362,BASE.!$A$1:$T$878,10,FALSE)</f>
        <v>Del 30 de mayo de 2019 al 30 de mayo de 2021</v>
      </c>
      <c r="K362" s="129" t="str">
        <f>VLOOKUP(A362,BASE.!$A$1:$T$878,11,FALSE)</f>
        <v xml:space="preserve">Presidenta: 
Marcela Andrea Vidal Saldivia, </v>
      </c>
      <c r="L362" s="129" t="str">
        <f>VLOOKUP(A362,BASE.!$A$1:$T$878,12,FALSE)</f>
        <v xml:space="preserve">Gran Avenida Nº 2820, comuna de San Miguel, Región Metropolitana.
</v>
      </c>
      <c r="M362" s="129" t="str">
        <f>VLOOKUP(A362,BASE.!$A$1:$T$878,13,FALSE)</f>
        <v>XIII</v>
      </c>
      <c r="N362" s="129" t="str">
        <f>VLOOKUP(A362,BASE.!$A$1:$T$878,14,FALSE)</f>
        <v>san miguel</v>
      </c>
      <c r="O362" s="129" t="str">
        <f>VLOOKUP(A362,BASE.!$A$1:$T$878,15,FALSE)</f>
        <v>Fono fax 02-9960691-9960692.
978569114 (Marcela Vidal - presidenta)
949266772 (Pamela Godoy - vicepresidenta)</v>
      </c>
      <c r="P362" s="129" t="str">
        <f>VLOOKUP(A362,BASE.!$A$1:$T$878,16,FALSE)</f>
        <v>www.aspaut.cl - aspaut@aspaut.cl 
asociacionaspaut@gmail.com
marcela.vidals@gmail.com
pamelagodoy35@gmail.com</v>
      </c>
      <c r="Q362" s="129">
        <f>VLOOKUP(A362,BASE.!$A$1:$T$878,17,FALSE)</f>
        <v>0</v>
      </c>
      <c r="R362" s="129" t="str">
        <f>VLOOKUP(A362,BASE.!$A$1:$T$878,18,FALSE)</f>
        <v xml:space="preserve"> 93401: Institución de Asistencia Social.</v>
      </c>
      <c r="S362" s="129" t="str">
        <f>VLOOKUP(A362,BASE.!$A$1:$T$878,19,FALSE)</f>
        <v xml:space="preserve">Certificado de antecedentes financieros correspondiente al año 2019, aprobado por el  Subdepartamento de Supervisión Financiera Nacional. </v>
      </c>
      <c r="T362" s="131">
        <f>VLOOKUP(A362,BASE.!$A$1:$T$878,20,FALSE)</f>
        <v>37970</v>
      </c>
      <c r="U362" s="130">
        <v>6871</v>
      </c>
      <c r="V362" s="136">
        <v>3914773</v>
      </c>
      <c r="W362" s="136">
        <v>3914773</v>
      </c>
      <c r="X362" s="134">
        <v>44227</v>
      </c>
      <c r="Y362" s="135" t="s">
        <v>8664</v>
      </c>
      <c r="Z362" s="135" t="s">
        <v>7880</v>
      </c>
      <c r="AA362" s="135" t="s">
        <v>7889</v>
      </c>
    </row>
    <row r="363" spans="1:27" x14ac:dyDescent="0.25">
      <c r="A363" s="129">
        <v>6872</v>
      </c>
      <c r="B363" s="129" t="s">
        <v>8324</v>
      </c>
      <c r="C363" s="129">
        <v>690734001</v>
      </c>
      <c r="D363" s="129" t="str">
        <f>VLOOKUP(A363,BASE.!$A$1:$T$878,4,FALSE)</f>
        <v>Municipalidad</v>
      </c>
      <c r="E363" s="129" t="str">
        <f>VLOOKUP(A363,BASE.!$A$1:$T$878,5,FALSE)</f>
        <v>Constitución Política de la República, art. 107.</v>
      </c>
      <c r="F363" s="129" t="str">
        <f>VLOOKUP(A363,BASE.!$A$1:$T$878,6,FALSE)</f>
        <v>Indefinida.</v>
      </c>
      <c r="G363" s="129" t="str">
        <f>VLOOKUP(A363,BASE.!$A$1:$T$878,7,FALSE)</f>
        <v>Según Ley Orgánica Nº 18.695, arts. 1º al 4º.</v>
      </c>
      <c r="H363" s="129">
        <f>VLOOKUP(A363,BASE.!$A$1:$T$878,8,FALSE)</f>
        <v>0</v>
      </c>
      <c r="I363" s="129">
        <f>VLOOKUP(A363,BASE.!$A$1:$T$878,9,FALSE)</f>
        <v>0</v>
      </c>
      <c r="J363" s="129">
        <f>VLOOKUP(A363,BASE.!$A$1:$T$878,10,FALSE)</f>
        <v>0</v>
      </c>
      <c r="K363" s="129" t="str">
        <f>VLOOKUP(A363,BASE.!$A$1:$T$878,11,FALSE)</f>
        <v xml:space="preserve">Luis Omar Vera Castro    </v>
      </c>
      <c r="L363" s="129" t="str">
        <f>VLOOKUP(A363,BASE.!$A$1:$T$878,12,FALSE)</f>
        <v>Avenida Ramón Barros Luco Nº1881, Barrancas, San Antonio, Quinta Región.</v>
      </c>
      <c r="M363" s="129" t="str">
        <f>VLOOKUP(A363,BASE.!$A$1:$T$878,13,FALSE)</f>
        <v>V</v>
      </c>
      <c r="N363" s="129" t="str">
        <f>VLOOKUP(A363,BASE.!$A$1:$T$878,14,FALSE)</f>
        <v>San Antonio</v>
      </c>
      <c r="O363" s="129">
        <f>VLOOKUP(A363,BASE.!$A$1:$T$878,15,FALSE)</f>
        <v>0</v>
      </c>
      <c r="P363" s="129">
        <f>VLOOKUP(A363,BASE.!$A$1:$T$878,16,FALSE)</f>
        <v>0</v>
      </c>
      <c r="Q363" s="129">
        <f>VLOOKUP(A363,BASE.!$A$1:$T$878,17,FALSE)</f>
        <v>0</v>
      </c>
      <c r="R363" s="129">
        <f>VLOOKUP(A363,BASE.!$A$1:$T$878,18,FALSE)</f>
        <v>91001</v>
      </c>
      <c r="S363" s="129" t="str">
        <f>VLOOKUP(A363,BASE.!$A$1:$T$878,19,FALSE)</f>
        <v xml:space="preserve">No se acompañan. Aplica Informe Jurídico Nº 09, de  fecha 14 de marzo de 2011 del Departamento Jurídico y Dictamen Nº 070791, de 2009, de la Contraloría General de la República.  
.
</v>
      </c>
      <c r="T363" s="131">
        <f>VLOOKUP(A363,BASE.!$A$1:$T$878,20,FALSE)</f>
        <v>38159</v>
      </c>
      <c r="U363" s="130">
        <v>6872</v>
      </c>
      <c r="V363" s="136">
        <v>186750</v>
      </c>
      <c r="W363" s="136">
        <v>186750</v>
      </c>
      <c r="X363" s="134">
        <v>44227</v>
      </c>
      <c r="Y363" s="135" t="s">
        <v>8664</v>
      </c>
      <c r="Z363" s="135" t="s">
        <v>7880</v>
      </c>
      <c r="AA363" s="135" t="s">
        <v>7933</v>
      </c>
    </row>
    <row r="364" spans="1:27" x14ac:dyDescent="0.25">
      <c r="A364" s="129">
        <v>6876</v>
      </c>
      <c r="B364" s="129" t="s">
        <v>8325</v>
      </c>
      <c r="C364" s="129">
        <v>691201007</v>
      </c>
      <c r="D364" s="129" t="str">
        <f>VLOOKUP(A364,BASE.!$A$1:$T$878,4,FALSE)</f>
        <v>Municipalidad</v>
      </c>
      <c r="E364" s="129" t="str">
        <f>VLOOKUP(A364,BASE.!$A$1:$T$878,5,FALSE)</f>
        <v>Constitución Política de la República, art. 107.</v>
      </c>
      <c r="F364" s="129" t="str">
        <f>VLOOKUP(A364,BASE.!$A$1:$T$878,6,FALSE)</f>
        <v>Indefinida.</v>
      </c>
      <c r="G364" s="129" t="str">
        <f>VLOOKUP(A364,BASE.!$A$1:$T$878,7,FALSE)</f>
        <v>Según Ley Orgánica Nº 18.695, arts. 1º al 4º.</v>
      </c>
      <c r="H364" s="129" t="str">
        <f>VLOOKUP(A364,BASE.!$A$1:$T$878,8,FALSE)</f>
        <v>no tiene</v>
      </c>
      <c r="I364" s="129">
        <f>VLOOKUP(A364,BASE.!$A$1:$T$878,9,FALSE)</f>
        <v>0</v>
      </c>
      <c r="J364" s="129">
        <f>VLOOKUP(A364,BASE.!$A$1:$T$878,10,FALSE)</f>
        <v>0</v>
      </c>
      <c r="K364" s="129" t="str">
        <f>VLOOKUP(A364,BASE.!$A$1:$T$878,11,FALSE)</f>
        <v xml:space="preserve">Carlos Moisés Valenzuela Gajardo, </v>
      </c>
      <c r="L364" s="129" t="str">
        <f>VLOOKUP(A364,BASE.!$A$1:$T$878,12,FALSE)</f>
        <v>Portales Nº450, Constitución, Séptima Región.</v>
      </c>
      <c r="M364" s="129" t="str">
        <f>VLOOKUP(A364,BASE.!$A$1:$T$878,13,FALSE)</f>
        <v>VII</v>
      </c>
      <c r="N364" s="129" t="str">
        <f>VLOOKUP(A364,BASE.!$A$1:$T$878,14,FALSE)</f>
        <v>Constitución</v>
      </c>
      <c r="O364" s="129">
        <f>VLOOKUP(A364,BASE.!$A$1:$T$878,15,FALSE)</f>
        <v>0</v>
      </c>
      <c r="P364" s="129">
        <f>VLOOKUP(A364,BASE.!$A$1:$T$878,16,FALSE)</f>
        <v>0</v>
      </c>
      <c r="Q364" s="129">
        <f>VLOOKUP(A364,BASE.!$A$1:$T$878,17,FALSE)</f>
        <v>0</v>
      </c>
      <c r="R364" s="129">
        <f>VLOOKUP(A364,BASE.!$A$1:$T$878,18,FALSE)</f>
        <v>91001</v>
      </c>
      <c r="S364" s="129" t="str">
        <f>VLOOKUP(A364,BASE.!$A$1:$T$878,19,FALSE)</f>
        <v xml:space="preserve">Se acompaña certificado financiero correspondiente al año 2013, aprobado por el departamento de administración y finanzas. 
</v>
      </c>
      <c r="T364" s="131">
        <f>VLOOKUP(A364,BASE.!$A$1:$T$878,20,FALSE)</f>
        <v>37970</v>
      </c>
      <c r="U364" s="130">
        <v>6876</v>
      </c>
      <c r="V364" s="136">
        <v>186750</v>
      </c>
      <c r="W364" s="136">
        <v>186750</v>
      </c>
      <c r="X364" s="134">
        <v>44227</v>
      </c>
      <c r="Y364" s="135" t="s">
        <v>8664</v>
      </c>
      <c r="Z364" s="135" t="s">
        <v>7880</v>
      </c>
      <c r="AA364" s="135" t="s">
        <v>7891</v>
      </c>
    </row>
    <row r="365" spans="1:27" x14ac:dyDescent="0.25">
      <c r="A365" s="129">
        <v>6880</v>
      </c>
      <c r="B365" s="129" t="s">
        <v>8326</v>
      </c>
      <c r="C365" s="129">
        <v>705528004</v>
      </c>
      <c r="D365" s="129" t="str">
        <f>VLOOKUP(A365,BASE.!$A$1:$T$878,4,FALSE)</f>
        <v>Fundación de Derecho Privado.</v>
      </c>
      <c r="E365" s="129" t="str">
        <f>VLOOKUP(A365,BASE.!$A$1:$T$878,5,FALSE)</f>
        <v xml:space="preserve">Otorgada por Decreto Supremo Nº 668, de 03  de mayo de 1979, del Ministerio de Justicia. </v>
      </c>
      <c r="F365" s="129" t="str">
        <f>VLOOKUP(A365,BASE.!$A$1:$T$878,6,FALSE)</f>
        <v>Certificado de Vigencia Folio Nº 500350553418, de 15 de octubre de 2020, otorgado por el Servicio de Registro Civil e Identificación.</v>
      </c>
      <c r="G365" s="129" t="str">
        <f>VLOOKUP(A365,BASE.!$A$1:$T$878,7,FALSE)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65" s="129" t="str">
        <f>VLOOKUP(A365,BASE.!$A$1:$T$878,8,FALSE)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65" s="129" t="str">
        <f>VLOOKUP(A365,BASE.!$A$1:$T$878,9,FALSE)</f>
        <v>Tres  años</v>
      </c>
      <c r="J365" s="129" t="str">
        <f>VLOOKUP(A365,BASE.!$A$1:$T$878,10,FALSE)</f>
        <v>Del 6 de julio de 2018 al 6 de julio de 2021.
Según consta en Certificado de vigencia de directorio de persona jurídica sin fines de lucro, folio N° 500350553467, de 15 de octubre de 2020, emitido por el Servicio de Registro Civil e Identificación.</v>
      </c>
      <c r="K365" s="129" t="str">
        <f>VLOOKUP(A365,BASE.!$A$1:$T$878,11,FALSE)</f>
        <v xml:space="preserve">Gerente: Jorge Miguel Brito Obreque, 
</v>
      </c>
      <c r="L365" s="129" t="str">
        <f>VLOOKUP(A365,BASE.!$A$1:$T$878,12,FALSE)</f>
        <v xml:space="preserve">1 norte n° 550, 4to piso, Talca, Región del Maule
</v>
      </c>
      <c r="M365" s="129" t="str">
        <f>VLOOKUP(A365,BASE.!$A$1:$T$878,13,FALSE)</f>
        <v>VII</v>
      </c>
      <c r="N365" s="129" t="str">
        <f>VLOOKUP(A365,BASE.!$A$1:$T$878,14,FALSE)</f>
        <v>Talca</v>
      </c>
      <c r="O365" s="129" t="str">
        <f>VLOOKUP(A365,BASE.!$A$1:$T$878,15,FALSE)</f>
        <v>Fonos: 71-2231052 71-2210857
71-2231065</v>
      </c>
      <c r="P365" s="129" t="str">
        <f>VLOOKUP(A365,BASE.!$A$1:$T$878,16,FALSE)</f>
        <v>dirección@crate.cl</v>
      </c>
      <c r="Q365" s="129">
        <f>VLOOKUP(A365,BASE.!$A$1:$T$878,17,FALSE)</f>
        <v>0</v>
      </c>
      <c r="R365" s="129">
        <f>VLOOKUP(A365,BASE.!$A$1:$T$878,18,FALSE)</f>
        <v>93401</v>
      </c>
      <c r="S365" s="129" t="str">
        <f>VLOOKUP(A365,BASE.!$A$1:$T$878,19,FALSE)</f>
        <v>Se acompaña Certificado de la Institución, correspondiente a antecedentes financieros del año 2019, raprobados por  USUFI</v>
      </c>
      <c r="T365" s="131">
        <f>VLOOKUP(A365,BASE.!$A$1:$T$878,20,FALSE)</f>
        <v>37970</v>
      </c>
      <c r="U365" s="130">
        <v>6880</v>
      </c>
      <c r="V365" s="136">
        <v>45025708</v>
      </c>
      <c r="W365" s="136">
        <v>45025708</v>
      </c>
      <c r="X365" s="134">
        <v>44227</v>
      </c>
      <c r="Y365" s="135" t="s">
        <v>8664</v>
      </c>
      <c r="Z365" s="135" t="s">
        <v>7880</v>
      </c>
      <c r="AA365" s="135" t="s">
        <v>7914</v>
      </c>
    </row>
    <row r="366" spans="1:27" x14ac:dyDescent="0.25">
      <c r="A366" s="129">
        <v>6880</v>
      </c>
      <c r="B366" s="129" t="s">
        <v>8326</v>
      </c>
      <c r="C366" s="129">
        <v>705528004</v>
      </c>
      <c r="D366" s="129" t="str">
        <f>VLOOKUP(A366,BASE.!$A$1:$T$878,4,FALSE)</f>
        <v>Fundación de Derecho Privado.</v>
      </c>
      <c r="E366" s="129" t="str">
        <f>VLOOKUP(A366,BASE.!$A$1:$T$878,5,FALSE)</f>
        <v xml:space="preserve">Otorgada por Decreto Supremo Nº 668, de 03  de mayo de 1979, del Ministerio de Justicia. </v>
      </c>
      <c r="F366" s="129" t="str">
        <f>VLOOKUP(A366,BASE.!$A$1:$T$878,6,FALSE)</f>
        <v>Certificado de Vigencia Folio Nº 500350553418, de 15 de octubre de 2020, otorgado por el Servicio de Registro Civil e Identificación.</v>
      </c>
      <c r="G366" s="129" t="str">
        <f>VLOOKUP(A366,BASE.!$A$1:$T$878,7,FALSE)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66" s="129" t="str">
        <f>VLOOKUP(A366,BASE.!$A$1:$T$878,8,FALSE)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66" s="129" t="str">
        <f>VLOOKUP(A366,BASE.!$A$1:$T$878,9,FALSE)</f>
        <v>Tres  años</v>
      </c>
      <c r="J366" s="129" t="str">
        <f>VLOOKUP(A366,BASE.!$A$1:$T$878,10,FALSE)</f>
        <v>Del 6 de julio de 2018 al 6 de julio de 2021.
Según consta en Certificado de vigencia de directorio de persona jurídica sin fines de lucro, folio N° 500350553467, de 15 de octubre de 2020, emitido por el Servicio de Registro Civil e Identificación.</v>
      </c>
      <c r="K366" s="129" t="str">
        <f>VLOOKUP(A366,BASE.!$A$1:$T$878,11,FALSE)</f>
        <v xml:space="preserve">Gerente: Jorge Miguel Brito Obreque, 
</v>
      </c>
      <c r="L366" s="129" t="str">
        <f>VLOOKUP(A366,BASE.!$A$1:$T$878,12,FALSE)</f>
        <v xml:space="preserve">1 norte n° 550, 4to piso, Talca, Región del Maule
</v>
      </c>
      <c r="M366" s="129" t="str">
        <f>VLOOKUP(A366,BASE.!$A$1:$T$878,13,FALSE)</f>
        <v>VII</v>
      </c>
      <c r="N366" s="129" t="str">
        <f>VLOOKUP(A366,BASE.!$A$1:$T$878,14,FALSE)</f>
        <v>Talca</v>
      </c>
      <c r="O366" s="129" t="str">
        <f>VLOOKUP(A366,BASE.!$A$1:$T$878,15,FALSE)</f>
        <v>Fonos: 71-2231052 71-2210857
71-2231065</v>
      </c>
      <c r="P366" s="129" t="str">
        <f>VLOOKUP(A366,BASE.!$A$1:$T$878,16,FALSE)</f>
        <v>dirección@crate.cl</v>
      </c>
      <c r="Q366" s="129">
        <f>VLOOKUP(A366,BASE.!$A$1:$T$878,17,FALSE)</f>
        <v>0</v>
      </c>
      <c r="R366" s="129">
        <f>VLOOKUP(A366,BASE.!$A$1:$T$878,18,FALSE)</f>
        <v>93401</v>
      </c>
      <c r="S366" s="129" t="str">
        <f>VLOOKUP(A366,BASE.!$A$1:$T$878,19,FALSE)</f>
        <v>Se acompaña Certificado de la Institución, correspondiente a antecedentes financieros del año 2019, raprobados por  USUFI</v>
      </c>
      <c r="T366" s="131">
        <f>VLOOKUP(A366,BASE.!$A$1:$T$878,20,FALSE)</f>
        <v>37970</v>
      </c>
      <c r="U366" s="130">
        <v>6880</v>
      </c>
      <c r="V366" s="136">
        <v>95675104</v>
      </c>
      <c r="W366" s="136">
        <v>95675104</v>
      </c>
      <c r="X366" s="134">
        <v>44227</v>
      </c>
      <c r="Y366" s="135" t="s">
        <v>8664</v>
      </c>
      <c r="Z366" s="135" t="s">
        <v>7880</v>
      </c>
      <c r="AA366" s="135" t="s">
        <v>7993</v>
      </c>
    </row>
    <row r="367" spans="1:27" x14ac:dyDescent="0.25">
      <c r="A367" s="129">
        <v>6880</v>
      </c>
      <c r="B367" s="129" t="s">
        <v>8326</v>
      </c>
      <c r="C367" s="129">
        <v>705528004</v>
      </c>
      <c r="D367" s="129" t="str">
        <f>VLOOKUP(A367,BASE.!$A$1:$T$878,4,FALSE)</f>
        <v>Fundación de Derecho Privado.</v>
      </c>
      <c r="E367" s="129" t="str">
        <f>VLOOKUP(A367,BASE.!$A$1:$T$878,5,FALSE)</f>
        <v xml:space="preserve">Otorgada por Decreto Supremo Nº 668, de 03  de mayo de 1979, del Ministerio de Justicia. </v>
      </c>
      <c r="F367" s="129" t="str">
        <f>VLOOKUP(A367,BASE.!$A$1:$T$878,6,FALSE)</f>
        <v>Certificado de Vigencia Folio Nº 500350553418, de 15 de octubre de 2020, otorgado por el Servicio de Registro Civil e Identificación.</v>
      </c>
      <c r="G367" s="129" t="str">
        <f>VLOOKUP(A367,BASE.!$A$1:$T$878,7,FALSE)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67" s="129" t="str">
        <f>VLOOKUP(A367,BASE.!$A$1:$T$878,8,FALSE)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67" s="129" t="str">
        <f>VLOOKUP(A367,BASE.!$A$1:$T$878,9,FALSE)</f>
        <v>Tres  años</v>
      </c>
      <c r="J367" s="129" t="str">
        <f>VLOOKUP(A367,BASE.!$A$1:$T$878,10,FALSE)</f>
        <v>Del 6 de julio de 2018 al 6 de julio de 2021.
Según consta en Certificado de vigencia de directorio de persona jurídica sin fines de lucro, folio N° 500350553467, de 15 de octubre de 2020, emitido por el Servicio de Registro Civil e Identificación.</v>
      </c>
      <c r="K367" s="129" t="str">
        <f>VLOOKUP(A367,BASE.!$A$1:$T$878,11,FALSE)</f>
        <v xml:space="preserve">Gerente: Jorge Miguel Brito Obreque, 
</v>
      </c>
      <c r="L367" s="129" t="str">
        <f>VLOOKUP(A367,BASE.!$A$1:$T$878,12,FALSE)</f>
        <v xml:space="preserve">1 norte n° 550, 4to piso, Talca, Región del Maule
</v>
      </c>
      <c r="M367" s="129" t="str">
        <f>VLOOKUP(A367,BASE.!$A$1:$T$878,13,FALSE)</f>
        <v>VII</v>
      </c>
      <c r="N367" s="129" t="str">
        <f>VLOOKUP(A367,BASE.!$A$1:$T$878,14,FALSE)</f>
        <v>Talca</v>
      </c>
      <c r="O367" s="129" t="str">
        <f>VLOOKUP(A367,BASE.!$A$1:$T$878,15,FALSE)</f>
        <v>Fonos: 71-2231052 71-2210857
71-2231065</v>
      </c>
      <c r="P367" s="129" t="str">
        <f>VLOOKUP(A367,BASE.!$A$1:$T$878,16,FALSE)</f>
        <v>dirección@crate.cl</v>
      </c>
      <c r="Q367" s="129">
        <f>VLOOKUP(A367,BASE.!$A$1:$T$878,17,FALSE)</f>
        <v>0</v>
      </c>
      <c r="R367" s="129">
        <f>VLOOKUP(A367,BASE.!$A$1:$T$878,18,FALSE)</f>
        <v>93401</v>
      </c>
      <c r="S367" s="129" t="str">
        <f>VLOOKUP(A367,BASE.!$A$1:$T$878,19,FALSE)</f>
        <v>Se acompaña Certificado de la Institución, correspondiente a antecedentes financieros del año 2019, raprobados por  USUFI</v>
      </c>
      <c r="T367" s="131">
        <f>VLOOKUP(A367,BASE.!$A$1:$T$878,20,FALSE)</f>
        <v>37970</v>
      </c>
      <c r="U367" s="130">
        <v>6880</v>
      </c>
      <c r="V367" s="136">
        <v>0</v>
      </c>
      <c r="W367" s="136">
        <v>0</v>
      </c>
      <c r="X367" s="134">
        <v>44227</v>
      </c>
      <c r="Y367" s="135" t="s">
        <v>8664</v>
      </c>
      <c r="Z367" s="135" t="s">
        <v>7880</v>
      </c>
      <c r="AA367" s="135" t="s">
        <v>7894</v>
      </c>
    </row>
    <row r="368" spans="1:27" x14ac:dyDescent="0.25">
      <c r="A368" s="129">
        <v>6880</v>
      </c>
      <c r="B368" s="129" t="s">
        <v>8326</v>
      </c>
      <c r="C368" s="129">
        <v>705528004</v>
      </c>
      <c r="D368" s="129" t="str">
        <f>VLOOKUP(A368,BASE.!$A$1:$T$878,4,FALSE)</f>
        <v>Fundación de Derecho Privado.</v>
      </c>
      <c r="E368" s="129" t="str">
        <f>VLOOKUP(A368,BASE.!$A$1:$T$878,5,FALSE)</f>
        <v xml:space="preserve">Otorgada por Decreto Supremo Nº 668, de 03  de mayo de 1979, del Ministerio de Justicia. </v>
      </c>
      <c r="F368" s="129" t="str">
        <f>VLOOKUP(A368,BASE.!$A$1:$T$878,6,FALSE)</f>
        <v>Certificado de Vigencia Folio Nº 500350553418, de 15 de octubre de 2020, otorgado por el Servicio de Registro Civil e Identificación.</v>
      </c>
      <c r="G368" s="129" t="str">
        <f>VLOOKUP(A368,BASE.!$A$1:$T$878,7,FALSE)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68" s="129" t="str">
        <f>VLOOKUP(A368,BASE.!$A$1:$T$878,8,FALSE)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68" s="129" t="str">
        <f>VLOOKUP(A368,BASE.!$A$1:$T$878,9,FALSE)</f>
        <v>Tres  años</v>
      </c>
      <c r="J368" s="129" t="str">
        <f>VLOOKUP(A368,BASE.!$A$1:$T$878,10,FALSE)</f>
        <v>Del 6 de julio de 2018 al 6 de julio de 2021.
Según consta en Certificado de vigencia de directorio de persona jurídica sin fines de lucro, folio N° 500350553467, de 15 de octubre de 2020, emitido por el Servicio de Registro Civil e Identificación.</v>
      </c>
      <c r="K368" s="129" t="str">
        <f>VLOOKUP(A368,BASE.!$A$1:$T$878,11,FALSE)</f>
        <v xml:space="preserve">Gerente: Jorge Miguel Brito Obreque, 
</v>
      </c>
      <c r="L368" s="129" t="str">
        <f>VLOOKUP(A368,BASE.!$A$1:$T$878,12,FALSE)</f>
        <v xml:space="preserve">1 norte n° 550, 4to piso, Talca, Región del Maule
</v>
      </c>
      <c r="M368" s="129" t="str">
        <f>VLOOKUP(A368,BASE.!$A$1:$T$878,13,FALSE)</f>
        <v>VII</v>
      </c>
      <c r="N368" s="129" t="str">
        <f>VLOOKUP(A368,BASE.!$A$1:$T$878,14,FALSE)</f>
        <v>Talca</v>
      </c>
      <c r="O368" s="129" t="str">
        <f>VLOOKUP(A368,BASE.!$A$1:$T$878,15,FALSE)</f>
        <v>Fonos: 71-2231052 71-2210857
71-2231065</v>
      </c>
      <c r="P368" s="129" t="str">
        <f>VLOOKUP(A368,BASE.!$A$1:$T$878,16,FALSE)</f>
        <v>dirección@crate.cl</v>
      </c>
      <c r="Q368" s="129">
        <f>VLOOKUP(A368,BASE.!$A$1:$T$878,17,FALSE)</f>
        <v>0</v>
      </c>
      <c r="R368" s="129">
        <f>VLOOKUP(A368,BASE.!$A$1:$T$878,18,FALSE)</f>
        <v>93401</v>
      </c>
      <c r="S368" s="129" t="str">
        <f>VLOOKUP(A368,BASE.!$A$1:$T$878,19,FALSE)</f>
        <v>Se acompaña Certificado de la Institución, correspondiente a antecedentes financieros del año 2019, raprobados por  USUFI</v>
      </c>
      <c r="T368" s="131">
        <f>VLOOKUP(A368,BASE.!$A$1:$T$878,20,FALSE)</f>
        <v>37970</v>
      </c>
      <c r="U368" s="130">
        <v>6880</v>
      </c>
      <c r="V368" s="136">
        <v>64131705</v>
      </c>
      <c r="W368" s="136">
        <v>64131705</v>
      </c>
      <c r="X368" s="134">
        <v>44227</v>
      </c>
      <c r="Y368" s="135" t="s">
        <v>8664</v>
      </c>
      <c r="Z368" s="135" t="s">
        <v>7880</v>
      </c>
      <c r="AA368" s="135" t="s">
        <v>8023</v>
      </c>
    </row>
    <row r="369" spans="1:27" x14ac:dyDescent="0.25">
      <c r="A369" s="129">
        <v>6880</v>
      </c>
      <c r="B369" s="129" t="s">
        <v>8326</v>
      </c>
      <c r="C369" s="129">
        <v>705528004</v>
      </c>
      <c r="D369" s="129" t="str">
        <f>VLOOKUP(A369,BASE.!$A$1:$T$878,4,FALSE)</f>
        <v>Fundación de Derecho Privado.</v>
      </c>
      <c r="E369" s="129" t="str">
        <f>VLOOKUP(A369,BASE.!$A$1:$T$878,5,FALSE)</f>
        <v xml:space="preserve">Otorgada por Decreto Supremo Nº 668, de 03  de mayo de 1979, del Ministerio de Justicia. </v>
      </c>
      <c r="F369" s="129" t="str">
        <f>VLOOKUP(A369,BASE.!$A$1:$T$878,6,FALSE)</f>
        <v>Certificado de Vigencia Folio Nº 500350553418, de 15 de octubre de 2020, otorgado por el Servicio de Registro Civil e Identificación.</v>
      </c>
      <c r="G369" s="129" t="str">
        <f>VLOOKUP(A369,BASE.!$A$1:$T$878,7,FALSE)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69" s="129" t="str">
        <f>VLOOKUP(A369,BASE.!$A$1:$T$878,8,FALSE)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69" s="129" t="str">
        <f>VLOOKUP(A369,BASE.!$A$1:$T$878,9,FALSE)</f>
        <v>Tres  años</v>
      </c>
      <c r="J369" s="129" t="str">
        <f>VLOOKUP(A369,BASE.!$A$1:$T$878,10,FALSE)</f>
        <v>Del 6 de julio de 2018 al 6 de julio de 2021.
Según consta en Certificado de vigencia de directorio de persona jurídica sin fines de lucro, folio N° 500350553467, de 15 de octubre de 2020, emitido por el Servicio de Registro Civil e Identificación.</v>
      </c>
      <c r="K369" s="129" t="str">
        <f>VLOOKUP(A369,BASE.!$A$1:$T$878,11,FALSE)</f>
        <v xml:space="preserve">Gerente: Jorge Miguel Brito Obreque, 
</v>
      </c>
      <c r="L369" s="129" t="str">
        <f>VLOOKUP(A369,BASE.!$A$1:$T$878,12,FALSE)</f>
        <v xml:space="preserve">1 norte n° 550, 4to piso, Talca, Región del Maule
</v>
      </c>
      <c r="M369" s="129" t="str">
        <f>VLOOKUP(A369,BASE.!$A$1:$T$878,13,FALSE)</f>
        <v>VII</v>
      </c>
      <c r="N369" s="129" t="str">
        <f>VLOOKUP(A369,BASE.!$A$1:$T$878,14,FALSE)</f>
        <v>Talca</v>
      </c>
      <c r="O369" s="129" t="str">
        <f>VLOOKUP(A369,BASE.!$A$1:$T$878,15,FALSE)</f>
        <v>Fonos: 71-2231052 71-2210857
71-2231065</v>
      </c>
      <c r="P369" s="129" t="str">
        <f>VLOOKUP(A369,BASE.!$A$1:$T$878,16,FALSE)</f>
        <v>dirección@crate.cl</v>
      </c>
      <c r="Q369" s="129">
        <f>VLOOKUP(A369,BASE.!$A$1:$T$878,17,FALSE)</f>
        <v>0</v>
      </c>
      <c r="R369" s="129">
        <f>VLOOKUP(A369,BASE.!$A$1:$T$878,18,FALSE)</f>
        <v>93401</v>
      </c>
      <c r="S369" s="129" t="str">
        <f>VLOOKUP(A369,BASE.!$A$1:$T$878,19,FALSE)</f>
        <v>Se acompaña Certificado de la Institución, correspondiente a antecedentes financieros del año 2019, raprobados por  USUFI</v>
      </c>
      <c r="T369" s="131">
        <f>VLOOKUP(A369,BASE.!$A$1:$T$878,20,FALSE)</f>
        <v>37970</v>
      </c>
      <c r="U369" s="130">
        <v>6880</v>
      </c>
      <c r="V369" s="136">
        <v>30302748</v>
      </c>
      <c r="W369" s="136">
        <v>30302748</v>
      </c>
      <c r="X369" s="134">
        <v>44227</v>
      </c>
      <c r="Y369" s="135" t="s">
        <v>8664</v>
      </c>
      <c r="Z369" s="135" t="s">
        <v>7880</v>
      </c>
      <c r="AA369" s="135" t="s">
        <v>7999</v>
      </c>
    </row>
    <row r="370" spans="1:27" x14ac:dyDescent="0.25">
      <c r="A370" s="129">
        <v>6880</v>
      </c>
      <c r="B370" s="129" t="s">
        <v>8326</v>
      </c>
      <c r="C370" s="129">
        <v>705528004</v>
      </c>
      <c r="D370" s="129" t="str">
        <f>VLOOKUP(A370,BASE.!$A$1:$T$878,4,FALSE)</f>
        <v>Fundación de Derecho Privado.</v>
      </c>
      <c r="E370" s="129" t="str">
        <f>VLOOKUP(A370,BASE.!$A$1:$T$878,5,FALSE)</f>
        <v xml:space="preserve">Otorgada por Decreto Supremo Nº 668, de 03  de mayo de 1979, del Ministerio de Justicia. </v>
      </c>
      <c r="F370" s="129" t="str">
        <f>VLOOKUP(A370,BASE.!$A$1:$T$878,6,FALSE)</f>
        <v>Certificado de Vigencia Folio Nº 500350553418, de 15 de octubre de 2020, otorgado por el Servicio de Registro Civil e Identificación.</v>
      </c>
      <c r="G370" s="129" t="str">
        <f>VLOOKUP(A370,BASE.!$A$1:$T$878,7,FALSE)</f>
        <v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v>
      </c>
      <c r="H370" s="129" t="str">
        <f>VLOOKUP(A370,BASE.!$A$1:$T$878,8,FALSE)</f>
        <v xml:space="preserve">Presidente: 
Galo Fernández Villaseca
Vicepresidente: 
Mario Molina Guaita, 
Secretario: Luis René Alarcón Escárate
Tesorero: Jorge Ramón Cruz Weston
Consejeros:
Angelica Pilar Ramírez Rodríguez, 
María Alina Quinteros Letelier, 
Juan Fernando Reyes Bravo, 
José Belarmino González Aguilera, 
Raúl Andrés Silva Prado, 
Lorenzo Fermín Figueroa León, 
Víctor Héctor Vilos Núñez, </v>
      </c>
      <c r="I370" s="129" t="str">
        <f>VLOOKUP(A370,BASE.!$A$1:$T$878,9,FALSE)</f>
        <v>Tres  años</v>
      </c>
      <c r="J370" s="129" t="str">
        <f>VLOOKUP(A370,BASE.!$A$1:$T$878,10,FALSE)</f>
        <v>Del 6 de julio de 2018 al 6 de julio de 2021.
Según consta en Certificado de vigencia de directorio de persona jurídica sin fines de lucro, folio N° 500350553467, de 15 de octubre de 2020, emitido por el Servicio de Registro Civil e Identificación.</v>
      </c>
      <c r="K370" s="129" t="str">
        <f>VLOOKUP(A370,BASE.!$A$1:$T$878,11,FALSE)</f>
        <v xml:space="preserve">Gerente: Jorge Miguel Brito Obreque, 
</v>
      </c>
      <c r="L370" s="129" t="str">
        <f>VLOOKUP(A370,BASE.!$A$1:$T$878,12,FALSE)</f>
        <v xml:space="preserve">1 norte n° 550, 4to piso, Talca, Región del Maule
</v>
      </c>
      <c r="M370" s="129" t="str">
        <f>VLOOKUP(A370,BASE.!$A$1:$T$878,13,FALSE)</f>
        <v>VII</v>
      </c>
      <c r="N370" s="129" t="str">
        <f>VLOOKUP(A370,BASE.!$A$1:$T$878,14,FALSE)</f>
        <v>Talca</v>
      </c>
      <c r="O370" s="129" t="str">
        <f>VLOOKUP(A370,BASE.!$A$1:$T$878,15,FALSE)</f>
        <v>Fonos: 71-2231052 71-2210857
71-2231065</v>
      </c>
      <c r="P370" s="129" t="str">
        <f>VLOOKUP(A370,BASE.!$A$1:$T$878,16,FALSE)</f>
        <v>dirección@crate.cl</v>
      </c>
      <c r="Q370" s="129">
        <f>VLOOKUP(A370,BASE.!$A$1:$T$878,17,FALSE)</f>
        <v>0</v>
      </c>
      <c r="R370" s="129">
        <f>VLOOKUP(A370,BASE.!$A$1:$T$878,18,FALSE)</f>
        <v>93401</v>
      </c>
      <c r="S370" s="129" t="str">
        <f>VLOOKUP(A370,BASE.!$A$1:$T$878,19,FALSE)</f>
        <v>Se acompaña Certificado de la Institución, correspondiente a antecedentes financieros del año 2019, raprobados por  USUFI</v>
      </c>
      <c r="T370" s="131">
        <f>VLOOKUP(A370,BASE.!$A$1:$T$878,20,FALSE)</f>
        <v>37970</v>
      </c>
      <c r="U370" s="130">
        <v>6880</v>
      </c>
      <c r="V370" s="136">
        <v>74714712</v>
      </c>
      <c r="W370" s="136">
        <v>74714712</v>
      </c>
      <c r="X370" s="134">
        <v>44227</v>
      </c>
      <c r="Y370" s="135" t="s">
        <v>8664</v>
      </c>
      <c r="Z370" s="135" t="s">
        <v>7880</v>
      </c>
      <c r="AA370" s="135" t="s">
        <v>7899</v>
      </c>
    </row>
    <row r="371" spans="1:27" x14ac:dyDescent="0.25">
      <c r="A371" s="129">
        <v>6885</v>
      </c>
      <c r="B371" s="129" t="s">
        <v>8628</v>
      </c>
      <c r="C371" s="129">
        <v>715814005</v>
      </c>
      <c r="D371" s="129" t="str">
        <f>VLOOKUP(A371,BASE.!$A$1:$T$878,4,FALSE)</f>
        <v>Fundación de Derecho Privado.</v>
      </c>
      <c r="E371" s="129" t="str">
        <f>VLOOKUP(A371,BASE.!$A$1:$T$878,5,FALSE)</f>
        <v xml:space="preserve">Decreto Supremo Nº 166, de 06 de febrero de 1989, del Ministerio de Justicia. </v>
      </c>
      <c r="F371" s="129" t="str">
        <f>VLOOKUP(A371,BASE.!$A$1:$T$878,6,FALSE)</f>
        <v>Certificado de Vigencia Folio Nº 500183010168, de 17 de mayo de 2018, del Servicio de Registro Civil e Identificación.</v>
      </c>
      <c r="G371" s="129" t="str">
        <f>VLOOKUP(A371,BASE.!$A$1:$T$878,7,FALSE)</f>
        <v xml:space="preserve">Crear, mantener o subvencionar establecimientos de educación escolar, básica, media superior, técnica o especial.
</v>
      </c>
      <c r="H371" s="129" t="str">
        <f>VLOOKUP(A371,BASE.!$A$1:$T$878,8,FALSE)</f>
        <v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v>
      </c>
      <c r="I371" s="129" t="str">
        <f>VLOOKUP(A371,BASE.!$A$1:$T$878,9,FALSE)</f>
        <v>Tres años.</v>
      </c>
      <c r="J371" s="129" t="str">
        <f>VLOOKUP(A371,BASE.!$A$1:$T$878,10,FALSE)</f>
        <v>15 de diciembre de 2016 al 15 de diciembre 2019.</v>
      </c>
      <c r="K371" s="129" t="str">
        <f>VLOOKUP(A371,BASE.!$A$1:$T$878,11,FALSE)</f>
        <v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v>
      </c>
      <c r="L371" s="129" t="str">
        <f>VLOOKUP(A371,BASE.!$A$1:$T$878,12,FALSE)</f>
        <v xml:space="preserve">Concha y Toro N° 11, comuna de Santiago, Región Metropolitana
</v>
      </c>
      <c r="M371" s="129" t="str">
        <f>VLOOKUP(A371,BASE.!$A$1:$T$878,13,FALSE)</f>
        <v>XIII</v>
      </c>
      <c r="N371" s="129" t="str">
        <f>VLOOKUP(A371,BASE.!$A$1:$T$878,14,FALSE)</f>
        <v>Santiago</v>
      </c>
      <c r="O371" s="129" t="str">
        <f>VLOOKUP(A371,BASE.!$A$1:$T$878,15,FALSE)</f>
        <v>Fono: 6719790</v>
      </c>
      <c r="P371" s="129" t="str">
        <f>VLOOKUP(A371,BASE.!$A$1:$T$878,16,FALSE)</f>
        <v xml:space="preserve">rodelillo@entelchile.net
</v>
      </c>
      <c r="Q371" s="129">
        <f>VLOOKUP(A371,BASE.!$A$1:$T$878,17,FALSE)</f>
        <v>0</v>
      </c>
      <c r="R371" s="129">
        <f>VLOOKUP(A371,BASE.!$A$1:$T$878,18,FALSE)</f>
        <v>93401</v>
      </c>
      <c r="S371" s="129" t="str">
        <f>VLOOKUP(A371,BASE.!$A$1:$T$878,19,FALSE)</f>
        <v xml:space="preserve">Se acompaña Certificado del año 2017, aprobado por el Subdepartamento de Supervisión Financiera Nacional.
</v>
      </c>
      <c r="T371" s="131">
        <f>VLOOKUP(A371,BASE.!$A$1:$T$878,20,FALSE)</f>
        <v>37970</v>
      </c>
      <c r="U371" s="130">
        <v>6885</v>
      </c>
      <c r="V371" s="136">
        <v>0</v>
      </c>
      <c r="W371" s="136">
        <v>0</v>
      </c>
      <c r="X371" s="134">
        <v>44227</v>
      </c>
      <c r="Y371" s="135" t="s">
        <v>8664</v>
      </c>
      <c r="Z371" s="135" t="s">
        <v>7880</v>
      </c>
      <c r="AA371" s="135" t="s">
        <v>7926</v>
      </c>
    </row>
    <row r="372" spans="1:27" x14ac:dyDescent="0.25">
      <c r="A372" s="129">
        <v>6885</v>
      </c>
      <c r="B372" s="129" t="s">
        <v>8628</v>
      </c>
      <c r="C372" s="129">
        <v>715814005</v>
      </c>
      <c r="D372" s="129" t="str">
        <f>VLOOKUP(A372,BASE.!$A$1:$T$878,4,FALSE)</f>
        <v>Fundación de Derecho Privado.</v>
      </c>
      <c r="E372" s="129" t="str">
        <f>VLOOKUP(A372,BASE.!$A$1:$T$878,5,FALSE)</f>
        <v xml:space="preserve">Decreto Supremo Nº 166, de 06 de febrero de 1989, del Ministerio de Justicia. </v>
      </c>
      <c r="F372" s="129" t="str">
        <f>VLOOKUP(A372,BASE.!$A$1:$T$878,6,FALSE)</f>
        <v>Certificado de Vigencia Folio Nº 500183010168, de 17 de mayo de 2018, del Servicio de Registro Civil e Identificación.</v>
      </c>
      <c r="G372" s="129" t="str">
        <f>VLOOKUP(A372,BASE.!$A$1:$T$878,7,FALSE)</f>
        <v xml:space="preserve">Crear, mantener o subvencionar establecimientos de educación escolar, básica, media superior, técnica o especial.
</v>
      </c>
      <c r="H372" s="129" t="str">
        <f>VLOOKUP(A372,BASE.!$A$1:$T$878,8,FALSE)</f>
        <v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v>
      </c>
      <c r="I372" s="129" t="str">
        <f>VLOOKUP(A372,BASE.!$A$1:$T$878,9,FALSE)</f>
        <v>Tres años.</v>
      </c>
      <c r="J372" s="129" t="str">
        <f>VLOOKUP(A372,BASE.!$A$1:$T$878,10,FALSE)</f>
        <v>15 de diciembre de 2016 al 15 de diciembre 2019.</v>
      </c>
      <c r="K372" s="129" t="str">
        <f>VLOOKUP(A372,BASE.!$A$1:$T$878,11,FALSE)</f>
        <v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v>
      </c>
      <c r="L372" s="129" t="str">
        <f>VLOOKUP(A372,BASE.!$A$1:$T$878,12,FALSE)</f>
        <v xml:space="preserve">Concha y Toro N° 11, comuna de Santiago, Región Metropolitana
</v>
      </c>
      <c r="M372" s="129" t="str">
        <f>VLOOKUP(A372,BASE.!$A$1:$T$878,13,FALSE)</f>
        <v>XIII</v>
      </c>
      <c r="N372" s="129" t="str">
        <f>VLOOKUP(A372,BASE.!$A$1:$T$878,14,FALSE)</f>
        <v>Santiago</v>
      </c>
      <c r="O372" s="129" t="str">
        <f>VLOOKUP(A372,BASE.!$A$1:$T$878,15,FALSE)</f>
        <v>Fono: 6719790</v>
      </c>
      <c r="P372" s="129" t="str">
        <f>VLOOKUP(A372,BASE.!$A$1:$T$878,16,FALSE)</f>
        <v xml:space="preserve">rodelillo@entelchile.net
</v>
      </c>
      <c r="Q372" s="129">
        <f>VLOOKUP(A372,BASE.!$A$1:$T$878,17,FALSE)</f>
        <v>0</v>
      </c>
      <c r="R372" s="129">
        <f>VLOOKUP(A372,BASE.!$A$1:$T$878,18,FALSE)</f>
        <v>93401</v>
      </c>
      <c r="S372" s="129" t="str">
        <f>VLOOKUP(A372,BASE.!$A$1:$T$878,19,FALSE)</f>
        <v xml:space="preserve">Se acompaña Certificado del año 2017, aprobado por el Subdepartamento de Supervisión Financiera Nacional.
</v>
      </c>
      <c r="T372" s="131">
        <f>VLOOKUP(A372,BASE.!$A$1:$T$878,20,FALSE)</f>
        <v>37970</v>
      </c>
      <c r="U372" s="130">
        <v>6885</v>
      </c>
      <c r="V372" s="136">
        <v>0</v>
      </c>
      <c r="W372" s="136">
        <v>0</v>
      </c>
      <c r="X372" s="134">
        <v>44227</v>
      </c>
      <c r="Y372" s="135" t="s">
        <v>8664</v>
      </c>
      <c r="Z372" s="135" t="s">
        <v>7880</v>
      </c>
      <c r="AA372" s="135" t="s">
        <v>7931</v>
      </c>
    </row>
    <row r="373" spans="1:27" x14ac:dyDescent="0.25">
      <c r="A373" s="129">
        <v>6897</v>
      </c>
      <c r="B373" s="129" t="s">
        <v>8327</v>
      </c>
      <c r="C373" s="129" t="s">
        <v>7853</v>
      </c>
      <c r="D373" s="129" t="str">
        <f>VLOOKUP(A373,BASE.!$A$1:$T$878,4,FALSE)</f>
        <v>Corporación de Derecho Privado.</v>
      </c>
      <c r="E373" s="129" t="str">
        <f>VLOOKUP(A373,BASE.!$A$1:$T$878,5,FALSE)</f>
        <v xml:space="preserve">Otorgado por Decreto Supremo Nº 81, del 24 de enero de 1991, del Ministerio de Justicia. </v>
      </c>
      <c r="F373" s="129" t="str">
        <f>VLOOKUP(A373,BASE.!$A$1:$T$878,6,FALSE)</f>
        <v xml:space="preserve">Certificado de Vigencia, folio Nº 500350176380, de 13 de octubre de 2020, del Servicio de Registro Civil e Identificación.
</v>
      </c>
      <c r="G373" s="129" t="str">
        <f>VLOOKUP(A373,BASE.!$A$1:$T$878,7,FALSE)</f>
        <v xml:space="preserve">Promover y recuperar las líneas de formación, organización y producción entre los pobladores del sector urbano.  </v>
      </c>
      <c r="H373" s="129" t="str">
        <f>VLOOKUP(A373,BASE.!$A$1:$T$878,8,FALSE)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73" s="129" t="str">
        <f>VLOOKUP(A373,BASE.!$A$1:$T$878,9,FALSE)</f>
        <v>Durarán dos años en los cargos</v>
      </c>
      <c r="J373" s="129" t="str">
        <f>VLOOKUP(A373,BASE.!$A$1:$T$878,10,FALSE)</f>
        <v>9 de septiembre de 2020 al 9 de septiembre del 2022.</v>
      </c>
      <c r="K373" s="129" t="str">
        <f>VLOOKUP(A373,BASE.!$A$1:$T$878,11,FALSE)</f>
        <v xml:space="preserve">Presidente: Manuel Alejandro Vega Alarcón, RUT: 15.671.215-9
</v>
      </c>
      <c r="L373" s="129" t="str">
        <f>VLOOKUP(A373,BASE.!$A$1:$T$878,12,FALSE)</f>
        <v>Avenida Primera Transversal Nº 2630, Maipú.</v>
      </c>
      <c r="M373" s="129" t="str">
        <f>VLOOKUP(A373,BASE.!$A$1:$T$878,13,FALSE)</f>
        <v>XIII</v>
      </c>
      <c r="N373" s="129" t="str">
        <f>VLOOKUP(A373,BASE.!$A$1:$T$878,14,FALSE)</f>
        <v>Maipú</v>
      </c>
      <c r="O373" s="129" t="str">
        <f>VLOOKUP(A373,BASE.!$A$1:$T$878,15,FALSE)</f>
        <v>02-24196882</v>
      </c>
      <c r="P373" s="129" t="str">
        <f>VLOOKUP(A373,BASE.!$A$1:$T$878,16,FALSE)</f>
        <v>ideco@corporacionideco.cl</v>
      </c>
      <c r="Q373" s="129">
        <f>VLOOKUP(A373,BASE.!$A$1:$T$878,17,FALSE)</f>
        <v>0</v>
      </c>
      <c r="R373" s="129" t="str">
        <f>VLOOKUP(A373,BASE.!$A$1:$T$878,18,FALSE)</f>
        <v>93401: Institución de Asistencia Social</v>
      </c>
      <c r="S373" s="129" t="str">
        <f>VLOOKUP(A373,BASE.!$A$1:$T$878,19,FALSE)</f>
        <v>Se acompañan antecedentes Financieros correspondientes al año 2019, aprobados por el Subdepartamento de  Supervisión Financiera Nacional</v>
      </c>
      <c r="T373" s="131">
        <f>VLOOKUP(A373,BASE.!$A$1:$T$878,20,FALSE)</f>
        <v>37970</v>
      </c>
      <c r="U373" s="130">
        <v>6897</v>
      </c>
      <c r="V373" s="136">
        <v>6206400</v>
      </c>
      <c r="W373" s="136">
        <v>6206400</v>
      </c>
      <c r="X373" s="134">
        <v>44227</v>
      </c>
      <c r="Y373" s="135" t="s">
        <v>8664</v>
      </c>
      <c r="Z373" s="135" t="s">
        <v>7880</v>
      </c>
      <c r="AA373" s="135" t="s">
        <v>8014</v>
      </c>
    </row>
    <row r="374" spans="1:27" x14ac:dyDescent="0.25">
      <c r="A374" s="129">
        <v>6897</v>
      </c>
      <c r="B374" s="129" t="s">
        <v>8327</v>
      </c>
      <c r="C374" s="129" t="s">
        <v>7853</v>
      </c>
      <c r="D374" s="129" t="str">
        <f>VLOOKUP(A374,BASE.!$A$1:$T$878,4,FALSE)</f>
        <v>Corporación de Derecho Privado.</v>
      </c>
      <c r="E374" s="129" t="str">
        <f>VLOOKUP(A374,BASE.!$A$1:$T$878,5,FALSE)</f>
        <v xml:space="preserve">Otorgado por Decreto Supremo Nº 81, del 24 de enero de 1991, del Ministerio de Justicia. </v>
      </c>
      <c r="F374" s="129" t="str">
        <f>VLOOKUP(A374,BASE.!$A$1:$T$878,6,FALSE)</f>
        <v xml:space="preserve">Certificado de Vigencia, folio Nº 500350176380, de 13 de octubre de 2020, del Servicio de Registro Civil e Identificación.
</v>
      </c>
      <c r="G374" s="129" t="str">
        <f>VLOOKUP(A374,BASE.!$A$1:$T$878,7,FALSE)</f>
        <v xml:space="preserve">Promover y recuperar las líneas de formación, organización y producción entre los pobladores del sector urbano.  </v>
      </c>
      <c r="H374" s="129" t="str">
        <f>VLOOKUP(A374,BASE.!$A$1:$T$878,8,FALSE)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74" s="129" t="str">
        <f>VLOOKUP(A374,BASE.!$A$1:$T$878,9,FALSE)</f>
        <v>Durarán dos años en los cargos</v>
      </c>
      <c r="J374" s="129" t="str">
        <f>VLOOKUP(A374,BASE.!$A$1:$T$878,10,FALSE)</f>
        <v>9 de septiembre de 2020 al 9 de septiembre del 2022.</v>
      </c>
      <c r="K374" s="129" t="str">
        <f>VLOOKUP(A374,BASE.!$A$1:$T$878,11,FALSE)</f>
        <v xml:space="preserve">Presidente: Manuel Alejandro Vega Alarcón, RUT: 15.671.215-9
</v>
      </c>
      <c r="L374" s="129" t="str">
        <f>VLOOKUP(A374,BASE.!$A$1:$T$878,12,FALSE)</f>
        <v>Avenida Primera Transversal Nº 2630, Maipú.</v>
      </c>
      <c r="M374" s="129" t="str">
        <f>VLOOKUP(A374,BASE.!$A$1:$T$878,13,FALSE)</f>
        <v>XIII</v>
      </c>
      <c r="N374" s="129" t="str">
        <f>VLOOKUP(A374,BASE.!$A$1:$T$878,14,FALSE)</f>
        <v>Maipú</v>
      </c>
      <c r="O374" s="129" t="str">
        <f>VLOOKUP(A374,BASE.!$A$1:$T$878,15,FALSE)</f>
        <v>02-24196882</v>
      </c>
      <c r="P374" s="129" t="str">
        <f>VLOOKUP(A374,BASE.!$A$1:$T$878,16,FALSE)</f>
        <v>ideco@corporacionideco.cl</v>
      </c>
      <c r="Q374" s="129">
        <f>VLOOKUP(A374,BASE.!$A$1:$T$878,17,FALSE)</f>
        <v>0</v>
      </c>
      <c r="R374" s="129" t="str">
        <f>VLOOKUP(A374,BASE.!$A$1:$T$878,18,FALSE)</f>
        <v>93401: Institución de Asistencia Social</v>
      </c>
      <c r="S374" s="129" t="str">
        <f>VLOOKUP(A374,BASE.!$A$1:$T$878,19,FALSE)</f>
        <v>Se acompañan antecedentes Financieros correspondientes al año 2019, aprobados por el Subdepartamento de  Supervisión Financiera Nacional</v>
      </c>
      <c r="T374" s="131">
        <f>VLOOKUP(A374,BASE.!$A$1:$T$878,20,FALSE)</f>
        <v>37970</v>
      </c>
      <c r="U374" s="130">
        <v>6897</v>
      </c>
      <c r="V374" s="136">
        <v>6516720</v>
      </c>
      <c r="W374" s="136">
        <v>6516720</v>
      </c>
      <c r="X374" s="134">
        <v>44227</v>
      </c>
      <c r="Y374" s="135" t="s">
        <v>8664</v>
      </c>
      <c r="Z374" s="135" t="s">
        <v>7880</v>
      </c>
      <c r="AA374" s="135" t="s">
        <v>250</v>
      </c>
    </row>
    <row r="375" spans="1:27" x14ac:dyDescent="0.25">
      <c r="A375" s="129">
        <v>6897</v>
      </c>
      <c r="B375" s="129" t="s">
        <v>8327</v>
      </c>
      <c r="C375" s="129" t="s">
        <v>7853</v>
      </c>
      <c r="D375" s="129" t="str">
        <f>VLOOKUP(A375,BASE.!$A$1:$T$878,4,FALSE)</f>
        <v>Corporación de Derecho Privado.</v>
      </c>
      <c r="E375" s="129" t="str">
        <f>VLOOKUP(A375,BASE.!$A$1:$T$878,5,FALSE)</f>
        <v xml:space="preserve">Otorgado por Decreto Supremo Nº 81, del 24 de enero de 1991, del Ministerio de Justicia. </v>
      </c>
      <c r="F375" s="129" t="str">
        <f>VLOOKUP(A375,BASE.!$A$1:$T$878,6,FALSE)</f>
        <v xml:space="preserve">Certificado de Vigencia, folio Nº 500350176380, de 13 de octubre de 2020, del Servicio de Registro Civil e Identificación.
</v>
      </c>
      <c r="G375" s="129" t="str">
        <f>VLOOKUP(A375,BASE.!$A$1:$T$878,7,FALSE)</f>
        <v xml:space="preserve">Promover y recuperar las líneas de formación, organización y producción entre los pobladores del sector urbano.  </v>
      </c>
      <c r="H375" s="129" t="str">
        <f>VLOOKUP(A375,BASE.!$A$1:$T$878,8,FALSE)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75" s="129" t="str">
        <f>VLOOKUP(A375,BASE.!$A$1:$T$878,9,FALSE)</f>
        <v>Durarán dos años en los cargos</v>
      </c>
      <c r="J375" s="129" t="str">
        <f>VLOOKUP(A375,BASE.!$A$1:$T$878,10,FALSE)</f>
        <v>9 de septiembre de 2020 al 9 de septiembre del 2022.</v>
      </c>
      <c r="K375" s="129" t="str">
        <f>VLOOKUP(A375,BASE.!$A$1:$T$878,11,FALSE)</f>
        <v xml:space="preserve">Presidente: Manuel Alejandro Vega Alarcón, RUT: 15.671.215-9
</v>
      </c>
      <c r="L375" s="129" t="str">
        <f>VLOOKUP(A375,BASE.!$A$1:$T$878,12,FALSE)</f>
        <v>Avenida Primera Transversal Nº 2630, Maipú.</v>
      </c>
      <c r="M375" s="129" t="str">
        <f>VLOOKUP(A375,BASE.!$A$1:$T$878,13,FALSE)</f>
        <v>XIII</v>
      </c>
      <c r="N375" s="129" t="str">
        <f>VLOOKUP(A375,BASE.!$A$1:$T$878,14,FALSE)</f>
        <v>Maipú</v>
      </c>
      <c r="O375" s="129" t="str">
        <f>VLOOKUP(A375,BASE.!$A$1:$T$878,15,FALSE)</f>
        <v>02-24196882</v>
      </c>
      <c r="P375" s="129" t="str">
        <f>VLOOKUP(A375,BASE.!$A$1:$T$878,16,FALSE)</f>
        <v>ideco@corporacionideco.cl</v>
      </c>
      <c r="Q375" s="129">
        <f>VLOOKUP(A375,BASE.!$A$1:$T$878,17,FALSE)</f>
        <v>0</v>
      </c>
      <c r="R375" s="129" t="str">
        <f>VLOOKUP(A375,BASE.!$A$1:$T$878,18,FALSE)</f>
        <v>93401: Institución de Asistencia Social</v>
      </c>
      <c r="S375" s="129" t="str">
        <f>VLOOKUP(A375,BASE.!$A$1:$T$878,19,FALSE)</f>
        <v>Se acompañan antecedentes Financieros correspondientes al año 2019, aprobados por el Subdepartamento de  Supervisión Financiera Nacional</v>
      </c>
      <c r="T375" s="131">
        <f>VLOOKUP(A375,BASE.!$A$1:$T$878,20,FALSE)</f>
        <v>37970</v>
      </c>
      <c r="U375" s="130">
        <v>6897</v>
      </c>
      <c r="V375" s="136">
        <v>18619200</v>
      </c>
      <c r="W375" s="136">
        <v>18619200</v>
      </c>
      <c r="X375" s="134">
        <v>44227</v>
      </c>
      <c r="Y375" s="135" t="s">
        <v>8664</v>
      </c>
      <c r="Z375" s="135" t="s">
        <v>7880</v>
      </c>
      <c r="AA375" s="135" t="s">
        <v>7960</v>
      </c>
    </row>
    <row r="376" spans="1:27" x14ac:dyDescent="0.25">
      <c r="A376" s="129">
        <v>6897</v>
      </c>
      <c r="B376" s="129" t="s">
        <v>8327</v>
      </c>
      <c r="C376" s="129" t="s">
        <v>7853</v>
      </c>
      <c r="D376" s="129" t="str">
        <f>VLOOKUP(A376,BASE.!$A$1:$T$878,4,FALSE)</f>
        <v>Corporación de Derecho Privado.</v>
      </c>
      <c r="E376" s="129" t="str">
        <f>VLOOKUP(A376,BASE.!$A$1:$T$878,5,FALSE)</f>
        <v xml:space="preserve">Otorgado por Decreto Supremo Nº 81, del 24 de enero de 1991, del Ministerio de Justicia. </v>
      </c>
      <c r="F376" s="129" t="str">
        <f>VLOOKUP(A376,BASE.!$A$1:$T$878,6,FALSE)</f>
        <v xml:space="preserve">Certificado de Vigencia, folio Nº 500350176380, de 13 de octubre de 2020, del Servicio de Registro Civil e Identificación.
</v>
      </c>
      <c r="G376" s="129" t="str">
        <f>VLOOKUP(A376,BASE.!$A$1:$T$878,7,FALSE)</f>
        <v xml:space="preserve">Promover y recuperar las líneas de formación, organización y producción entre los pobladores del sector urbano.  </v>
      </c>
      <c r="H376" s="129" t="str">
        <f>VLOOKUP(A376,BASE.!$A$1:$T$878,8,FALSE)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76" s="129" t="str">
        <f>VLOOKUP(A376,BASE.!$A$1:$T$878,9,FALSE)</f>
        <v>Durarán dos años en los cargos</v>
      </c>
      <c r="J376" s="129" t="str">
        <f>VLOOKUP(A376,BASE.!$A$1:$T$878,10,FALSE)</f>
        <v>9 de septiembre de 2020 al 9 de septiembre del 2022.</v>
      </c>
      <c r="K376" s="129" t="str">
        <f>VLOOKUP(A376,BASE.!$A$1:$T$878,11,FALSE)</f>
        <v xml:space="preserve">Presidente: Manuel Alejandro Vega Alarcón, RUT: 15.671.215-9
</v>
      </c>
      <c r="L376" s="129" t="str">
        <f>VLOOKUP(A376,BASE.!$A$1:$T$878,12,FALSE)</f>
        <v>Avenida Primera Transversal Nº 2630, Maipú.</v>
      </c>
      <c r="M376" s="129" t="str">
        <f>VLOOKUP(A376,BASE.!$A$1:$T$878,13,FALSE)</f>
        <v>XIII</v>
      </c>
      <c r="N376" s="129" t="str">
        <f>VLOOKUP(A376,BASE.!$A$1:$T$878,14,FALSE)</f>
        <v>Maipú</v>
      </c>
      <c r="O376" s="129" t="str">
        <f>VLOOKUP(A376,BASE.!$A$1:$T$878,15,FALSE)</f>
        <v>02-24196882</v>
      </c>
      <c r="P376" s="129" t="str">
        <f>VLOOKUP(A376,BASE.!$A$1:$T$878,16,FALSE)</f>
        <v>ideco@corporacionideco.cl</v>
      </c>
      <c r="Q376" s="129">
        <f>VLOOKUP(A376,BASE.!$A$1:$T$878,17,FALSE)</f>
        <v>0</v>
      </c>
      <c r="R376" s="129" t="str">
        <f>VLOOKUP(A376,BASE.!$A$1:$T$878,18,FALSE)</f>
        <v>93401: Institución de Asistencia Social</v>
      </c>
      <c r="S376" s="129" t="str">
        <f>VLOOKUP(A376,BASE.!$A$1:$T$878,19,FALSE)</f>
        <v>Se acompañan antecedentes Financieros correspondientes al año 2019, aprobados por el Subdepartamento de  Supervisión Financiera Nacional</v>
      </c>
      <c r="T376" s="131">
        <f>VLOOKUP(A376,BASE.!$A$1:$T$878,20,FALSE)</f>
        <v>37970</v>
      </c>
      <c r="U376" s="130">
        <v>6897</v>
      </c>
      <c r="V376" s="136">
        <v>8068320</v>
      </c>
      <c r="W376" s="136">
        <v>8068320</v>
      </c>
      <c r="X376" s="134">
        <v>44227</v>
      </c>
      <c r="Y376" s="135" t="s">
        <v>8664</v>
      </c>
      <c r="Z376" s="135" t="s">
        <v>7880</v>
      </c>
      <c r="AA376" s="135" t="s">
        <v>7941</v>
      </c>
    </row>
    <row r="377" spans="1:27" x14ac:dyDescent="0.25">
      <c r="A377" s="129">
        <v>6897</v>
      </c>
      <c r="B377" s="129" t="s">
        <v>8327</v>
      </c>
      <c r="C377" s="129" t="s">
        <v>7853</v>
      </c>
      <c r="D377" s="129" t="str">
        <f>VLOOKUP(A377,BASE.!$A$1:$T$878,4,FALSE)</f>
        <v>Corporación de Derecho Privado.</v>
      </c>
      <c r="E377" s="129" t="str">
        <f>VLOOKUP(A377,BASE.!$A$1:$T$878,5,FALSE)</f>
        <v xml:space="preserve">Otorgado por Decreto Supremo Nº 81, del 24 de enero de 1991, del Ministerio de Justicia. </v>
      </c>
      <c r="F377" s="129" t="str">
        <f>VLOOKUP(A377,BASE.!$A$1:$T$878,6,FALSE)</f>
        <v xml:space="preserve">Certificado de Vigencia, folio Nº 500350176380, de 13 de octubre de 2020, del Servicio de Registro Civil e Identificación.
</v>
      </c>
      <c r="G377" s="129" t="str">
        <f>VLOOKUP(A377,BASE.!$A$1:$T$878,7,FALSE)</f>
        <v xml:space="preserve">Promover y recuperar las líneas de formación, organización y producción entre los pobladores del sector urbano.  </v>
      </c>
      <c r="H377" s="129" t="str">
        <f>VLOOKUP(A377,BASE.!$A$1:$T$878,8,FALSE)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77" s="129" t="str">
        <f>VLOOKUP(A377,BASE.!$A$1:$T$878,9,FALSE)</f>
        <v>Durarán dos años en los cargos</v>
      </c>
      <c r="J377" s="129" t="str">
        <f>VLOOKUP(A377,BASE.!$A$1:$T$878,10,FALSE)</f>
        <v>9 de septiembre de 2020 al 9 de septiembre del 2022.</v>
      </c>
      <c r="K377" s="129" t="str">
        <f>VLOOKUP(A377,BASE.!$A$1:$T$878,11,FALSE)</f>
        <v xml:space="preserve">Presidente: Manuel Alejandro Vega Alarcón, RUT: 15.671.215-9
</v>
      </c>
      <c r="L377" s="129" t="str">
        <f>VLOOKUP(A377,BASE.!$A$1:$T$878,12,FALSE)</f>
        <v>Avenida Primera Transversal Nº 2630, Maipú.</v>
      </c>
      <c r="M377" s="129" t="str">
        <f>VLOOKUP(A377,BASE.!$A$1:$T$878,13,FALSE)</f>
        <v>XIII</v>
      </c>
      <c r="N377" s="129" t="str">
        <f>VLOOKUP(A377,BASE.!$A$1:$T$878,14,FALSE)</f>
        <v>Maipú</v>
      </c>
      <c r="O377" s="129" t="str">
        <f>VLOOKUP(A377,BASE.!$A$1:$T$878,15,FALSE)</f>
        <v>02-24196882</v>
      </c>
      <c r="P377" s="129" t="str">
        <f>VLOOKUP(A377,BASE.!$A$1:$T$878,16,FALSE)</f>
        <v>ideco@corporacionideco.cl</v>
      </c>
      <c r="Q377" s="129">
        <f>VLOOKUP(A377,BASE.!$A$1:$T$878,17,FALSE)</f>
        <v>0</v>
      </c>
      <c r="R377" s="129" t="str">
        <f>VLOOKUP(A377,BASE.!$A$1:$T$878,18,FALSE)</f>
        <v>93401: Institución de Asistencia Social</v>
      </c>
      <c r="S377" s="129" t="str">
        <f>VLOOKUP(A377,BASE.!$A$1:$T$878,19,FALSE)</f>
        <v>Se acompañan antecedentes Financieros correspondientes al año 2019, aprobados por el Subdepartamento de  Supervisión Financiera Nacional</v>
      </c>
      <c r="T377" s="131">
        <f>VLOOKUP(A377,BASE.!$A$1:$T$878,20,FALSE)</f>
        <v>37970</v>
      </c>
      <c r="U377" s="130">
        <v>6897</v>
      </c>
      <c r="V377" s="136">
        <v>6206400</v>
      </c>
      <c r="W377" s="136">
        <v>6206400</v>
      </c>
      <c r="X377" s="134">
        <v>44227</v>
      </c>
      <c r="Y377" s="135" t="s">
        <v>8664</v>
      </c>
      <c r="Z377" s="135" t="s">
        <v>7880</v>
      </c>
      <c r="AA377" s="135" t="s">
        <v>7979</v>
      </c>
    </row>
    <row r="378" spans="1:27" x14ac:dyDescent="0.25">
      <c r="A378" s="129">
        <v>6897</v>
      </c>
      <c r="B378" s="129" t="s">
        <v>8327</v>
      </c>
      <c r="C378" s="129" t="s">
        <v>7853</v>
      </c>
      <c r="D378" s="129" t="str">
        <f>VLOOKUP(A378,BASE.!$A$1:$T$878,4,FALSE)</f>
        <v>Corporación de Derecho Privado.</v>
      </c>
      <c r="E378" s="129" t="str">
        <f>VLOOKUP(A378,BASE.!$A$1:$T$878,5,FALSE)</f>
        <v xml:space="preserve">Otorgado por Decreto Supremo Nº 81, del 24 de enero de 1991, del Ministerio de Justicia. </v>
      </c>
      <c r="F378" s="129" t="str">
        <f>VLOOKUP(A378,BASE.!$A$1:$T$878,6,FALSE)</f>
        <v xml:space="preserve">Certificado de Vigencia, folio Nº 500350176380, de 13 de octubre de 2020, del Servicio de Registro Civil e Identificación.
</v>
      </c>
      <c r="G378" s="129" t="str">
        <f>VLOOKUP(A378,BASE.!$A$1:$T$878,7,FALSE)</f>
        <v xml:space="preserve">Promover y recuperar las líneas de formación, organización y producción entre los pobladores del sector urbano.  </v>
      </c>
      <c r="H378" s="129" t="str">
        <f>VLOOKUP(A378,BASE.!$A$1:$T$878,8,FALSE)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78" s="129" t="str">
        <f>VLOOKUP(A378,BASE.!$A$1:$T$878,9,FALSE)</f>
        <v>Durarán dos años en los cargos</v>
      </c>
      <c r="J378" s="129" t="str">
        <f>VLOOKUP(A378,BASE.!$A$1:$T$878,10,FALSE)</f>
        <v>9 de septiembre de 2020 al 9 de septiembre del 2022.</v>
      </c>
      <c r="K378" s="129" t="str">
        <f>VLOOKUP(A378,BASE.!$A$1:$T$878,11,FALSE)</f>
        <v xml:space="preserve">Presidente: Manuel Alejandro Vega Alarcón, RUT: 15.671.215-9
</v>
      </c>
      <c r="L378" s="129" t="str">
        <f>VLOOKUP(A378,BASE.!$A$1:$T$878,12,FALSE)</f>
        <v>Avenida Primera Transversal Nº 2630, Maipú.</v>
      </c>
      <c r="M378" s="129" t="str">
        <f>VLOOKUP(A378,BASE.!$A$1:$T$878,13,FALSE)</f>
        <v>XIII</v>
      </c>
      <c r="N378" s="129" t="str">
        <f>VLOOKUP(A378,BASE.!$A$1:$T$878,14,FALSE)</f>
        <v>Maipú</v>
      </c>
      <c r="O378" s="129" t="str">
        <f>VLOOKUP(A378,BASE.!$A$1:$T$878,15,FALSE)</f>
        <v>02-24196882</v>
      </c>
      <c r="P378" s="129" t="str">
        <f>VLOOKUP(A378,BASE.!$A$1:$T$878,16,FALSE)</f>
        <v>ideco@corporacionideco.cl</v>
      </c>
      <c r="Q378" s="129">
        <f>VLOOKUP(A378,BASE.!$A$1:$T$878,17,FALSE)</f>
        <v>0</v>
      </c>
      <c r="R378" s="129" t="str">
        <f>VLOOKUP(A378,BASE.!$A$1:$T$878,18,FALSE)</f>
        <v>93401: Institución de Asistencia Social</v>
      </c>
      <c r="S378" s="129" t="str">
        <f>VLOOKUP(A378,BASE.!$A$1:$T$878,19,FALSE)</f>
        <v>Se acompañan antecedentes Financieros correspondientes al año 2019, aprobados por el Subdepartamento de  Supervisión Financiera Nacional</v>
      </c>
      <c r="T378" s="131">
        <f>VLOOKUP(A378,BASE.!$A$1:$T$878,20,FALSE)</f>
        <v>37970</v>
      </c>
      <c r="U378" s="130">
        <v>6897</v>
      </c>
      <c r="V378" s="136">
        <v>6206400</v>
      </c>
      <c r="W378" s="136">
        <v>6206400</v>
      </c>
      <c r="X378" s="134">
        <v>44227</v>
      </c>
      <c r="Y378" s="135" t="s">
        <v>8664</v>
      </c>
      <c r="Z378" s="135" t="s">
        <v>7880</v>
      </c>
      <c r="AA378" s="135" t="s">
        <v>7950</v>
      </c>
    </row>
    <row r="379" spans="1:27" x14ac:dyDescent="0.25">
      <c r="A379" s="129">
        <v>6897</v>
      </c>
      <c r="B379" s="129" t="s">
        <v>8327</v>
      </c>
      <c r="C379" s="129" t="s">
        <v>7853</v>
      </c>
      <c r="D379" s="129" t="str">
        <f>VLOOKUP(A379,BASE.!$A$1:$T$878,4,FALSE)</f>
        <v>Corporación de Derecho Privado.</v>
      </c>
      <c r="E379" s="129" t="str">
        <f>VLOOKUP(A379,BASE.!$A$1:$T$878,5,FALSE)</f>
        <v xml:space="preserve">Otorgado por Decreto Supremo Nº 81, del 24 de enero de 1991, del Ministerio de Justicia. </v>
      </c>
      <c r="F379" s="129" t="str">
        <f>VLOOKUP(A379,BASE.!$A$1:$T$878,6,FALSE)</f>
        <v xml:space="preserve">Certificado de Vigencia, folio Nº 500350176380, de 13 de octubre de 2020, del Servicio de Registro Civil e Identificación.
</v>
      </c>
      <c r="G379" s="129" t="str">
        <f>VLOOKUP(A379,BASE.!$A$1:$T$878,7,FALSE)</f>
        <v xml:space="preserve">Promover y recuperar las líneas de formación, organización y producción entre los pobladores del sector urbano.  </v>
      </c>
      <c r="H379" s="129" t="str">
        <f>VLOOKUP(A379,BASE.!$A$1:$T$878,8,FALSE)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79" s="129" t="str">
        <f>VLOOKUP(A379,BASE.!$A$1:$T$878,9,FALSE)</f>
        <v>Durarán dos años en los cargos</v>
      </c>
      <c r="J379" s="129" t="str">
        <f>VLOOKUP(A379,BASE.!$A$1:$T$878,10,FALSE)</f>
        <v>9 de septiembre de 2020 al 9 de septiembre del 2022.</v>
      </c>
      <c r="K379" s="129" t="str">
        <f>VLOOKUP(A379,BASE.!$A$1:$T$878,11,FALSE)</f>
        <v xml:space="preserve">Presidente: Manuel Alejandro Vega Alarcón, RUT: 15.671.215-9
</v>
      </c>
      <c r="L379" s="129" t="str">
        <f>VLOOKUP(A379,BASE.!$A$1:$T$878,12,FALSE)</f>
        <v>Avenida Primera Transversal Nº 2630, Maipú.</v>
      </c>
      <c r="M379" s="129" t="str">
        <f>VLOOKUP(A379,BASE.!$A$1:$T$878,13,FALSE)</f>
        <v>XIII</v>
      </c>
      <c r="N379" s="129" t="str">
        <f>VLOOKUP(A379,BASE.!$A$1:$T$878,14,FALSE)</f>
        <v>Maipú</v>
      </c>
      <c r="O379" s="129" t="str">
        <f>VLOOKUP(A379,BASE.!$A$1:$T$878,15,FALSE)</f>
        <v>02-24196882</v>
      </c>
      <c r="P379" s="129" t="str">
        <f>VLOOKUP(A379,BASE.!$A$1:$T$878,16,FALSE)</f>
        <v>ideco@corporacionideco.cl</v>
      </c>
      <c r="Q379" s="129">
        <f>VLOOKUP(A379,BASE.!$A$1:$T$878,17,FALSE)</f>
        <v>0</v>
      </c>
      <c r="R379" s="129" t="str">
        <f>VLOOKUP(A379,BASE.!$A$1:$T$878,18,FALSE)</f>
        <v>93401: Institución de Asistencia Social</v>
      </c>
      <c r="S379" s="129" t="str">
        <f>VLOOKUP(A379,BASE.!$A$1:$T$878,19,FALSE)</f>
        <v>Se acompañan antecedentes Financieros correspondientes al año 2019, aprobados por el Subdepartamento de  Supervisión Financiera Nacional</v>
      </c>
      <c r="T379" s="131">
        <f>VLOOKUP(A379,BASE.!$A$1:$T$878,20,FALSE)</f>
        <v>37970</v>
      </c>
      <c r="U379" s="130">
        <v>6897</v>
      </c>
      <c r="V379" s="136">
        <v>12024900</v>
      </c>
      <c r="W379" s="136">
        <v>12024900</v>
      </c>
      <c r="X379" s="134">
        <v>44227</v>
      </c>
      <c r="Y379" s="135" t="s">
        <v>8664</v>
      </c>
      <c r="Z379" s="135" t="s">
        <v>7880</v>
      </c>
      <c r="AA379" s="135" t="s">
        <v>7951</v>
      </c>
    </row>
    <row r="380" spans="1:27" x14ac:dyDescent="0.25">
      <c r="A380" s="129">
        <v>6897</v>
      </c>
      <c r="B380" s="129" t="s">
        <v>8327</v>
      </c>
      <c r="C380" s="129" t="s">
        <v>7853</v>
      </c>
      <c r="D380" s="129" t="str">
        <f>VLOOKUP(A380,BASE.!$A$1:$T$878,4,FALSE)</f>
        <v>Corporación de Derecho Privado.</v>
      </c>
      <c r="E380" s="129" t="str">
        <f>VLOOKUP(A380,BASE.!$A$1:$T$878,5,FALSE)</f>
        <v xml:space="preserve">Otorgado por Decreto Supremo Nº 81, del 24 de enero de 1991, del Ministerio de Justicia. </v>
      </c>
      <c r="F380" s="129" t="str">
        <f>VLOOKUP(A380,BASE.!$A$1:$T$878,6,FALSE)</f>
        <v xml:space="preserve">Certificado de Vigencia, folio Nº 500350176380, de 13 de octubre de 2020, del Servicio de Registro Civil e Identificación.
</v>
      </c>
      <c r="G380" s="129" t="str">
        <f>VLOOKUP(A380,BASE.!$A$1:$T$878,7,FALSE)</f>
        <v xml:space="preserve">Promover y recuperar las líneas de formación, organización y producción entre los pobladores del sector urbano.  </v>
      </c>
      <c r="H380" s="129" t="str">
        <f>VLOOKUP(A380,BASE.!$A$1:$T$878,8,FALSE)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80" s="129" t="str">
        <f>VLOOKUP(A380,BASE.!$A$1:$T$878,9,FALSE)</f>
        <v>Durarán dos años en los cargos</v>
      </c>
      <c r="J380" s="129" t="str">
        <f>VLOOKUP(A380,BASE.!$A$1:$T$878,10,FALSE)</f>
        <v>9 de septiembre de 2020 al 9 de septiembre del 2022.</v>
      </c>
      <c r="K380" s="129" t="str">
        <f>VLOOKUP(A380,BASE.!$A$1:$T$878,11,FALSE)</f>
        <v xml:space="preserve">Presidente: Manuel Alejandro Vega Alarcón, RUT: 15.671.215-9
</v>
      </c>
      <c r="L380" s="129" t="str">
        <f>VLOOKUP(A380,BASE.!$A$1:$T$878,12,FALSE)</f>
        <v>Avenida Primera Transversal Nº 2630, Maipú.</v>
      </c>
      <c r="M380" s="129" t="str">
        <f>VLOOKUP(A380,BASE.!$A$1:$T$878,13,FALSE)</f>
        <v>XIII</v>
      </c>
      <c r="N380" s="129" t="str">
        <f>VLOOKUP(A380,BASE.!$A$1:$T$878,14,FALSE)</f>
        <v>Maipú</v>
      </c>
      <c r="O380" s="129" t="str">
        <f>VLOOKUP(A380,BASE.!$A$1:$T$878,15,FALSE)</f>
        <v>02-24196882</v>
      </c>
      <c r="P380" s="129" t="str">
        <f>VLOOKUP(A380,BASE.!$A$1:$T$878,16,FALSE)</f>
        <v>ideco@corporacionideco.cl</v>
      </c>
      <c r="Q380" s="129">
        <f>VLOOKUP(A380,BASE.!$A$1:$T$878,17,FALSE)</f>
        <v>0</v>
      </c>
      <c r="R380" s="129" t="str">
        <f>VLOOKUP(A380,BASE.!$A$1:$T$878,18,FALSE)</f>
        <v>93401: Institución de Asistencia Social</v>
      </c>
      <c r="S380" s="129" t="str">
        <f>VLOOKUP(A380,BASE.!$A$1:$T$878,19,FALSE)</f>
        <v>Se acompañan antecedentes Financieros correspondientes al año 2019, aprobados por el Subdepartamento de  Supervisión Financiera Nacional</v>
      </c>
      <c r="T380" s="131">
        <f>VLOOKUP(A380,BASE.!$A$1:$T$878,20,FALSE)</f>
        <v>37970</v>
      </c>
      <c r="U380" s="130">
        <v>6897</v>
      </c>
      <c r="V380" s="136">
        <v>14274720</v>
      </c>
      <c r="W380" s="136">
        <v>14274720</v>
      </c>
      <c r="X380" s="134">
        <v>44227</v>
      </c>
      <c r="Y380" s="135" t="s">
        <v>8664</v>
      </c>
      <c r="Z380" s="135" t="s">
        <v>7880</v>
      </c>
      <c r="AA380" s="135" t="s">
        <v>7961</v>
      </c>
    </row>
    <row r="381" spans="1:27" x14ac:dyDescent="0.25">
      <c r="A381" s="129">
        <v>6897</v>
      </c>
      <c r="B381" s="129" t="s">
        <v>8327</v>
      </c>
      <c r="C381" s="129" t="s">
        <v>7853</v>
      </c>
      <c r="D381" s="129" t="str">
        <f>VLOOKUP(A381,BASE.!$A$1:$T$878,4,FALSE)</f>
        <v>Corporación de Derecho Privado.</v>
      </c>
      <c r="E381" s="129" t="str">
        <f>VLOOKUP(A381,BASE.!$A$1:$T$878,5,FALSE)</f>
        <v xml:space="preserve">Otorgado por Decreto Supremo Nº 81, del 24 de enero de 1991, del Ministerio de Justicia. </v>
      </c>
      <c r="F381" s="129" t="str">
        <f>VLOOKUP(A381,BASE.!$A$1:$T$878,6,FALSE)</f>
        <v xml:space="preserve">Certificado de Vigencia, folio Nº 500350176380, de 13 de octubre de 2020, del Servicio de Registro Civil e Identificación.
</v>
      </c>
      <c r="G381" s="129" t="str">
        <f>VLOOKUP(A381,BASE.!$A$1:$T$878,7,FALSE)</f>
        <v xml:space="preserve">Promover y recuperar las líneas de formación, organización y producción entre los pobladores del sector urbano.  </v>
      </c>
      <c r="H381" s="129" t="str">
        <f>VLOOKUP(A381,BASE.!$A$1:$T$878,8,FALSE)</f>
        <v>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v>
      </c>
      <c r="I381" s="129" t="str">
        <f>VLOOKUP(A381,BASE.!$A$1:$T$878,9,FALSE)</f>
        <v>Durarán dos años en los cargos</v>
      </c>
      <c r="J381" s="129" t="str">
        <f>VLOOKUP(A381,BASE.!$A$1:$T$878,10,FALSE)</f>
        <v>9 de septiembre de 2020 al 9 de septiembre del 2022.</v>
      </c>
      <c r="K381" s="129" t="str">
        <f>VLOOKUP(A381,BASE.!$A$1:$T$878,11,FALSE)</f>
        <v xml:space="preserve">Presidente: Manuel Alejandro Vega Alarcón, RUT: 15.671.215-9
</v>
      </c>
      <c r="L381" s="129" t="str">
        <f>VLOOKUP(A381,BASE.!$A$1:$T$878,12,FALSE)</f>
        <v>Avenida Primera Transversal Nº 2630, Maipú.</v>
      </c>
      <c r="M381" s="129" t="str">
        <f>VLOOKUP(A381,BASE.!$A$1:$T$878,13,FALSE)</f>
        <v>XIII</v>
      </c>
      <c r="N381" s="129" t="str">
        <f>VLOOKUP(A381,BASE.!$A$1:$T$878,14,FALSE)</f>
        <v>Maipú</v>
      </c>
      <c r="O381" s="129" t="str">
        <f>VLOOKUP(A381,BASE.!$A$1:$T$878,15,FALSE)</f>
        <v>02-24196882</v>
      </c>
      <c r="P381" s="129" t="str">
        <f>VLOOKUP(A381,BASE.!$A$1:$T$878,16,FALSE)</f>
        <v>ideco@corporacionideco.cl</v>
      </c>
      <c r="Q381" s="129">
        <f>VLOOKUP(A381,BASE.!$A$1:$T$878,17,FALSE)</f>
        <v>0</v>
      </c>
      <c r="R381" s="129" t="str">
        <f>VLOOKUP(A381,BASE.!$A$1:$T$878,18,FALSE)</f>
        <v>93401: Institución de Asistencia Social</v>
      </c>
      <c r="S381" s="129" t="str">
        <f>VLOOKUP(A381,BASE.!$A$1:$T$878,19,FALSE)</f>
        <v>Se acompañan antecedentes Financieros correspondientes al año 2019, aprobados por el Subdepartamento de  Supervisión Financiera Nacional</v>
      </c>
      <c r="T381" s="131">
        <f>VLOOKUP(A381,BASE.!$A$1:$T$878,20,FALSE)</f>
        <v>37970</v>
      </c>
      <c r="U381" s="130">
        <v>6897</v>
      </c>
      <c r="V381" s="136">
        <v>12412800</v>
      </c>
      <c r="W381" s="136">
        <v>12412800</v>
      </c>
      <c r="X381" s="134">
        <v>44227</v>
      </c>
      <c r="Y381" s="135" t="s">
        <v>8664</v>
      </c>
      <c r="Z381" s="135" t="s">
        <v>7880</v>
      </c>
      <c r="AA381" s="135" t="s">
        <v>7982</v>
      </c>
    </row>
    <row r="382" spans="1:27" x14ac:dyDescent="0.25">
      <c r="A382" s="129">
        <v>6898</v>
      </c>
      <c r="B382" s="129" t="s">
        <v>8328</v>
      </c>
      <c r="C382" s="129">
        <v>712939001</v>
      </c>
      <c r="D382" s="129" t="str">
        <f>VLOOKUP(A382,BASE.!$A$1:$T$878,4,FALSE)</f>
        <v>Corporación de Derecho Privado.</v>
      </c>
      <c r="E382" s="129" t="str">
        <f>VLOOKUP(A382,BASE.!$A$1:$T$878,5,FALSE)</f>
        <v xml:space="preserve">Decreto Supremo Nº 772, de 4 de agosto de 1982, del Ministerio de Justicia. </v>
      </c>
      <c r="F382" s="129" t="str">
        <f>VLOOKUP(A382,BASE.!$A$1:$T$878,6,FALSE)</f>
        <v>Certificado de Vigencia Folio Nº 500356920296, de 19 de noviembre de 2020, del Servicio de Registro Civil e Identificación.</v>
      </c>
      <c r="G382" s="129" t="str">
        <f>VLOOKUP(A382,BASE.!$A$1:$T$878,7,FALSE)</f>
        <v xml:space="preserve">Administrar y operar servicios en las áreas de educación, salud, atención de menores y deportes y recreación que haya tomado a su cargo la I. Municipalidad de Melipilla, adoptando las medidas necesarias para su dotación, ampliación y perfeccionamiento.
</v>
      </c>
      <c r="H382" s="129" t="str">
        <f>VLOOKUP(A382,BASE.!$A$1:$T$878,8,FALSE)</f>
        <v xml:space="preserve">Presidente: Iván Campos Aravena
Directores:
Paulo Ariztía Benoit
Juan Eduardo González Dölz,  
Enrique Tobar Reyes, 
Rolando Terra Yañez
</v>
      </c>
      <c r="I382" s="129" t="str">
        <f>VLOOKUP(A382,BASE.!$A$1:$T$878,9,FALSE)</f>
        <v>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v>
      </c>
      <c r="J382" s="129" t="str">
        <f>VLOOKUP(A382,BASE.!$A$1:$T$878,10,FALSE)</f>
        <v xml:space="preserve">De 28 de Abril de 2010 hasta el 28 de Abril de 2012.
Última designación Gerente General: 28 de junio de 2018. 
</v>
      </c>
      <c r="K382" s="129" t="str">
        <f>VLOOKUP(A382,BASE.!$A$1:$T$878,11,FALSE)</f>
        <v xml:space="preserve">Presidente: Iván Campos Aravena
Gerente General: César José Araos Aguirre,
</v>
      </c>
      <c r="L382" s="129" t="str">
        <f>VLOOKUP(A382,BASE.!$A$1:$T$878,12,FALSE)</f>
        <v xml:space="preserve">Eleuterio Ramírez s/n, Población Manuel Rodríguez, comuna de Melipilla, Región Metropolitana
</v>
      </c>
      <c r="M382" s="129" t="str">
        <f>VLOOKUP(A382,BASE.!$A$1:$T$878,13,FALSE)</f>
        <v>XIII</v>
      </c>
      <c r="N382" s="129" t="str">
        <f>VLOOKUP(A382,BASE.!$A$1:$T$878,14,FALSE)</f>
        <v>Melipilla,</v>
      </c>
      <c r="O382" s="129" t="str">
        <f>VLOOKUP(A382,BASE.!$A$1:$T$878,15,FALSE)</f>
        <v xml:space="preserve">Fono: 224897900- 224897901
</v>
      </c>
      <c r="P382" s="129" t="str">
        <f>VLOOKUP(A382,BASE.!$A$1:$T$878,16,FALSE)</f>
        <v xml:space="preserve">E mail: gerencia@cormumel.cl </v>
      </c>
      <c r="Q382" s="129">
        <f>VLOOKUP(A382,BASE.!$A$1:$T$878,17,FALSE)</f>
        <v>0</v>
      </c>
      <c r="R382" s="129">
        <f>VLOOKUP(A382,BASE.!$A$1:$T$878,18,FALSE)</f>
        <v>93401</v>
      </c>
      <c r="S382" s="129" t="str">
        <f>VLOOKUP(A382,BASE.!$A$1:$T$878,19,FALSE)</f>
        <v>Se acompaña Certificado de la Institución, correspondiente a antecedentes financieros del año 2019, aprobados por el Sub Departamento de Supervisión Financiera Nacional.</v>
      </c>
      <c r="T382" s="131">
        <f>VLOOKUP(A382,BASE.!$A$1:$T$878,20,FALSE)</f>
        <v>37970</v>
      </c>
      <c r="U382" s="130">
        <v>6898</v>
      </c>
      <c r="V382" s="136">
        <v>186750</v>
      </c>
      <c r="W382" s="136">
        <v>186750</v>
      </c>
      <c r="X382" s="134">
        <v>44227</v>
      </c>
      <c r="Y382" s="135" t="s">
        <v>8664</v>
      </c>
      <c r="Z382" s="135" t="s">
        <v>7880</v>
      </c>
      <c r="AA382" s="135" t="s">
        <v>7922</v>
      </c>
    </row>
    <row r="383" spans="1:27" x14ac:dyDescent="0.25">
      <c r="A383" s="129">
        <v>6899</v>
      </c>
      <c r="B383" s="129" t="s">
        <v>8329</v>
      </c>
      <c r="C383" s="129">
        <v>719365000</v>
      </c>
      <c r="D383" s="129" t="str">
        <f>VLOOKUP(A383,BASE.!$A$1:$T$878,4,FALSE)</f>
        <v>Corporación de Derecho Privado.</v>
      </c>
      <c r="E383" s="129" t="str">
        <f>VLOOKUP(A383,BASE.!$A$1:$T$878,5,FALSE)</f>
        <v xml:space="preserve">Otorgada por Decreto Supremo Nº 1392, de fecha 19 de noviembre de 1991, del Ministerio de Justicia. </v>
      </c>
      <c r="F383" s="129" t="str">
        <f>VLOOKUP(A383,BASE.!$A$1:$T$878,6,FALSE)</f>
        <v xml:space="preserve">Certificado de vigencia de persona jurídica sin fines de lucro, folio Nº 500354160689, de fecha 04 de noviembre de 2020, emitido por el Servicio de Registro Civil e Identificación.
</v>
      </c>
      <c r="G383" s="129" t="str">
        <f>VLOOKUP(A383,BASE.!$A$1:$T$878,7,FALSE)</f>
        <v>Tiene por finalidad promover que menores de escasos recursos o sin recursos económicos, carentes de hogar o en situación irregular, pueden formarse, educarse y capacitarse laboralmente, logrando su inserción ocupacional, desarrollándose como persona, alcanzando su fin social.</v>
      </c>
      <c r="H383" s="129" t="str">
        <f>VLOOKUP(A383,BASE.!$A$1:$T$878,8,FALSE)</f>
        <v xml:space="preserve">Presidente: Álvaro Pezoa Bissieres, 
Secretaria: Vivian Nazal Zedan, 
Tesorera: Mº Inés Nilo Guerrero, 
Directores: 
Sergio Andrés Bianchi Echeñique
Fernando García Barrientos, 
Jorge Javier Obregón Kuhn, 
Paola Silvana Alvano Contador
</v>
      </c>
      <c r="I383" s="129" t="str">
        <f>VLOOKUP(A383,BASE.!$A$1:$T$878,9,FALSE)</f>
        <v>Durarán 03 años en sus cargos.</v>
      </c>
      <c r="J383" s="129" t="str">
        <f>VLOOKUP(A383,BASE.!$A$1:$T$878,10,FALSE)</f>
        <v>26 de abril de 2018 – al 26 de abril de 2021.</v>
      </c>
      <c r="K383" s="129" t="str">
        <f>VLOOKUP(A383,BASE.!$A$1:$T$878,11,FALSE)</f>
        <v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v>
      </c>
      <c r="L383" s="129" t="str">
        <f>VLOOKUP(A383,BASE.!$A$1:$T$878,12,FALSE)</f>
        <v xml:space="preserve">Lautaro Nº 2755, comuna de La Pintana, Villa Jorge Yarur Banna, Región Metropolitana.
</v>
      </c>
      <c r="M383" s="129" t="str">
        <f>VLOOKUP(A383,BASE.!$A$1:$T$878,13,FALSE)</f>
        <v>XIII</v>
      </c>
      <c r="N383" s="129" t="str">
        <f>VLOOKUP(A383,BASE.!$A$1:$T$878,14,FALSE)</f>
        <v>La Pintana</v>
      </c>
      <c r="O383" s="129" t="str">
        <f>VLOOKUP(A383,BASE.!$A$1:$T$878,15,FALSE)</f>
        <v>225451947-96645763</v>
      </c>
      <c r="P383" s="129" t="str">
        <f>VLOOKUP(A383,BASE.!$A$1:$T$878,16,FALSE)</f>
        <v xml:space="preserve">contacto@corporacionccm.cl
</v>
      </c>
      <c r="Q383" s="129">
        <f>VLOOKUP(A383,BASE.!$A$1:$T$878,17,FALSE)</f>
        <v>0</v>
      </c>
      <c r="R383" s="129" t="str">
        <f>VLOOKUP(A383,BASE.!$A$1:$T$878,18,FALSE)</f>
        <v>93401: Institución de Asistencia Social</v>
      </c>
      <c r="S383" s="129" t="str">
        <f>VLOOKUP(A383,BASE.!$A$1:$T$878,19,FALSE)</f>
        <v>Se acompañan antecedentes financieros, correspondientes al año 2019, aprobados por el  Sub Departamento de Supervisión Financiera Nacional.</v>
      </c>
      <c r="T383" s="131">
        <f>VLOOKUP(A383,BASE.!$A$1:$T$878,20,FALSE)</f>
        <v>37970</v>
      </c>
      <c r="U383" s="130">
        <v>6899</v>
      </c>
      <c r="V383" s="136">
        <v>25397210</v>
      </c>
      <c r="W383" s="136">
        <v>25397210</v>
      </c>
      <c r="X383" s="134">
        <v>44227</v>
      </c>
      <c r="Y383" s="135" t="s">
        <v>8664</v>
      </c>
      <c r="Z383" s="135" t="s">
        <v>7880</v>
      </c>
      <c r="AA383" s="135" t="s">
        <v>7941</v>
      </c>
    </row>
    <row r="384" spans="1:27" x14ac:dyDescent="0.25">
      <c r="A384" s="129">
        <v>6900</v>
      </c>
      <c r="B384" s="129" t="s">
        <v>8330</v>
      </c>
      <c r="C384" s="129" t="s">
        <v>7799</v>
      </c>
      <c r="D384" s="129" t="str">
        <f>VLOOKUP(A384,BASE.!$A$1:$T$878,4,FALSE)</f>
        <v>Corporación de Derecho Privado</v>
      </c>
      <c r="E384" s="129" t="str">
        <f>VLOOKUP(A384,BASE.!$A$1:$T$878,5,FALSE)</f>
        <v>Otorgada por Decreto Supremo Nº 1109, de 19 de diciembre de 1984, del Ministerio de Justicia.</v>
      </c>
      <c r="F384" s="129" t="str">
        <f>VLOOKUP(A384,BASE.!$A$1:$T$878,6,FALSE)</f>
        <v xml:space="preserve">Certificado de vigencia de persona jurídica sin fines de lucro, folio Nº 500334460905, de fecha 28 de julio de 2020, del Servicio de Registro Civil e Identificación.
</v>
      </c>
      <c r="G384" s="129" t="str">
        <f>VLOOKUP(A384,BASE.!$A$1:$T$878,7,FALSE)</f>
        <v>Administrar y operar servicios en las áreas de educación y de atención de menores, elaborar y ejecutar programas de educación, formación profesional, capacitación, rehabilitación y perfeccionamiento.</v>
      </c>
      <c r="H384" s="129" t="str">
        <f>VLOOKUP(A384,BASE.!$A$1:$T$878,8,FALSE)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84" s="129" t="str">
        <f>VLOOKUP(A384,BASE.!$A$1:$T$878,9,FALSE)</f>
        <v xml:space="preserve">5 años
</v>
      </c>
      <c r="J384" s="129" t="str">
        <f>VLOOKUP(A384,BASE.!$A$1:$T$878,10,FALSE)</f>
        <v xml:space="preserve">30 de septiembre de 2017 a 30 de septiembre de 2022.
</v>
      </c>
      <c r="K384" s="129" t="str">
        <f>VLOOKUP(A384,BASE.!$A$1:$T$878,11,FALSE)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4" s="129" t="str">
        <f>VLOOKUP(A384,BASE.!$A$1:$T$878,12,FALSE)</f>
        <v>El Overo N° 175, Villa Alemana. Región de Valparaíso</v>
      </c>
      <c r="M384" s="129" t="str">
        <f>VLOOKUP(A384,BASE.!$A$1:$T$878,13,FALSE)</f>
        <v>V</v>
      </c>
      <c r="N384" s="129" t="str">
        <f>VLOOKUP(A384,BASE.!$A$1:$T$878,14,FALSE)</f>
        <v>Villa Alemana</v>
      </c>
      <c r="O384" s="129" t="str">
        <f>VLOOKUP(A384,BASE.!$A$1:$T$878,15,FALSE)</f>
        <v>32-2532283</v>
      </c>
      <c r="P384" s="129" t="str">
        <f>VLOOKUP(A384,BASE.!$A$1:$T$878,16,FALSE)</f>
        <v>cercap@cercap.cl</v>
      </c>
      <c r="Q384" s="129">
        <f>VLOOKUP(A384,BASE.!$A$1:$T$878,17,FALSE)</f>
        <v>0</v>
      </c>
      <c r="R384" s="129">
        <f>VLOOKUP(A384,BASE.!$A$1:$T$878,18,FALSE)</f>
        <v>93401</v>
      </c>
      <c r="S384" s="129" t="str">
        <f>VLOOKUP(A384,BASE.!$A$1:$T$878,19,FALSE)</f>
        <v>Se acompaña el certificado financiero correspondiente al  año 2019  autorizado ante notario y balance general año 2019 aprobado por  USUFI</v>
      </c>
      <c r="T384" s="131">
        <f>VLOOKUP(A384,BASE.!$A$1:$T$878,20,FALSE)</f>
        <v>37970</v>
      </c>
      <c r="U384" s="130">
        <v>6900</v>
      </c>
      <c r="V384" s="136">
        <v>6827040</v>
      </c>
      <c r="W384" s="136">
        <v>6827040</v>
      </c>
      <c r="X384" s="134">
        <v>44227</v>
      </c>
      <c r="Y384" s="135" t="s">
        <v>8664</v>
      </c>
      <c r="Z384" s="135" t="s">
        <v>7880</v>
      </c>
      <c r="AA384" s="135" t="s">
        <v>8024</v>
      </c>
    </row>
    <row r="385" spans="1:27" x14ac:dyDescent="0.25">
      <c r="A385" s="129">
        <v>6900</v>
      </c>
      <c r="B385" s="129" t="s">
        <v>8330</v>
      </c>
      <c r="C385" s="129" t="s">
        <v>7799</v>
      </c>
      <c r="D385" s="129" t="str">
        <f>VLOOKUP(A385,BASE.!$A$1:$T$878,4,FALSE)</f>
        <v>Corporación de Derecho Privado</v>
      </c>
      <c r="E385" s="129" t="str">
        <f>VLOOKUP(A385,BASE.!$A$1:$T$878,5,FALSE)</f>
        <v>Otorgada por Decreto Supremo Nº 1109, de 19 de diciembre de 1984, del Ministerio de Justicia.</v>
      </c>
      <c r="F385" s="129" t="str">
        <f>VLOOKUP(A385,BASE.!$A$1:$T$878,6,FALSE)</f>
        <v xml:space="preserve">Certificado de vigencia de persona jurídica sin fines de lucro, folio Nº 500334460905, de fecha 28 de julio de 2020, del Servicio de Registro Civil e Identificación.
</v>
      </c>
      <c r="G385" s="129" t="str">
        <f>VLOOKUP(A385,BASE.!$A$1:$T$878,7,FALSE)</f>
        <v>Administrar y operar servicios en las áreas de educación y de atención de menores, elaborar y ejecutar programas de educación, formación profesional, capacitación, rehabilitación y perfeccionamiento.</v>
      </c>
      <c r="H385" s="129" t="str">
        <f>VLOOKUP(A385,BASE.!$A$1:$T$878,8,FALSE)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85" s="129" t="str">
        <f>VLOOKUP(A385,BASE.!$A$1:$T$878,9,FALSE)</f>
        <v xml:space="preserve">5 años
</v>
      </c>
      <c r="J385" s="129" t="str">
        <f>VLOOKUP(A385,BASE.!$A$1:$T$878,10,FALSE)</f>
        <v xml:space="preserve">30 de septiembre de 2017 a 30 de septiembre de 2022.
</v>
      </c>
      <c r="K385" s="129" t="str">
        <f>VLOOKUP(A385,BASE.!$A$1:$T$878,11,FALSE)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5" s="129" t="str">
        <f>VLOOKUP(A385,BASE.!$A$1:$T$878,12,FALSE)</f>
        <v>El Overo N° 175, Villa Alemana. Región de Valparaíso</v>
      </c>
      <c r="M385" s="129" t="str">
        <f>VLOOKUP(A385,BASE.!$A$1:$T$878,13,FALSE)</f>
        <v>V</v>
      </c>
      <c r="N385" s="129" t="str">
        <f>VLOOKUP(A385,BASE.!$A$1:$T$878,14,FALSE)</f>
        <v>Villa Alemana</v>
      </c>
      <c r="O385" s="129" t="str">
        <f>VLOOKUP(A385,BASE.!$A$1:$T$878,15,FALSE)</f>
        <v>32-2532283</v>
      </c>
      <c r="P385" s="129" t="str">
        <f>VLOOKUP(A385,BASE.!$A$1:$T$878,16,FALSE)</f>
        <v>cercap@cercap.cl</v>
      </c>
      <c r="Q385" s="129">
        <f>VLOOKUP(A385,BASE.!$A$1:$T$878,17,FALSE)</f>
        <v>0</v>
      </c>
      <c r="R385" s="129">
        <f>VLOOKUP(A385,BASE.!$A$1:$T$878,18,FALSE)</f>
        <v>93401</v>
      </c>
      <c r="S385" s="129" t="str">
        <f>VLOOKUP(A385,BASE.!$A$1:$T$878,19,FALSE)</f>
        <v>Se acompaña el certificado financiero correspondiente al  año 2019  autorizado ante notario y balance general año 2019 aprobado por  USUFI</v>
      </c>
      <c r="T385" s="131">
        <f>VLOOKUP(A385,BASE.!$A$1:$T$878,20,FALSE)</f>
        <v>37970</v>
      </c>
      <c r="U385" s="130">
        <v>6900</v>
      </c>
      <c r="V385" s="136">
        <v>6594300</v>
      </c>
      <c r="W385" s="136">
        <v>6594300</v>
      </c>
      <c r="X385" s="134">
        <v>44227</v>
      </c>
      <c r="Y385" s="135" t="s">
        <v>8664</v>
      </c>
      <c r="Z385" s="135" t="s">
        <v>7880</v>
      </c>
      <c r="AA385" s="135" t="s">
        <v>8025</v>
      </c>
    </row>
    <row r="386" spans="1:27" x14ac:dyDescent="0.25">
      <c r="A386" s="129">
        <v>6900</v>
      </c>
      <c r="B386" s="129" t="s">
        <v>8330</v>
      </c>
      <c r="C386" s="129" t="s">
        <v>7799</v>
      </c>
      <c r="D386" s="129" t="str">
        <f>VLOOKUP(A386,BASE.!$A$1:$T$878,4,FALSE)</f>
        <v>Corporación de Derecho Privado</v>
      </c>
      <c r="E386" s="129" t="str">
        <f>VLOOKUP(A386,BASE.!$A$1:$T$878,5,FALSE)</f>
        <v>Otorgada por Decreto Supremo Nº 1109, de 19 de diciembre de 1984, del Ministerio de Justicia.</v>
      </c>
      <c r="F386" s="129" t="str">
        <f>VLOOKUP(A386,BASE.!$A$1:$T$878,6,FALSE)</f>
        <v xml:space="preserve">Certificado de vigencia de persona jurídica sin fines de lucro, folio Nº 500334460905, de fecha 28 de julio de 2020, del Servicio de Registro Civil e Identificación.
</v>
      </c>
      <c r="G386" s="129" t="str">
        <f>VLOOKUP(A386,BASE.!$A$1:$T$878,7,FALSE)</f>
        <v>Administrar y operar servicios en las áreas de educación y de atención de menores, elaborar y ejecutar programas de educación, formación profesional, capacitación, rehabilitación y perfeccionamiento.</v>
      </c>
      <c r="H386" s="129" t="str">
        <f>VLOOKUP(A386,BASE.!$A$1:$T$878,8,FALSE)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86" s="129" t="str">
        <f>VLOOKUP(A386,BASE.!$A$1:$T$878,9,FALSE)</f>
        <v xml:space="preserve">5 años
</v>
      </c>
      <c r="J386" s="129" t="str">
        <f>VLOOKUP(A386,BASE.!$A$1:$T$878,10,FALSE)</f>
        <v xml:space="preserve">30 de septiembre de 2017 a 30 de septiembre de 2022.
</v>
      </c>
      <c r="K386" s="129" t="str">
        <f>VLOOKUP(A386,BASE.!$A$1:$T$878,11,FALSE)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6" s="129" t="str">
        <f>VLOOKUP(A386,BASE.!$A$1:$T$878,12,FALSE)</f>
        <v>El Overo N° 175, Villa Alemana. Región de Valparaíso</v>
      </c>
      <c r="M386" s="129" t="str">
        <f>VLOOKUP(A386,BASE.!$A$1:$T$878,13,FALSE)</f>
        <v>V</v>
      </c>
      <c r="N386" s="129" t="str">
        <f>VLOOKUP(A386,BASE.!$A$1:$T$878,14,FALSE)</f>
        <v>Villa Alemana</v>
      </c>
      <c r="O386" s="129" t="str">
        <f>VLOOKUP(A386,BASE.!$A$1:$T$878,15,FALSE)</f>
        <v>32-2532283</v>
      </c>
      <c r="P386" s="129" t="str">
        <f>VLOOKUP(A386,BASE.!$A$1:$T$878,16,FALSE)</f>
        <v>cercap@cercap.cl</v>
      </c>
      <c r="Q386" s="129">
        <f>VLOOKUP(A386,BASE.!$A$1:$T$878,17,FALSE)</f>
        <v>0</v>
      </c>
      <c r="R386" s="129">
        <f>VLOOKUP(A386,BASE.!$A$1:$T$878,18,FALSE)</f>
        <v>93401</v>
      </c>
      <c r="S386" s="129" t="str">
        <f>VLOOKUP(A386,BASE.!$A$1:$T$878,19,FALSE)</f>
        <v>Se acompaña el certificado financiero correspondiente al  año 2019  autorizado ante notario y balance general año 2019 aprobado por  USUFI</v>
      </c>
      <c r="T386" s="131">
        <f>VLOOKUP(A386,BASE.!$A$1:$T$878,20,FALSE)</f>
        <v>37970</v>
      </c>
      <c r="U386" s="130">
        <v>6900</v>
      </c>
      <c r="V386" s="136">
        <v>6809972</v>
      </c>
      <c r="W386" s="136">
        <v>6809972</v>
      </c>
      <c r="X386" s="134">
        <v>44227</v>
      </c>
      <c r="Y386" s="135" t="s">
        <v>8664</v>
      </c>
      <c r="Z386" s="135" t="s">
        <v>7880</v>
      </c>
      <c r="AA386" s="135" t="s">
        <v>8026</v>
      </c>
    </row>
    <row r="387" spans="1:27" x14ac:dyDescent="0.25">
      <c r="A387" s="129">
        <v>6900</v>
      </c>
      <c r="B387" s="129" t="s">
        <v>8330</v>
      </c>
      <c r="C387" s="129" t="s">
        <v>7799</v>
      </c>
      <c r="D387" s="129" t="str">
        <f>VLOOKUP(A387,BASE.!$A$1:$T$878,4,FALSE)</f>
        <v>Corporación de Derecho Privado</v>
      </c>
      <c r="E387" s="129" t="str">
        <f>VLOOKUP(A387,BASE.!$A$1:$T$878,5,FALSE)</f>
        <v>Otorgada por Decreto Supremo Nº 1109, de 19 de diciembre de 1984, del Ministerio de Justicia.</v>
      </c>
      <c r="F387" s="129" t="str">
        <f>VLOOKUP(A387,BASE.!$A$1:$T$878,6,FALSE)</f>
        <v xml:space="preserve">Certificado de vigencia de persona jurídica sin fines de lucro, folio Nº 500334460905, de fecha 28 de julio de 2020, del Servicio de Registro Civil e Identificación.
</v>
      </c>
      <c r="G387" s="129" t="str">
        <f>VLOOKUP(A387,BASE.!$A$1:$T$878,7,FALSE)</f>
        <v>Administrar y operar servicios en las áreas de educación y de atención de menores, elaborar y ejecutar programas de educación, formación profesional, capacitación, rehabilitación y perfeccionamiento.</v>
      </c>
      <c r="H387" s="129" t="str">
        <f>VLOOKUP(A387,BASE.!$A$1:$T$878,8,FALSE)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87" s="129" t="str">
        <f>VLOOKUP(A387,BASE.!$A$1:$T$878,9,FALSE)</f>
        <v xml:space="preserve">5 años
</v>
      </c>
      <c r="J387" s="129" t="str">
        <f>VLOOKUP(A387,BASE.!$A$1:$T$878,10,FALSE)</f>
        <v xml:space="preserve">30 de septiembre de 2017 a 30 de septiembre de 2022.
</v>
      </c>
      <c r="K387" s="129" t="str">
        <f>VLOOKUP(A387,BASE.!$A$1:$T$878,11,FALSE)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7" s="129" t="str">
        <f>VLOOKUP(A387,BASE.!$A$1:$T$878,12,FALSE)</f>
        <v>El Overo N° 175, Villa Alemana. Región de Valparaíso</v>
      </c>
      <c r="M387" s="129" t="str">
        <f>VLOOKUP(A387,BASE.!$A$1:$T$878,13,FALSE)</f>
        <v>V</v>
      </c>
      <c r="N387" s="129" t="str">
        <f>VLOOKUP(A387,BASE.!$A$1:$T$878,14,FALSE)</f>
        <v>Villa Alemana</v>
      </c>
      <c r="O387" s="129" t="str">
        <f>VLOOKUP(A387,BASE.!$A$1:$T$878,15,FALSE)</f>
        <v>32-2532283</v>
      </c>
      <c r="P387" s="129" t="str">
        <f>VLOOKUP(A387,BASE.!$A$1:$T$878,16,FALSE)</f>
        <v>cercap@cercap.cl</v>
      </c>
      <c r="Q387" s="129">
        <f>VLOOKUP(A387,BASE.!$A$1:$T$878,17,FALSE)</f>
        <v>0</v>
      </c>
      <c r="R387" s="129">
        <f>VLOOKUP(A387,BASE.!$A$1:$T$878,18,FALSE)</f>
        <v>93401</v>
      </c>
      <c r="S387" s="129" t="str">
        <f>VLOOKUP(A387,BASE.!$A$1:$T$878,19,FALSE)</f>
        <v>Se acompaña el certificado financiero correspondiente al  año 2019  autorizado ante notario y balance general año 2019 aprobado por  USUFI</v>
      </c>
      <c r="T387" s="131">
        <f>VLOOKUP(A387,BASE.!$A$1:$T$878,20,FALSE)</f>
        <v>37970</v>
      </c>
      <c r="U387" s="130">
        <v>6900</v>
      </c>
      <c r="V387" s="136">
        <v>8533800</v>
      </c>
      <c r="W387" s="136">
        <v>8533800</v>
      </c>
      <c r="X387" s="134">
        <v>44227</v>
      </c>
      <c r="Y387" s="135" t="s">
        <v>8664</v>
      </c>
      <c r="Z387" s="135" t="s">
        <v>7880</v>
      </c>
      <c r="AA387" s="135" t="s">
        <v>7904</v>
      </c>
    </row>
    <row r="388" spans="1:27" x14ac:dyDescent="0.25">
      <c r="A388" s="129">
        <v>6900</v>
      </c>
      <c r="B388" s="129" t="s">
        <v>8330</v>
      </c>
      <c r="C388" s="129" t="s">
        <v>7799</v>
      </c>
      <c r="D388" s="129" t="str">
        <f>VLOOKUP(A388,BASE.!$A$1:$T$878,4,FALSE)</f>
        <v>Corporación de Derecho Privado</v>
      </c>
      <c r="E388" s="129" t="str">
        <f>VLOOKUP(A388,BASE.!$A$1:$T$878,5,FALSE)</f>
        <v>Otorgada por Decreto Supremo Nº 1109, de 19 de diciembre de 1984, del Ministerio de Justicia.</v>
      </c>
      <c r="F388" s="129" t="str">
        <f>VLOOKUP(A388,BASE.!$A$1:$T$878,6,FALSE)</f>
        <v xml:space="preserve">Certificado de vigencia de persona jurídica sin fines de lucro, folio Nº 500334460905, de fecha 28 de julio de 2020, del Servicio de Registro Civil e Identificación.
</v>
      </c>
      <c r="G388" s="129" t="str">
        <f>VLOOKUP(A388,BASE.!$A$1:$T$878,7,FALSE)</f>
        <v>Administrar y operar servicios en las áreas de educación y de atención de menores, elaborar y ejecutar programas de educación, formación profesional, capacitación, rehabilitación y perfeccionamiento.</v>
      </c>
      <c r="H388" s="129" t="str">
        <f>VLOOKUP(A388,BASE.!$A$1:$T$878,8,FALSE)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88" s="129" t="str">
        <f>VLOOKUP(A388,BASE.!$A$1:$T$878,9,FALSE)</f>
        <v xml:space="preserve">5 años
</v>
      </c>
      <c r="J388" s="129" t="str">
        <f>VLOOKUP(A388,BASE.!$A$1:$T$878,10,FALSE)</f>
        <v xml:space="preserve">30 de septiembre de 2017 a 30 de septiembre de 2022.
</v>
      </c>
      <c r="K388" s="129" t="str">
        <f>VLOOKUP(A388,BASE.!$A$1:$T$878,11,FALSE)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8" s="129" t="str">
        <f>VLOOKUP(A388,BASE.!$A$1:$T$878,12,FALSE)</f>
        <v>El Overo N° 175, Villa Alemana. Región de Valparaíso</v>
      </c>
      <c r="M388" s="129" t="str">
        <f>VLOOKUP(A388,BASE.!$A$1:$T$878,13,FALSE)</f>
        <v>V</v>
      </c>
      <c r="N388" s="129" t="str">
        <f>VLOOKUP(A388,BASE.!$A$1:$T$878,14,FALSE)</f>
        <v>Villa Alemana</v>
      </c>
      <c r="O388" s="129" t="str">
        <f>VLOOKUP(A388,BASE.!$A$1:$T$878,15,FALSE)</f>
        <v>32-2532283</v>
      </c>
      <c r="P388" s="129" t="str">
        <f>VLOOKUP(A388,BASE.!$A$1:$T$878,16,FALSE)</f>
        <v>cercap@cercap.cl</v>
      </c>
      <c r="Q388" s="129">
        <f>VLOOKUP(A388,BASE.!$A$1:$T$878,17,FALSE)</f>
        <v>0</v>
      </c>
      <c r="R388" s="129">
        <f>VLOOKUP(A388,BASE.!$A$1:$T$878,18,FALSE)</f>
        <v>93401</v>
      </c>
      <c r="S388" s="129" t="str">
        <f>VLOOKUP(A388,BASE.!$A$1:$T$878,19,FALSE)</f>
        <v>Se acompaña el certificado financiero correspondiente al  año 2019  autorizado ante notario y balance general año 2019 aprobado por  USUFI</v>
      </c>
      <c r="T388" s="131">
        <f>VLOOKUP(A388,BASE.!$A$1:$T$878,20,FALSE)</f>
        <v>37970</v>
      </c>
      <c r="U388" s="130">
        <v>6900</v>
      </c>
      <c r="V388" s="136">
        <v>14972940</v>
      </c>
      <c r="W388" s="136">
        <v>14972940</v>
      </c>
      <c r="X388" s="134">
        <v>44227</v>
      </c>
      <c r="Y388" s="135" t="s">
        <v>8664</v>
      </c>
      <c r="Z388" s="135" t="s">
        <v>7880</v>
      </c>
      <c r="AA388" s="135" t="s">
        <v>8003</v>
      </c>
    </row>
    <row r="389" spans="1:27" x14ac:dyDescent="0.25">
      <c r="A389" s="129">
        <v>6900</v>
      </c>
      <c r="B389" s="129" t="s">
        <v>8330</v>
      </c>
      <c r="C389" s="129" t="s">
        <v>7799</v>
      </c>
      <c r="D389" s="129" t="str">
        <f>VLOOKUP(A389,BASE.!$A$1:$T$878,4,FALSE)</f>
        <v>Corporación de Derecho Privado</v>
      </c>
      <c r="E389" s="129" t="str">
        <f>VLOOKUP(A389,BASE.!$A$1:$T$878,5,FALSE)</f>
        <v>Otorgada por Decreto Supremo Nº 1109, de 19 de diciembre de 1984, del Ministerio de Justicia.</v>
      </c>
      <c r="F389" s="129" t="str">
        <f>VLOOKUP(A389,BASE.!$A$1:$T$878,6,FALSE)</f>
        <v xml:space="preserve">Certificado de vigencia de persona jurídica sin fines de lucro, folio Nº 500334460905, de fecha 28 de julio de 2020, del Servicio de Registro Civil e Identificación.
</v>
      </c>
      <c r="G389" s="129" t="str">
        <f>VLOOKUP(A389,BASE.!$A$1:$T$878,7,FALSE)</f>
        <v>Administrar y operar servicios en las áreas de educación y de atención de menores, elaborar y ejecutar programas de educación, formación profesional, capacitación, rehabilitación y perfeccionamiento.</v>
      </c>
      <c r="H389" s="129" t="str">
        <f>VLOOKUP(A389,BASE.!$A$1:$T$878,8,FALSE)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89" s="129" t="str">
        <f>VLOOKUP(A389,BASE.!$A$1:$T$878,9,FALSE)</f>
        <v xml:space="preserve">5 años
</v>
      </c>
      <c r="J389" s="129" t="str">
        <f>VLOOKUP(A389,BASE.!$A$1:$T$878,10,FALSE)</f>
        <v xml:space="preserve">30 de septiembre de 2017 a 30 de septiembre de 2022.
</v>
      </c>
      <c r="K389" s="129" t="str">
        <f>VLOOKUP(A389,BASE.!$A$1:$T$878,11,FALSE)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89" s="129" t="str">
        <f>VLOOKUP(A389,BASE.!$A$1:$T$878,12,FALSE)</f>
        <v>El Overo N° 175, Villa Alemana. Región de Valparaíso</v>
      </c>
      <c r="M389" s="129" t="str">
        <f>VLOOKUP(A389,BASE.!$A$1:$T$878,13,FALSE)</f>
        <v>V</v>
      </c>
      <c r="N389" s="129" t="str">
        <f>VLOOKUP(A389,BASE.!$A$1:$T$878,14,FALSE)</f>
        <v>Villa Alemana</v>
      </c>
      <c r="O389" s="129" t="str">
        <f>VLOOKUP(A389,BASE.!$A$1:$T$878,15,FALSE)</f>
        <v>32-2532283</v>
      </c>
      <c r="P389" s="129" t="str">
        <f>VLOOKUP(A389,BASE.!$A$1:$T$878,16,FALSE)</f>
        <v>cercap@cercap.cl</v>
      </c>
      <c r="Q389" s="129">
        <f>VLOOKUP(A389,BASE.!$A$1:$T$878,17,FALSE)</f>
        <v>0</v>
      </c>
      <c r="R389" s="129">
        <f>VLOOKUP(A389,BASE.!$A$1:$T$878,18,FALSE)</f>
        <v>93401</v>
      </c>
      <c r="S389" s="129" t="str">
        <f>VLOOKUP(A389,BASE.!$A$1:$T$878,19,FALSE)</f>
        <v>Se acompaña el certificado financiero correspondiente al  año 2019  autorizado ante notario y balance general año 2019 aprobado por  USUFI</v>
      </c>
      <c r="T389" s="131">
        <f>VLOOKUP(A389,BASE.!$A$1:$T$878,20,FALSE)</f>
        <v>37970</v>
      </c>
      <c r="U389" s="130">
        <v>6900</v>
      </c>
      <c r="V389" s="136">
        <v>7075296</v>
      </c>
      <c r="W389" s="136">
        <v>7075296</v>
      </c>
      <c r="X389" s="134">
        <v>44227</v>
      </c>
      <c r="Y389" s="135" t="s">
        <v>8664</v>
      </c>
      <c r="Z389" s="135" t="s">
        <v>7880</v>
      </c>
      <c r="AA389" s="135" t="s">
        <v>8027</v>
      </c>
    </row>
    <row r="390" spans="1:27" x14ac:dyDescent="0.25">
      <c r="A390" s="129">
        <v>6900</v>
      </c>
      <c r="B390" s="129" t="s">
        <v>8330</v>
      </c>
      <c r="C390" s="129" t="s">
        <v>7799</v>
      </c>
      <c r="D390" s="129" t="str">
        <f>VLOOKUP(A390,BASE.!$A$1:$T$878,4,FALSE)</f>
        <v>Corporación de Derecho Privado</v>
      </c>
      <c r="E390" s="129" t="str">
        <f>VLOOKUP(A390,BASE.!$A$1:$T$878,5,FALSE)</f>
        <v>Otorgada por Decreto Supremo Nº 1109, de 19 de diciembre de 1984, del Ministerio de Justicia.</v>
      </c>
      <c r="F390" s="129" t="str">
        <f>VLOOKUP(A390,BASE.!$A$1:$T$878,6,FALSE)</f>
        <v xml:space="preserve">Certificado de vigencia de persona jurídica sin fines de lucro, folio Nº 500334460905, de fecha 28 de julio de 2020, del Servicio de Registro Civil e Identificación.
</v>
      </c>
      <c r="G390" s="129" t="str">
        <f>VLOOKUP(A390,BASE.!$A$1:$T$878,7,FALSE)</f>
        <v>Administrar y operar servicios en las áreas de educación y de atención de menores, elaborar y ejecutar programas de educación, formación profesional, capacitación, rehabilitación y perfeccionamiento.</v>
      </c>
      <c r="H390" s="129" t="str">
        <f>VLOOKUP(A390,BASE.!$A$1:$T$878,8,FALSE)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90" s="129" t="str">
        <f>VLOOKUP(A390,BASE.!$A$1:$T$878,9,FALSE)</f>
        <v xml:space="preserve">5 años
</v>
      </c>
      <c r="J390" s="129" t="str">
        <f>VLOOKUP(A390,BASE.!$A$1:$T$878,10,FALSE)</f>
        <v xml:space="preserve">30 de septiembre de 2017 a 30 de septiembre de 2022.
</v>
      </c>
      <c r="K390" s="129" t="str">
        <f>VLOOKUP(A390,BASE.!$A$1:$T$878,11,FALSE)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90" s="129" t="str">
        <f>VLOOKUP(A390,BASE.!$A$1:$T$878,12,FALSE)</f>
        <v>El Overo N° 175, Villa Alemana. Región de Valparaíso</v>
      </c>
      <c r="M390" s="129" t="str">
        <f>VLOOKUP(A390,BASE.!$A$1:$T$878,13,FALSE)</f>
        <v>V</v>
      </c>
      <c r="N390" s="129" t="str">
        <f>VLOOKUP(A390,BASE.!$A$1:$T$878,14,FALSE)</f>
        <v>Villa Alemana</v>
      </c>
      <c r="O390" s="129" t="str">
        <f>VLOOKUP(A390,BASE.!$A$1:$T$878,15,FALSE)</f>
        <v>32-2532283</v>
      </c>
      <c r="P390" s="129" t="str">
        <f>VLOOKUP(A390,BASE.!$A$1:$T$878,16,FALSE)</f>
        <v>cercap@cercap.cl</v>
      </c>
      <c r="Q390" s="129">
        <f>VLOOKUP(A390,BASE.!$A$1:$T$878,17,FALSE)</f>
        <v>0</v>
      </c>
      <c r="R390" s="129">
        <f>VLOOKUP(A390,BASE.!$A$1:$T$878,18,FALSE)</f>
        <v>93401</v>
      </c>
      <c r="S390" s="129" t="str">
        <f>VLOOKUP(A390,BASE.!$A$1:$T$878,19,FALSE)</f>
        <v>Se acompaña el certificado financiero correspondiente al  año 2019  autorizado ante notario y balance general año 2019 aprobado por  USUFI</v>
      </c>
      <c r="T390" s="131">
        <f>VLOOKUP(A390,BASE.!$A$1:$T$878,20,FALSE)</f>
        <v>37970</v>
      </c>
      <c r="U390" s="130">
        <v>6900</v>
      </c>
      <c r="V390" s="136">
        <v>6206400</v>
      </c>
      <c r="W390" s="136">
        <v>6206400</v>
      </c>
      <c r="X390" s="134">
        <v>44227</v>
      </c>
      <c r="Y390" s="135" t="s">
        <v>8664</v>
      </c>
      <c r="Z390" s="135" t="s">
        <v>7880</v>
      </c>
      <c r="AA390" s="135" t="s">
        <v>8028</v>
      </c>
    </row>
    <row r="391" spans="1:27" x14ac:dyDescent="0.25">
      <c r="A391" s="129">
        <v>6900</v>
      </c>
      <c r="B391" s="129" t="s">
        <v>8330</v>
      </c>
      <c r="C391" s="129" t="s">
        <v>7799</v>
      </c>
      <c r="D391" s="129" t="str">
        <f>VLOOKUP(A391,BASE.!$A$1:$T$878,4,FALSE)</f>
        <v>Corporación de Derecho Privado</v>
      </c>
      <c r="E391" s="129" t="str">
        <f>VLOOKUP(A391,BASE.!$A$1:$T$878,5,FALSE)</f>
        <v>Otorgada por Decreto Supremo Nº 1109, de 19 de diciembre de 1984, del Ministerio de Justicia.</v>
      </c>
      <c r="F391" s="129" t="str">
        <f>VLOOKUP(A391,BASE.!$A$1:$T$878,6,FALSE)</f>
        <v xml:space="preserve">Certificado de vigencia de persona jurídica sin fines de lucro, folio Nº 500334460905, de fecha 28 de julio de 2020, del Servicio de Registro Civil e Identificación.
</v>
      </c>
      <c r="G391" s="129" t="str">
        <f>VLOOKUP(A391,BASE.!$A$1:$T$878,7,FALSE)</f>
        <v>Administrar y operar servicios en las áreas de educación y de atención de menores, elaborar y ejecutar programas de educación, formación profesional, capacitación, rehabilitación y perfeccionamiento.</v>
      </c>
      <c r="H391" s="129" t="str">
        <f>VLOOKUP(A391,BASE.!$A$1:$T$878,8,FALSE)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91" s="129" t="str">
        <f>VLOOKUP(A391,BASE.!$A$1:$T$878,9,FALSE)</f>
        <v xml:space="preserve">5 años
</v>
      </c>
      <c r="J391" s="129" t="str">
        <f>VLOOKUP(A391,BASE.!$A$1:$T$878,10,FALSE)</f>
        <v xml:space="preserve">30 de septiembre de 2017 a 30 de septiembre de 2022.
</v>
      </c>
      <c r="K391" s="129" t="str">
        <f>VLOOKUP(A391,BASE.!$A$1:$T$878,11,FALSE)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91" s="129" t="str">
        <f>VLOOKUP(A391,BASE.!$A$1:$T$878,12,FALSE)</f>
        <v>El Overo N° 175, Villa Alemana. Región de Valparaíso</v>
      </c>
      <c r="M391" s="129" t="str">
        <f>VLOOKUP(A391,BASE.!$A$1:$T$878,13,FALSE)</f>
        <v>V</v>
      </c>
      <c r="N391" s="129" t="str">
        <f>VLOOKUP(A391,BASE.!$A$1:$T$878,14,FALSE)</f>
        <v>Villa Alemana</v>
      </c>
      <c r="O391" s="129" t="str">
        <f>VLOOKUP(A391,BASE.!$A$1:$T$878,15,FALSE)</f>
        <v>32-2532283</v>
      </c>
      <c r="P391" s="129" t="str">
        <f>VLOOKUP(A391,BASE.!$A$1:$T$878,16,FALSE)</f>
        <v>cercap@cercap.cl</v>
      </c>
      <c r="Q391" s="129">
        <f>VLOOKUP(A391,BASE.!$A$1:$T$878,17,FALSE)</f>
        <v>0</v>
      </c>
      <c r="R391" s="129">
        <f>VLOOKUP(A391,BASE.!$A$1:$T$878,18,FALSE)</f>
        <v>93401</v>
      </c>
      <c r="S391" s="129" t="str">
        <f>VLOOKUP(A391,BASE.!$A$1:$T$878,19,FALSE)</f>
        <v>Se acompaña el certificado financiero correspondiente al  año 2019  autorizado ante notario y balance general año 2019 aprobado por  USUFI</v>
      </c>
      <c r="T391" s="131">
        <f>VLOOKUP(A391,BASE.!$A$1:$T$878,20,FALSE)</f>
        <v>37970</v>
      </c>
      <c r="U391" s="130">
        <v>6900</v>
      </c>
      <c r="V391" s="136">
        <v>7374600</v>
      </c>
      <c r="W391" s="136">
        <v>7374600</v>
      </c>
      <c r="X391" s="134">
        <v>44227</v>
      </c>
      <c r="Y391" s="135" t="s">
        <v>8664</v>
      </c>
      <c r="Z391" s="135" t="s">
        <v>7880</v>
      </c>
      <c r="AA391" s="135" t="s">
        <v>8029</v>
      </c>
    </row>
    <row r="392" spans="1:27" x14ac:dyDescent="0.25">
      <c r="A392" s="129">
        <v>6900</v>
      </c>
      <c r="B392" s="129" t="s">
        <v>8330</v>
      </c>
      <c r="C392" s="129" t="s">
        <v>7799</v>
      </c>
      <c r="D392" s="129" t="str">
        <f>VLOOKUP(A392,BASE.!$A$1:$T$878,4,FALSE)</f>
        <v>Corporación de Derecho Privado</v>
      </c>
      <c r="E392" s="129" t="str">
        <f>VLOOKUP(A392,BASE.!$A$1:$T$878,5,FALSE)</f>
        <v>Otorgada por Decreto Supremo Nº 1109, de 19 de diciembre de 1984, del Ministerio de Justicia.</v>
      </c>
      <c r="F392" s="129" t="str">
        <f>VLOOKUP(A392,BASE.!$A$1:$T$878,6,FALSE)</f>
        <v xml:space="preserve">Certificado de vigencia de persona jurídica sin fines de lucro, folio Nº 500334460905, de fecha 28 de julio de 2020, del Servicio de Registro Civil e Identificación.
</v>
      </c>
      <c r="G392" s="129" t="str">
        <f>VLOOKUP(A392,BASE.!$A$1:$T$878,7,FALSE)</f>
        <v>Administrar y operar servicios en las áreas de educación y de atención de menores, elaborar y ejecutar programas de educación, formación profesional, capacitación, rehabilitación y perfeccionamiento.</v>
      </c>
      <c r="H392" s="129" t="str">
        <f>VLOOKUP(A392,BASE.!$A$1:$T$878,8,FALSE)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92" s="129" t="str">
        <f>VLOOKUP(A392,BASE.!$A$1:$T$878,9,FALSE)</f>
        <v xml:space="preserve">5 años
</v>
      </c>
      <c r="J392" s="129" t="str">
        <f>VLOOKUP(A392,BASE.!$A$1:$T$878,10,FALSE)</f>
        <v xml:space="preserve">30 de septiembre de 2017 a 30 de septiembre de 2022.
</v>
      </c>
      <c r="K392" s="129" t="str">
        <f>VLOOKUP(A392,BASE.!$A$1:$T$878,11,FALSE)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92" s="129" t="str">
        <f>VLOOKUP(A392,BASE.!$A$1:$T$878,12,FALSE)</f>
        <v>El Overo N° 175, Villa Alemana. Región de Valparaíso</v>
      </c>
      <c r="M392" s="129" t="str">
        <f>VLOOKUP(A392,BASE.!$A$1:$T$878,13,FALSE)</f>
        <v>V</v>
      </c>
      <c r="N392" s="129" t="str">
        <f>VLOOKUP(A392,BASE.!$A$1:$T$878,14,FALSE)</f>
        <v>Villa Alemana</v>
      </c>
      <c r="O392" s="129" t="str">
        <f>VLOOKUP(A392,BASE.!$A$1:$T$878,15,FALSE)</f>
        <v>32-2532283</v>
      </c>
      <c r="P392" s="129" t="str">
        <f>VLOOKUP(A392,BASE.!$A$1:$T$878,16,FALSE)</f>
        <v>cercap@cercap.cl</v>
      </c>
      <c r="Q392" s="129">
        <f>VLOOKUP(A392,BASE.!$A$1:$T$878,17,FALSE)</f>
        <v>0</v>
      </c>
      <c r="R392" s="129">
        <f>VLOOKUP(A392,BASE.!$A$1:$T$878,18,FALSE)</f>
        <v>93401</v>
      </c>
      <c r="S392" s="129" t="str">
        <f>VLOOKUP(A392,BASE.!$A$1:$T$878,19,FALSE)</f>
        <v>Se acompaña el certificado financiero correspondiente al  año 2019  autorizado ante notario y balance general año 2019 aprobado por  USUFI</v>
      </c>
      <c r="T392" s="131">
        <f>VLOOKUP(A392,BASE.!$A$1:$T$878,20,FALSE)</f>
        <v>37970</v>
      </c>
      <c r="U392" s="130">
        <v>6900</v>
      </c>
      <c r="V392" s="136">
        <v>5430600</v>
      </c>
      <c r="W392" s="136">
        <v>5430600</v>
      </c>
      <c r="X392" s="134">
        <v>44227</v>
      </c>
      <c r="Y392" s="135" t="s">
        <v>8664</v>
      </c>
      <c r="Z392" s="135" t="s">
        <v>7880</v>
      </c>
      <c r="AA392" s="135" t="s">
        <v>8030</v>
      </c>
    </row>
    <row r="393" spans="1:27" x14ac:dyDescent="0.25">
      <c r="A393" s="129">
        <v>6900</v>
      </c>
      <c r="B393" s="129" t="s">
        <v>8330</v>
      </c>
      <c r="C393" s="129" t="s">
        <v>7799</v>
      </c>
      <c r="D393" s="129" t="str">
        <f>VLOOKUP(A393,BASE.!$A$1:$T$878,4,FALSE)</f>
        <v>Corporación de Derecho Privado</v>
      </c>
      <c r="E393" s="129" t="str">
        <f>VLOOKUP(A393,BASE.!$A$1:$T$878,5,FALSE)</f>
        <v>Otorgada por Decreto Supremo Nº 1109, de 19 de diciembre de 1984, del Ministerio de Justicia.</v>
      </c>
      <c r="F393" s="129" t="str">
        <f>VLOOKUP(A393,BASE.!$A$1:$T$878,6,FALSE)</f>
        <v xml:space="preserve">Certificado de vigencia de persona jurídica sin fines de lucro, folio Nº 500334460905, de fecha 28 de julio de 2020, del Servicio de Registro Civil e Identificación.
</v>
      </c>
      <c r="G393" s="129" t="str">
        <f>VLOOKUP(A393,BASE.!$A$1:$T$878,7,FALSE)</f>
        <v>Administrar y operar servicios en las áreas de educación y de atención de menores, elaborar y ejecutar programas de educación, formación profesional, capacitación, rehabilitación y perfeccionamiento.</v>
      </c>
      <c r="H393" s="129" t="str">
        <f>VLOOKUP(A393,BASE.!$A$1:$T$878,8,FALSE)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93" s="129" t="str">
        <f>VLOOKUP(A393,BASE.!$A$1:$T$878,9,FALSE)</f>
        <v xml:space="preserve">5 años
</v>
      </c>
      <c r="J393" s="129" t="str">
        <f>VLOOKUP(A393,BASE.!$A$1:$T$878,10,FALSE)</f>
        <v xml:space="preserve">30 de septiembre de 2017 a 30 de septiembre de 2022.
</v>
      </c>
      <c r="K393" s="129" t="str">
        <f>VLOOKUP(A393,BASE.!$A$1:$T$878,11,FALSE)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93" s="129" t="str">
        <f>VLOOKUP(A393,BASE.!$A$1:$T$878,12,FALSE)</f>
        <v>El Overo N° 175, Villa Alemana. Región de Valparaíso</v>
      </c>
      <c r="M393" s="129" t="str">
        <f>VLOOKUP(A393,BASE.!$A$1:$T$878,13,FALSE)</f>
        <v>V</v>
      </c>
      <c r="N393" s="129" t="str">
        <f>VLOOKUP(A393,BASE.!$A$1:$T$878,14,FALSE)</f>
        <v>Villa Alemana</v>
      </c>
      <c r="O393" s="129" t="str">
        <f>VLOOKUP(A393,BASE.!$A$1:$T$878,15,FALSE)</f>
        <v>32-2532283</v>
      </c>
      <c r="P393" s="129" t="str">
        <f>VLOOKUP(A393,BASE.!$A$1:$T$878,16,FALSE)</f>
        <v>cercap@cercap.cl</v>
      </c>
      <c r="Q393" s="129">
        <f>VLOOKUP(A393,BASE.!$A$1:$T$878,17,FALSE)</f>
        <v>0</v>
      </c>
      <c r="R393" s="129">
        <f>VLOOKUP(A393,BASE.!$A$1:$T$878,18,FALSE)</f>
        <v>93401</v>
      </c>
      <c r="S393" s="129" t="str">
        <f>VLOOKUP(A393,BASE.!$A$1:$T$878,19,FALSE)</f>
        <v>Se acompaña el certificado financiero correspondiente al  año 2019  autorizado ante notario y balance general año 2019 aprobado por  USUFI</v>
      </c>
      <c r="T393" s="131">
        <f>VLOOKUP(A393,BASE.!$A$1:$T$878,20,FALSE)</f>
        <v>37970</v>
      </c>
      <c r="U393" s="130">
        <v>6900</v>
      </c>
      <c r="V393" s="136">
        <v>37426842</v>
      </c>
      <c r="W393" s="136">
        <v>37426842</v>
      </c>
      <c r="X393" s="134">
        <v>44227</v>
      </c>
      <c r="Y393" s="135" t="s">
        <v>8664</v>
      </c>
      <c r="Z393" s="135" t="s">
        <v>7880</v>
      </c>
      <c r="AA393" s="135" t="s">
        <v>7885</v>
      </c>
    </row>
    <row r="394" spans="1:27" x14ac:dyDescent="0.25">
      <c r="A394" s="129">
        <v>6900</v>
      </c>
      <c r="B394" s="129" t="s">
        <v>8330</v>
      </c>
      <c r="C394" s="129" t="s">
        <v>7799</v>
      </c>
      <c r="D394" s="129" t="str">
        <f>VLOOKUP(A394,BASE.!$A$1:$T$878,4,FALSE)</f>
        <v>Corporación de Derecho Privado</v>
      </c>
      <c r="E394" s="129" t="str">
        <f>VLOOKUP(A394,BASE.!$A$1:$T$878,5,FALSE)</f>
        <v>Otorgada por Decreto Supremo Nº 1109, de 19 de diciembre de 1984, del Ministerio de Justicia.</v>
      </c>
      <c r="F394" s="129" t="str">
        <f>VLOOKUP(A394,BASE.!$A$1:$T$878,6,FALSE)</f>
        <v xml:space="preserve">Certificado de vigencia de persona jurídica sin fines de lucro, folio Nº 500334460905, de fecha 28 de julio de 2020, del Servicio de Registro Civil e Identificación.
</v>
      </c>
      <c r="G394" s="129" t="str">
        <f>VLOOKUP(A394,BASE.!$A$1:$T$878,7,FALSE)</f>
        <v>Administrar y operar servicios en las áreas de educación y de atención de menores, elaborar y ejecutar programas de educación, formación profesional, capacitación, rehabilitación y perfeccionamiento.</v>
      </c>
      <c r="H394" s="129" t="str">
        <f>VLOOKUP(A394,BASE.!$A$1:$T$878,8,FALSE)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94" s="129" t="str">
        <f>VLOOKUP(A394,BASE.!$A$1:$T$878,9,FALSE)</f>
        <v xml:space="preserve">5 años
</v>
      </c>
      <c r="J394" s="129" t="str">
        <f>VLOOKUP(A394,BASE.!$A$1:$T$878,10,FALSE)</f>
        <v xml:space="preserve">30 de septiembre de 2017 a 30 de septiembre de 2022.
</v>
      </c>
      <c r="K394" s="129" t="str">
        <f>VLOOKUP(A394,BASE.!$A$1:$T$878,11,FALSE)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94" s="129" t="str">
        <f>VLOOKUP(A394,BASE.!$A$1:$T$878,12,FALSE)</f>
        <v>El Overo N° 175, Villa Alemana. Región de Valparaíso</v>
      </c>
      <c r="M394" s="129" t="str">
        <f>VLOOKUP(A394,BASE.!$A$1:$T$878,13,FALSE)</f>
        <v>V</v>
      </c>
      <c r="N394" s="129" t="str">
        <f>VLOOKUP(A394,BASE.!$A$1:$T$878,14,FALSE)</f>
        <v>Villa Alemana</v>
      </c>
      <c r="O394" s="129" t="str">
        <f>VLOOKUP(A394,BASE.!$A$1:$T$878,15,FALSE)</f>
        <v>32-2532283</v>
      </c>
      <c r="P394" s="129" t="str">
        <f>VLOOKUP(A394,BASE.!$A$1:$T$878,16,FALSE)</f>
        <v>cercap@cercap.cl</v>
      </c>
      <c r="Q394" s="129">
        <f>VLOOKUP(A394,BASE.!$A$1:$T$878,17,FALSE)</f>
        <v>0</v>
      </c>
      <c r="R394" s="129">
        <f>VLOOKUP(A394,BASE.!$A$1:$T$878,18,FALSE)</f>
        <v>93401</v>
      </c>
      <c r="S394" s="129" t="str">
        <f>VLOOKUP(A394,BASE.!$A$1:$T$878,19,FALSE)</f>
        <v>Se acompaña el certificado financiero correspondiente al  año 2019  autorizado ante notario y balance general año 2019 aprobado por  USUFI</v>
      </c>
      <c r="T394" s="131">
        <f>VLOOKUP(A394,BASE.!$A$1:$T$878,20,FALSE)</f>
        <v>37970</v>
      </c>
      <c r="U394" s="130">
        <v>6900</v>
      </c>
      <c r="V394" s="136">
        <v>25408020</v>
      </c>
      <c r="W394" s="136">
        <v>25408020</v>
      </c>
      <c r="X394" s="134">
        <v>44227</v>
      </c>
      <c r="Y394" s="135" t="s">
        <v>8664</v>
      </c>
      <c r="Z394" s="135" t="s">
        <v>7880</v>
      </c>
      <c r="AA394" s="135" t="s">
        <v>7886</v>
      </c>
    </row>
    <row r="395" spans="1:27" x14ac:dyDescent="0.25">
      <c r="A395" s="129">
        <v>6900</v>
      </c>
      <c r="B395" s="129" t="s">
        <v>8330</v>
      </c>
      <c r="C395" s="129" t="s">
        <v>7799</v>
      </c>
      <c r="D395" s="129" t="str">
        <f>VLOOKUP(A395,BASE.!$A$1:$T$878,4,FALSE)</f>
        <v>Corporación de Derecho Privado</v>
      </c>
      <c r="E395" s="129" t="str">
        <f>VLOOKUP(A395,BASE.!$A$1:$T$878,5,FALSE)</f>
        <v>Otorgada por Decreto Supremo Nº 1109, de 19 de diciembre de 1984, del Ministerio de Justicia.</v>
      </c>
      <c r="F395" s="129" t="str">
        <f>VLOOKUP(A395,BASE.!$A$1:$T$878,6,FALSE)</f>
        <v xml:space="preserve">Certificado de vigencia de persona jurídica sin fines de lucro, folio Nº 500334460905, de fecha 28 de julio de 2020, del Servicio de Registro Civil e Identificación.
</v>
      </c>
      <c r="G395" s="129" t="str">
        <f>VLOOKUP(A395,BASE.!$A$1:$T$878,7,FALSE)</f>
        <v>Administrar y operar servicios en las áreas de educación y de atención de menores, elaborar y ejecutar programas de educación, formación profesional, capacitación, rehabilitación y perfeccionamiento.</v>
      </c>
      <c r="H395" s="129" t="str">
        <f>VLOOKUP(A395,BASE.!$A$1:$T$878,8,FALSE)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95" s="129" t="str">
        <f>VLOOKUP(A395,BASE.!$A$1:$T$878,9,FALSE)</f>
        <v xml:space="preserve">5 años
</v>
      </c>
      <c r="J395" s="129" t="str">
        <f>VLOOKUP(A395,BASE.!$A$1:$T$878,10,FALSE)</f>
        <v xml:space="preserve">30 de septiembre de 2017 a 30 de septiembre de 2022.
</v>
      </c>
      <c r="K395" s="129" t="str">
        <f>VLOOKUP(A395,BASE.!$A$1:$T$878,11,FALSE)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95" s="129" t="str">
        <f>VLOOKUP(A395,BASE.!$A$1:$T$878,12,FALSE)</f>
        <v>El Overo N° 175, Villa Alemana. Región de Valparaíso</v>
      </c>
      <c r="M395" s="129" t="str">
        <f>VLOOKUP(A395,BASE.!$A$1:$T$878,13,FALSE)</f>
        <v>V</v>
      </c>
      <c r="N395" s="129" t="str">
        <f>VLOOKUP(A395,BASE.!$A$1:$T$878,14,FALSE)</f>
        <v>Villa Alemana</v>
      </c>
      <c r="O395" s="129" t="str">
        <f>VLOOKUP(A395,BASE.!$A$1:$T$878,15,FALSE)</f>
        <v>32-2532283</v>
      </c>
      <c r="P395" s="129" t="str">
        <f>VLOOKUP(A395,BASE.!$A$1:$T$878,16,FALSE)</f>
        <v>cercap@cercap.cl</v>
      </c>
      <c r="Q395" s="129">
        <f>VLOOKUP(A395,BASE.!$A$1:$T$878,17,FALSE)</f>
        <v>0</v>
      </c>
      <c r="R395" s="129">
        <f>VLOOKUP(A395,BASE.!$A$1:$T$878,18,FALSE)</f>
        <v>93401</v>
      </c>
      <c r="S395" s="129" t="str">
        <f>VLOOKUP(A395,BASE.!$A$1:$T$878,19,FALSE)</f>
        <v>Se acompaña el certificado financiero correspondiente al  año 2019  autorizado ante notario y balance general año 2019 aprobado por  USUFI</v>
      </c>
      <c r="T395" s="131">
        <f>VLOOKUP(A395,BASE.!$A$1:$T$878,20,FALSE)</f>
        <v>37970</v>
      </c>
      <c r="U395" s="130">
        <v>6900</v>
      </c>
      <c r="V395" s="136">
        <v>7525260</v>
      </c>
      <c r="W395" s="136">
        <v>7525260</v>
      </c>
      <c r="X395" s="134">
        <v>44227</v>
      </c>
      <c r="Y395" s="135" t="s">
        <v>8664</v>
      </c>
      <c r="Z395" s="135" t="s">
        <v>7880</v>
      </c>
      <c r="AA395" s="135" t="s">
        <v>7897</v>
      </c>
    </row>
    <row r="396" spans="1:27" x14ac:dyDescent="0.25">
      <c r="A396" s="129">
        <v>6900</v>
      </c>
      <c r="B396" s="129" t="s">
        <v>8330</v>
      </c>
      <c r="C396" s="129" t="s">
        <v>7799</v>
      </c>
      <c r="D396" s="129" t="str">
        <f>VLOOKUP(A396,BASE.!$A$1:$T$878,4,FALSE)</f>
        <v>Corporación de Derecho Privado</v>
      </c>
      <c r="E396" s="129" t="str">
        <f>VLOOKUP(A396,BASE.!$A$1:$T$878,5,FALSE)</f>
        <v>Otorgada por Decreto Supremo Nº 1109, de 19 de diciembre de 1984, del Ministerio de Justicia.</v>
      </c>
      <c r="F396" s="129" t="str">
        <f>VLOOKUP(A396,BASE.!$A$1:$T$878,6,FALSE)</f>
        <v xml:space="preserve">Certificado de vigencia de persona jurídica sin fines de lucro, folio Nº 500334460905, de fecha 28 de julio de 2020, del Servicio de Registro Civil e Identificación.
</v>
      </c>
      <c r="G396" s="129" t="str">
        <f>VLOOKUP(A396,BASE.!$A$1:$T$878,7,FALSE)</f>
        <v>Administrar y operar servicios en las áreas de educación y de atención de menores, elaborar y ejecutar programas de educación, formación profesional, capacitación, rehabilitación y perfeccionamiento.</v>
      </c>
      <c r="H396" s="129" t="str">
        <f>VLOOKUP(A396,BASE.!$A$1:$T$878,8,FALSE)</f>
        <v xml:space="preserve">Mesa Directiva: 
Presidente: Armando Marco González Moreno, 
Secretaria: Marta Ordenes Córdova, 
Tesorero: Pedro Román Bernal,  
Certificado de directorio de persona jurídica sin fines de lucro, folio Nº 500334460905, de fecha 28 de julio de 2020, del Servicio de Registro Civil e Identificación.
</v>
      </c>
      <c r="I396" s="129" t="str">
        <f>VLOOKUP(A396,BASE.!$A$1:$T$878,9,FALSE)</f>
        <v xml:space="preserve">5 años
</v>
      </c>
      <c r="J396" s="129" t="str">
        <f>VLOOKUP(A396,BASE.!$A$1:$T$878,10,FALSE)</f>
        <v xml:space="preserve">30 de septiembre de 2017 a 30 de septiembre de 2022.
</v>
      </c>
      <c r="K396" s="129" t="str">
        <f>VLOOKUP(A396,BASE.!$A$1:$T$878,11,FALSE)</f>
        <v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v>
      </c>
      <c r="L396" s="129" t="str">
        <f>VLOOKUP(A396,BASE.!$A$1:$T$878,12,FALSE)</f>
        <v>El Overo N° 175, Villa Alemana. Región de Valparaíso</v>
      </c>
      <c r="M396" s="129" t="str">
        <f>VLOOKUP(A396,BASE.!$A$1:$T$878,13,FALSE)</f>
        <v>V</v>
      </c>
      <c r="N396" s="129" t="str">
        <f>VLOOKUP(A396,BASE.!$A$1:$T$878,14,FALSE)</f>
        <v>Villa Alemana</v>
      </c>
      <c r="O396" s="129" t="str">
        <f>VLOOKUP(A396,BASE.!$A$1:$T$878,15,FALSE)</f>
        <v>32-2532283</v>
      </c>
      <c r="P396" s="129" t="str">
        <f>VLOOKUP(A396,BASE.!$A$1:$T$878,16,FALSE)</f>
        <v>cercap@cercap.cl</v>
      </c>
      <c r="Q396" s="129">
        <f>VLOOKUP(A396,BASE.!$A$1:$T$878,17,FALSE)</f>
        <v>0</v>
      </c>
      <c r="R396" s="129">
        <f>VLOOKUP(A396,BASE.!$A$1:$T$878,18,FALSE)</f>
        <v>93401</v>
      </c>
      <c r="S396" s="129" t="str">
        <f>VLOOKUP(A396,BASE.!$A$1:$T$878,19,FALSE)</f>
        <v>Se acompaña el certificado financiero correspondiente al  año 2019  autorizado ante notario y balance general año 2019 aprobado por  USUFI</v>
      </c>
      <c r="T396" s="131">
        <f>VLOOKUP(A396,BASE.!$A$1:$T$878,20,FALSE)</f>
        <v>37970</v>
      </c>
      <c r="U396" s="130">
        <v>6900</v>
      </c>
      <c r="V396" s="136">
        <v>29457116</v>
      </c>
      <c r="W396" s="136">
        <v>29457116</v>
      </c>
      <c r="X396" s="134">
        <v>44227</v>
      </c>
      <c r="Y396" s="135" t="s">
        <v>8664</v>
      </c>
      <c r="Z396" s="135" t="s">
        <v>7880</v>
      </c>
      <c r="AA396" s="135" t="s">
        <v>7939</v>
      </c>
    </row>
    <row r="397" spans="1:27" x14ac:dyDescent="0.25">
      <c r="A397" s="129">
        <v>6902</v>
      </c>
      <c r="B397" s="129" t="s">
        <v>8331</v>
      </c>
      <c r="C397" s="129">
        <v>700516008</v>
      </c>
      <c r="D397" s="129" t="str">
        <f>VLOOKUP(A397,BASE.!$A$1:$T$878,4,FALSE)</f>
        <v>Corporación de Derecho Privado</v>
      </c>
      <c r="E397" s="129" t="str">
        <f>VLOOKUP(A397,BASE.!$A$1:$T$878,5,FALSE)</f>
        <v>Otorgado por Decreto Supremo Nº 727, de fecha 23 de mayo de 1990, por el Ministerio de Justicia.</v>
      </c>
      <c r="F397" s="129" t="str">
        <f>VLOOKUP(A397,BASE.!$A$1:$T$878,6,FALSE)</f>
        <v xml:space="preserve">Certificado de Vigencia de Persona Jurídica sin Fines de Lucro, Folio N° 500334359687, emitido con fecha 28 de julio de 2020, por el Servicio de Registro Civil e Identificación. </v>
      </c>
      <c r="G397" s="129" t="str">
        <f>VLOOKUP(A397,BASE.!$A$1:$T$878,7,FALSE)</f>
        <v xml:space="preserve">Atender y proteger física y mentalmente a menores en situación irregular, discapacitados, ancianos u otros grupos necesitados. </v>
      </c>
      <c r="H397" s="129" t="str">
        <f>VLOOKUP(A397,BASE.!$A$1:$T$878,8,FALSE)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97" s="129" t="str">
        <f>VLOOKUP(A397,BASE.!$A$1:$T$878,9,FALSE)</f>
        <v>Cada dos años.</v>
      </c>
      <c r="J397" s="129" t="str">
        <f>VLOOKUP(A397,BASE.!$A$1:$T$878,10,FALSE)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97" s="129" t="str">
        <f>VLOOKUP(A397,BASE.!$A$1:$T$878,11,FALSE)</f>
        <v>Presidente: 
Aldo Arely Muñoz Perrin, 
MMandato General de Administración y Facultades:
Rodrigo Cárcamo Morales, 
Diego Trincado Araya</v>
      </c>
      <c r="L397" s="129" t="str">
        <f>VLOOKUP(A397,BASE.!$A$1:$T$878,12,FALSE)</f>
        <v xml:space="preserve">Calle Cruz del Sur N° 150, Las condes </v>
      </c>
      <c r="M397" s="129" t="str">
        <f>VLOOKUP(A397,BASE.!$A$1:$T$878,13,FALSE)</f>
        <v>XIII</v>
      </c>
      <c r="N397" s="129" t="str">
        <f>VLOOKUP(A397,BASE.!$A$1:$T$878,14,FALSE)</f>
        <v>LAS CONDES</v>
      </c>
      <c r="O397" s="129" t="str">
        <f>VLOOKUP(A397,BASE.!$A$1:$T$878,15,FALSE)</f>
        <v>(56) (2) 284 3968 - 284 1274 C.P. 7931090</v>
      </c>
      <c r="P397" s="129" t="str">
        <f>VLOOKUP(A397,BASE.!$A$1:$T$878,16,FALSE)</f>
        <v>adrachile@adra.cl - Página web: www.adra.cl</v>
      </c>
      <c r="Q397" s="129" t="str">
        <f>VLOOKUP(A397,BASE.!$A$1:$T$878,17,FALSE)</f>
        <v>C.P. 7931090</v>
      </c>
      <c r="R397" s="129">
        <f>VLOOKUP(A397,BASE.!$A$1:$T$878,18,FALSE)</f>
        <v>93401</v>
      </c>
      <c r="S397" s="129" t="str">
        <f>VLOOKUP(A397,BASE.!$A$1:$T$878,19,FALSE)</f>
        <v>Antecedentes financieros correspondientes al año 2019, aprobados por el Subdepartamento de Supervisión Financiera.</v>
      </c>
      <c r="T397" s="131">
        <f>VLOOKUP(A397,BASE.!$A$1:$T$878,20,FALSE)</f>
        <v>37970</v>
      </c>
      <c r="U397" s="130">
        <v>6902</v>
      </c>
      <c r="V397" s="136">
        <v>12024900</v>
      </c>
      <c r="W397" s="136">
        <v>12024900</v>
      </c>
      <c r="X397" s="134">
        <v>44227</v>
      </c>
      <c r="Y397" s="135" t="s">
        <v>8664</v>
      </c>
      <c r="Z397" s="135" t="s">
        <v>7880</v>
      </c>
      <c r="AA397" s="135" t="s">
        <v>7972</v>
      </c>
    </row>
    <row r="398" spans="1:27" x14ac:dyDescent="0.25">
      <c r="A398" s="129">
        <v>6902</v>
      </c>
      <c r="B398" s="129" t="s">
        <v>8331</v>
      </c>
      <c r="C398" s="129">
        <v>700516008</v>
      </c>
      <c r="D398" s="129" t="str">
        <f>VLOOKUP(A398,BASE.!$A$1:$T$878,4,FALSE)</f>
        <v>Corporación de Derecho Privado</v>
      </c>
      <c r="E398" s="129" t="str">
        <f>VLOOKUP(A398,BASE.!$A$1:$T$878,5,FALSE)</f>
        <v>Otorgado por Decreto Supremo Nº 727, de fecha 23 de mayo de 1990, por el Ministerio de Justicia.</v>
      </c>
      <c r="F398" s="129" t="str">
        <f>VLOOKUP(A398,BASE.!$A$1:$T$878,6,FALSE)</f>
        <v xml:space="preserve">Certificado de Vigencia de Persona Jurídica sin Fines de Lucro, Folio N° 500334359687, emitido con fecha 28 de julio de 2020, por el Servicio de Registro Civil e Identificación. </v>
      </c>
      <c r="G398" s="129" t="str">
        <f>VLOOKUP(A398,BASE.!$A$1:$T$878,7,FALSE)</f>
        <v xml:space="preserve">Atender y proteger física y mentalmente a menores en situación irregular, discapacitados, ancianos u otros grupos necesitados. </v>
      </c>
      <c r="H398" s="129" t="str">
        <f>VLOOKUP(A398,BASE.!$A$1:$T$878,8,FALSE)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98" s="129" t="str">
        <f>VLOOKUP(A398,BASE.!$A$1:$T$878,9,FALSE)</f>
        <v>Cada dos años.</v>
      </c>
      <c r="J398" s="129" t="str">
        <f>VLOOKUP(A398,BASE.!$A$1:$T$878,10,FALSE)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98" s="129" t="str">
        <f>VLOOKUP(A398,BASE.!$A$1:$T$878,11,FALSE)</f>
        <v>Presidente: 
Aldo Arely Muñoz Perrin, 
MMandato General de Administración y Facultades:
Rodrigo Cárcamo Morales, 
Diego Trincado Araya</v>
      </c>
      <c r="L398" s="129" t="str">
        <f>VLOOKUP(A398,BASE.!$A$1:$T$878,12,FALSE)</f>
        <v xml:space="preserve">Calle Cruz del Sur N° 150, Las condes </v>
      </c>
      <c r="M398" s="129" t="str">
        <f>VLOOKUP(A398,BASE.!$A$1:$T$878,13,FALSE)</f>
        <v>XIII</v>
      </c>
      <c r="N398" s="129" t="str">
        <f>VLOOKUP(A398,BASE.!$A$1:$T$878,14,FALSE)</f>
        <v>LAS CONDES</v>
      </c>
      <c r="O398" s="129" t="str">
        <f>VLOOKUP(A398,BASE.!$A$1:$T$878,15,FALSE)</f>
        <v>(56) (2) 284 3968 - 284 1274 C.P. 7931090</v>
      </c>
      <c r="P398" s="129" t="str">
        <f>VLOOKUP(A398,BASE.!$A$1:$T$878,16,FALSE)</f>
        <v>adrachile@adra.cl - Página web: www.adra.cl</v>
      </c>
      <c r="Q398" s="129" t="str">
        <f>VLOOKUP(A398,BASE.!$A$1:$T$878,17,FALSE)</f>
        <v>C.P. 7931090</v>
      </c>
      <c r="R398" s="129">
        <f>VLOOKUP(A398,BASE.!$A$1:$T$878,18,FALSE)</f>
        <v>93401</v>
      </c>
      <c r="S398" s="129" t="str">
        <f>VLOOKUP(A398,BASE.!$A$1:$T$878,19,FALSE)</f>
        <v>Antecedentes financieros correspondientes al año 2019, aprobados por el Subdepartamento de Supervisión Financiera.</v>
      </c>
      <c r="T398" s="131">
        <f>VLOOKUP(A398,BASE.!$A$1:$T$878,20,FALSE)</f>
        <v>37970</v>
      </c>
      <c r="U398" s="130">
        <v>6902</v>
      </c>
      <c r="V398" s="136">
        <v>154283876</v>
      </c>
      <c r="W398" s="136">
        <v>154283876</v>
      </c>
      <c r="X398" s="134">
        <v>44227</v>
      </c>
      <c r="Y398" s="135" t="s">
        <v>8664</v>
      </c>
      <c r="Z398" s="135" t="s">
        <v>7880</v>
      </c>
      <c r="AA398" s="135" t="s">
        <v>162</v>
      </c>
    </row>
    <row r="399" spans="1:27" x14ac:dyDescent="0.25">
      <c r="A399" s="129">
        <v>6902</v>
      </c>
      <c r="B399" s="129" t="s">
        <v>8331</v>
      </c>
      <c r="C399" s="129">
        <v>700516008</v>
      </c>
      <c r="D399" s="129" t="str">
        <f>VLOOKUP(A399,BASE.!$A$1:$T$878,4,FALSE)</f>
        <v>Corporación de Derecho Privado</v>
      </c>
      <c r="E399" s="129" t="str">
        <f>VLOOKUP(A399,BASE.!$A$1:$T$878,5,FALSE)</f>
        <v>Otorgado por Decreto Supremo Nº 727, de fecha 23 de mayo de 1990, por el Ministerio de Justicia.</v>
      </c>
      <c r="F399" s="129" t="str">
        <f>VLOOKUP(A399,BASE.!$A$1:$T$878,6,FALSE)</f>
        <v xml:space="preserve">Certificado de Vigencia de Persona Jurídica sin Fines de Lucro, Folio N° 500334359687, emitido con fecha 28 de julio de 2020, por el Servicio de Registro Civil e Identificación. </v>
      </c>
      <c r="G399" s="129" t="str">
        <f>VLOOKUP(A399,BASE.!$A$1:$T$878,7,FALSE)</f>
        <v xml:space="preserve">Atender y proteger física y mentalmente a menores en situación irregular, discapacitados, ancianos u otros grupos necesitados. </v>
      </c>
      <c r="H399" s="129" t="str">
        <f>VLOOKUP(A399,BASE.!$A$1:$T$878,8,FALSE)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399" s="129" t="str">
        <f>VLOOKUP(A399,BASE.!$A$1:$T$878,9,FALSE)</f>
        <v>Cada dos años.</v>
      </c>
      <c r="J399" s="129" t="str">
        <f>VLOOKUP(A399,BASE.!$A$1:$T$878,10,FALSE)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399" s="129" t="str">
        <f>VLOOKUP(A399,BASE.!$A$1:$T$878,11,FALSE)</f>
        <v>Presidente: 
Aldo Arely Muñoz Perrin, 
MMandato General de Administración y Facultades:
Rodrigo Cárcamo Morales, 
Diego Trincado Araya</v>
      </c>
      <c r="L399" s="129" t="str">
        <f>VLOOKUP(A399,BASE.!$A$1:$T$878,12,FALSE)</f>
        <v xml:space="preserve">Calle Cruz del Sur N° 150, Las condes </v>
      </c>
      <c r="M399" s="129" t="str">
        <f>VLOOKUP(A399,BASE.!$A$1:$T$878,13,FALSE)</f>
        <v>XIII</v>
      </c>
      <c r="N399" s="129" t="str">
        <f>VLOOKUP(A399,BASE.!$A$1:$T$878,14,FALSE)</f>
        <v>LAS CONDES</v>
      </c>
      <c r="O399" s="129" t="str">
        <f>VLOOKUP(A399,BASE.!$A$1:$T$878,15,FALSE)</f>
        <v>(56) (2) 284 3968 - 284 1274 C.P. 7931090</v>
      </c>
      <c r="P399" s="129" t="str">
        <f>VLOOKUP(A399,BASE.!$A$1:$T$878,16,FALSE)</f>
        <v>adrachile@adra.cl - Página web: www.adra.cl</v>
      </c>
      <c r="Q399" s="129" t="str">
        <f>VLOOKUP(A399,BASE.!$A$1:$T$878,17,FALSE)</f>
        <v>C.P. 7931090</v>
      </c>
      <c r="R399" s="129">
        <f>VLOOKUP(A399,BASE.!$A$1:$T$878,18,FALSE)</f>
        <v>93401</v>
      </c>
      <c r="S399" s="129" t="str">
        <f>VLOOKUP(A399,BASE.!$A$1:$T$878,19,FALSE)</f>
        <v>Antecedentes financieros correspondientes al año 2019, aprobados por el Subdepartamento de Supervisión Financiera.</v>
      </c>
      <c r="T399" s="131">
        <f>VLOOKUP(A399,BASE.!$A$1:$T$878,20,FALSE)</f>
        <v>37970</v>
      </c>
      <c r="U399" s="130">
        <v>6902</v>
      </c>
      <c r="V399" s="136">
        <v>59590128</v>
      </c>
      <c r="W399" s="136">
        <v>59590128</v>
      </c>
      <c r="X399" s="134">
        <v>44227</v>
      </c>
      <c r="Y399" s="135" t="s">
        <v>8664</v>
      </c>
      <c r="Z399" s="135" t="s">
        <v>7880</v>
      </c>
      <c r="AA399" s="135" t="s">
        <v>7892</v>
      </c>
    </row>
    <row r="400" spans="1:27" x14ac:dyDescent="0.25">
      <c r="A400" s="129">
        <v>6902</v>
      </c>
      <c r="B400" s="129" t="s">
        <v>8331</v>
      </c>
      <c r="C400" s="129">
        <v>700516008</v>
      </c>
      <c r="D400" s="129" t="str">
        <f>VLOOKUP(A400,BASE.!$A$1:$T$878,4,FALSE)</f>
        <v>Corporación de Derecho Privado</v>
      </c>
      <c r="E400" s="129" t="str">
        <f>VLOOKUP(A400,BASE.!$A$1:$T$878,5,FALSE)</f>
        <v>Otorgado por Decreto Supremo Nº 727, de fecha 23 de mayo de 1990, por el Ministerio de Justicia.</v>
      </c>
      <c r="F400" s="129" t="str">
        <f>VLOOKUP(A400,BASE.!$A$1:$T$878,6,FALSE)</f>
        <v xml:space="preserve">Certificado de Vigencia de Persona Jurídica sin Fines de Lucro, Folio N° 500334359687, emitido con fecha 28 de julio de 2020, por el Servicio de Registro Civil e Identificación. </v>
      </c>
      <c r="G400" s="129" t="str">
        <f>VLOOKUP(A400,BASE.!$A$1:$T$878,7,FALSE)</f>
        <v xml:space="preserve">Atender y proteger física y mentalmente a menores en situación irregular, discapacitados, ancianos u otros grupos necesitados. </v>
      </c>
      <c r="H400" s="129" t="str">
        <f>VLOOKUP(A400,BASE.!$A$1:$T$878,8,FALSE)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0" s="129" t="str">
        <f>VLOOKUP(A400,BASE.!$A$1:$T$878,9,FALSE)</f>
        <v>Cada dos años.</v>
      </c>
      <c r="J400" s="129" t="str">
        <f>VLOOKUP(A400,BASE.!$A$1:$T$878,10,FALSE)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00" s="129" t="str">
        <f>VLOOKUP(A400,BASE.!$A$1:$T$878,11,FALSE)</f>
        <v>Presidente: 
Aldo Arely Muñoz Perrin, 
MMandato General de Administración y Facultades:
Rodrigo Cárcamo Morales, 
Diego Trincado Araya</v>
      </c>
      <c r="L400" s="129" t="str">
        <f>VLOOKUP(A400,BASE.!$A$1:$T$878,12,FALSE)</f>
        <v xml:space="preserve">Calle Cruz del Sur N° 150, Las condes </v>
      </c>
      <c r="M400" s="129" t="str">
        <f>VLOOKUP(A400,BASE.!$A$1:$T$878,13,FALSE)</f>
        <v>XIII</v>
      </c>
      <c r="N400" s="129" t="str">
        <f>VLOOKUP(A400,BASE.!$A$1:$T$878,14,FALSE)</f>
        <v>LAS CONDES</v>
      </c>
      <c r="O400" s="129" t="str">
        <f>VLOOKUP(A400,BASE.!$A$1:$T$878,15,FALSE)</f>
        <v>(56) (2) 284 3968 - 284 1274 C.P. 7931090</v>
      </c>
      <c r="P400" s="129" t="str">
        <f>VLOOKUP(A400,BASE.!$A$1:$T$878,16,FALSE)</f>
        <v>adrachile@adra.cl - Página web: www.adra.cl</v>
      </c>
      <c r="Q400" s="129" t="str">
        <f>VLOOKUP(A400,BASE.!$A$1:$T$878,17,FALSE)</f>
        <v>C.P. 7931090</v>
      </c>
      <c r="R400" s="129">
        <f>VLOOKUP(A400,BASE.!$A$1:$T$878,18,FALSE)</f>
        <v>93401</v>
      </c>
      <c r="S400" s="129" t="str">
        <f>VLOOKUP(A400,BASE.!$A$1:$T$878,19,FALSE)</f>
        <v>Antecedentes financieros correspondientes al año 2019, aprobados por el Subdepartamento de Supervisión Financiera.</v>
      </c>
      <c r="T400" s="131">
        <f>VLOOKUP(A400,BASE.!$A$1:$T$878,20,FALSE)</f>
        <v>37970</v>
      </c>
      <c r="U400" s="130">
        <v>6902</v>
      </c>
      <c r="V400" s="136">
        <v>16033200</v>
      </c>
      <c r="W400" s="136">
        <v>16033200</v>
      </c>
      <c r="X400" s="134">
        <v>44227</v>
      </c>
      <c r="Y400" s="135" t="s">
        <v>8664</v>
      </c>
      <c r="Z400" s="135" t="s">
        <v>7880</v>
      </c>
      <c r="AA400" s="135" t="s">
        <v>8031</v>
      </c>
    </row>
    <row r="401" spans="1:27" x14ac:dyDescent="0.25">
      <c r="A401" s="129">
        <v>6902</v>
      </c>
      <c r="B401" s="129" t="s">
        <v>8331</v>
      </c>
      <c r="C401" s="129">
        <v>700516008</v>
      </c>
      <c r="D401" s="129" t="str">
        <f>VLOOKUP(A401,BASE.!$A$1:$T$878,4,FALSE)</f>
        <v>Corporación de Derecho Privado</v>
      </c>
      <c r="E401" s="129" t="str">
        <f>VLOOKUP(A401,BASE.!$A$1:$T$878,5,FALSE)</f>
        <v>Otorgado por Decreto Supremo Nº 727, de fecha 23 de mayo de 1990, por el Ministerio de Justicia.</v>
      </c>
      <c r="F401" s="129" t="str">
        <f>VLOOKUP(A401,BASE.!$A$1:$T$878,6,FALSE)</f>
        <v xml:space="preserve">Certificado de Vigencia de Persona Jurídica sin Fines de Lucro, Folio N° 500334359687, emitido con fecha 28 de julio de 2020, por el Servicio de Registro Civil e Identificación. </v>
      </c>
      <c r="G401" s="129" t="str">
        <f>VLOOKUP(A401,BASE.!$A$1:$T$878,7,FALSE)</f>
        <v xml:space="preserve">Atender y proteger física y mentalmente a menores en situación irregular, discapacitados, ancianos u otros grupos necesitados. </v>
      </c>
      <c r="H401" s="129" t="str">
        <f>VLOOKUP(A401,BASE.!$A$1:$T$878,8,FALSE)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1" s="129" t="str">
        <f>VLOOKUP(A401,BASE.!$A$1:$T$878,9,FALSE)</f>
        <v>Cada dos años.</v>
      </c>
      <c r="J401" s="129" t="str">
        <f>VLOOKUP(A401,BASE.!$A$1:$T$878,10,FALSE)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01" s="129" t="str">
        <f>VLOOKUP(A401,BASE.!$A$1:$T$878,11,FALSE)</f>
        <v>Presidente: 
Aldo Arely Muñoz Perrin, 
MMandato General de Administración y Facultades:
Rodrigo Cárcamo Morales, 
Diego Trincado Araya</v>
      </c>
      <c r="L401" s="129" t="str">
        <f>VLOOKUP(A401,BASE.!$A$1:$T$878,12,FALSE)</f>
        <v xml:space="preserve">Calle Cruz del Sur N° 150, Las condes </v>
      </c>
      <c r="M401" s="129" t="str">
        <f>VLOOKUP(A401,BASE.!$A$1:$T$878,13,FALSE)</f>
        <v>XIII</v>
      </c>
      <c r="N401" s="129" t="str">
        <f>VLOOKUP(A401,BASE.!$A$1:$T$878,14,FALSE)</f>
        <v>LAS CONDES</v>
      </c>
      <c r="O401" s="129" t="str">
        <f>VLOOKUP(A401,BASE.!$A$1:$T$878,15,FALSE)</f>
        <v>(56) (2) 284 3968 - 284 1274 C.P. 7931090</v>
      </c>
      <c r="P401" s="129" t="str">
        <f>VLOOKUP(A401,BASE.!$A$1:$T$878,16,FALSE)</f>
        <v>adrachile@adra.cl - Página web: www.adra.cl</v>
      </c>
      <c r="Q401" s="129" t="str">
        <f>VLOOKUP(A401,BASE.!$A$1:$T$878,17,FALSE)</f>
        <v>C.P. 7931090</v>
      </c>
      <c r="R401" s="129">
        <f>VLOOKUP(A401,BASE.!$A$1:$T$878,18,FALSE)</f>
        <v>93401</v>
      </c>
      <c r="S401" s="129" t="str">
        <f>VLOOKUP(A401,BASE.!$A$1:$T$878,19,FALSE)</f>
        <v>Antecedentes financieros correspondientes al año 2019, aprobados por el Subdepartamento de Supervisión Financiera.</v>
      </c>
      <c r="T401" s="131">
        <f>VLOOKUP(A401,BASE.!$A$1:$T$878,20,FALSE)</f>
        <v>37970</v>
      </c>
      <c r="U401" s="130">
        <v>6902</v>
      </c>
      <c r="V401" s="136">
        <v>56330838</v>
      </c>
      <c r="W401" s="136">
        <v>56330838</v>
      </c>
      <c r="X401" s="134">
        <v>44227</v>
      </c>
      <c r="Y401" s="135" t="s">
        <v>8664</v>
      </c>
      <c r="Z401" s="135" t="s">
        <v>7880</v>
      </c>
      <c r="AA401" s="135" t="s">
        <v>7914</v>
      </c>
    </row>
    <row r="402" spans="1:27" x14ac:dyDescent="0.25">
      <c r="A402" s="129">
        <v>6902</v>
      </c>
      <c r="B402" s="129" t="s">
        <v>8331</v>
      </c>
      <c r="C402" s="129">
        <v>700516008</v>
      </c>
      <c r="D402" s="129" t="str">
        <f>VLOOKUP(A402,BASE.!$A$1:$T$878,4,FALSE)</f>
        <v>Corporación de Derecho Privado</v>
      </c>
      <c r="E402" s="129" t="str">
        <f>VLOOKUP(A402,BASE.!$A$1:$T$878,5,FALSE)</f>
        <v>Otorgado por Decreto Supremo Nº 727, de fecha 23 de mayo de 1990, por el Ministerio de Justicia.</v>
      </c>
      <c r="F402" s="129" t="str">
        <f>VLOOKUP(A402,BASE.!$A$1:$T$878,6,FALSE)</f>
        <v xml:space="preserve">Certificado de Vigencia de Persona Jurídica sin Fines de Lucro, Folio N° 500334359687, emitido con fecha 28 de julio de 2020, por el Servicio de Registro Civil e Identificación. </v>
      </c>
      <c r="G402" s="129" t="str">
        <f>VLOOKUP(A402,BASE.!$A$1:$T$878,7,FALSE)</f>
        <v xml:space="preserve">Atender y proteger física y mentalmente a menores en situación irregular, discapacitados, ancianos u otros grupos necesitados. </v>
      </c>
      <c r="H402" s="129" t="str">
        <f>VLOOKUP(A402,BASE.!$A$1:$T$878,8,FALSE)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2" s="129" t="str">
        <f>VLOOKUP(A402,BASE.!$A$1:$T$878,9,FALSE)</f>
        <v>Cada dos años.</v>
      </c>
      <c r="J402" s="129" t="str">
        <f>VLOOKUP(A402,BASE.!$A$1:$T$878,10,FALSE)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02" s="129" t="str">
        <f>VLOOKUP(A402,BASE.!$A$1:$T$878,11,FALSE)</f>
        <v>Presidente: 
Aldo Arely Muñoz Perrin, 
MMandato General de Administración y Facultades:
Rodrigo Cárcamo Morales, 
Diego Trincado Araya</v>
      </c>
      <c r="L402" s="129" t="str">
        <f>VLOOKUP(A402,BASE.!$A$1:$T$878,12,FALSE)</f>
        <v xml:space="preserve">Calle Cruz del Sur N° 150, Las condes </v>
      </c>
      <c r="M402" s="129" t="str">
        <f>VLOOKUP(A402,BASE.!$A$1:$T$878,13,FALSE)</f>
        <v>XIII</v>
      </c>
      <c r="N402" s="129" t="str">
        <f>VLOOKUP(A402,BASE.!$A$1:$T$878,14,FALSE)</f>
        <v>LAS CONDES</v>
      </c>
      <c r="O402" s="129" t="str">
        <f>VLOOKUP(A402,BASE.!$A$1:$T$878,15,FALSE)</f>
        <v>(56) (2) 284 3968 - 284 1274 C.P. 7931090</v>
      </c>
      <c r="P402" s="129" t="str">
        <f>VLOOKUP(A402,BASE.!$A$1:$T$878,16,FALSE)</f>
        <v>adrachile@adra.cl - Página web: www.adra.cl</v>
      </c>
      <c r="Q402" s="129" t="str">
        <f>VLOOKUP(A402,BASE.!$A$1:$T$878,17,FALSE)</f>
        <v>C.P. 7931090</v>
      </c>
      <c r="R402" s="129">
        <f>VLOOKUP(A402,BASE.!$A$1:$T$878,18,FALSE)</f>
        <v>93401</v>
      </c>
      <c r="S402" s="129" t="str">
        <f>VLOOKUP(A402,BASE.!$A$1:$T$878,19,FALSE)</f>
        <v>Antecedentes financieros correspondientes al año 2019, aprobados por el Subdepartamento de Supervisión Financiera.</v>
      </c>
      <c r="T402" s="131">
        <f>VLOOKUP(A402,BASE.!$A$1:$T$878,20,FALSE)</f>
        <v>37970</v>
      </c>
      <c r="U402" s="130">
        <v>6902</v>
      </c>
      <c r="V402" s="136">
        <v>36604830</v>
      </c>
      <c r="W402" s="136">
        <v>36604830</v>
      </c>
      <c r="X402" s="134">
        <v>44227</v>
      </c>
      <c r="Y402" s="135" t="s">
        <v>8664</v>
      </c>
      <c r="Z402" s="135" t="s">
        <v>7880</v>
      </c>
      <c r="AA402" s="135" t="s">
        <v>7966</v>
      </c>
    </row>
    <row r="403" spans="1:27" x14ac:dyDescent="0.25">
      <c r="A403" s="129">
        <v>6902</v>
      </c>
      <c r="B403" s="129" t="s">
        <v>8331</v>
      </c>
      <c r="C403" s="129">
        <v>700516008</v>
      </c>
      <c r="D403" s="129" t="str">
        <f>VLOOKUP(A403,BASE.!$A$1:$T$878,4,FALSE)</f>
        <v>Corporación de Derecho Privado</v>
      </c>
      <c r="E403" s="129" t="str">
        <f>VLOOKUP(A403,BASE.!$A$1:$T$878,5,FALSE)</f>
        <v>Otorgado por Decreto Supremo Nº 727, de fecha 23 de mayo de 1990, por el Ministerio de Justicia.</v>
      </c>
      <c r="F403" s="129" t="str">
        <f>VLOOKUP(A403,BASE.!$A$1:$T$878,6,FALSE)</f>
        <v xml:space="preserve">Certificado de Vigencia de Persona Jurídica sin Fines de Lucro, Folio N° 500334359687, emitido con fecha 28 de julio de 2020, por el Servicio de Registro Civil e Identificación. </v>
      </c>
      <c r="G403" s="129" t="str">
        <f>VLOOKUP(A403,BASE.!$A$1:$T$878,7,FALSE)</f>
        <v xml:space="preserve">Atender y proteger física y mentalmente a menores en situación irregular, discapacitados, ancianos u otros grupos necesitados. </v>
      </c>
      <c r="H403" s="129" t="str">
        <f>VLOOKUP(A403,BASE.!$A$1:$T$878,8,FALSE)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3" s="129" t="str">
        <f>VLOOKUP(A403,BASE.!$A$1:$T$878,9,FALSE)</f>
        <v>Cada dos años.</v>
      </c>
      <c r="J403" s="129" t="str">
        <f>VLOOKUP(A403,BASE.!$A$1:$T$878,10,FALSE)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03" s="129" t="str">
        <f>VLOOKUP(A403,BASE.!$A$1:$T$878,11,FALSE)</f>
        <v>Presidente: 
Aldo Arely Muñoz Perrin, 
MMandato General de Administración y Facultades:
Rodrigo Cárcamo Morales, 
Diego Trincado Araya</v>
      </c>
      <c r="L403" s="129" t="str">
        <f>VLOOKUP(A403,BASE.!$A$1:$T$878,12,FALSE)</f>
        <v xml:space="preserve">Calle Cruz del Sur N° 150, Las condes </v>
      </c>
      <c r="M403" s="129" t="str">
        <f>VLOOKUP(A403,BASE.!$A$1:$T$878,13,FALSE)</f>
        <v>XIII</v>
      </c>
      <c r="N403" s="129" t="str">
        <f>VLOOKUP(A403,BASE.!$A$1:$T$878,14,FALSE)</f>
        <v>LAS CONDES</v>
      </c>
      <c r="O403" s="129" t="str">
        <f>VLOOKUP(A403,BASE.!$A$1:$T$878,15,FALSE)</f>
        <v>(56) (2) 284 3968 - 284 1274 C.P. 7931090</v>
      </c>
      <c r="P403" s="129" t="str">
        <f>VLOOKUP(A403,BASE.!$A$1:$T$878,16,FALSE)</f>
        <v>adrachile@adra.cl - Página web: www.adra.cl</v>
      </c>
      <c r="Q403" s="129" t="str">
        <f>VLOOKUP(A403,BASE.!$A$1:$T$878,17,FALSE)</f>
        <v>C.P. 7931090</v>
      </c>
      <c r="R403" s="129">
        <f>VLOOKUP(A403,BASE.!$A$1:$T$878,18,FALSE)</f>
        <v>93401</v>
      </c>
      <c r="S403" s="129" t="str">
        <f>VLOOKUP(A403,BASE.!$A$1:$T$878,19,FALSE)</f>
        <v>Antecedentes financieros correspondientes al año 2019, aprobados por el Subdepartamento de Supervisión Financiera.</v>
      </c>
      <c r="T403" s="131">
        <f>VLOOKUP(A403,BASE.!$A$1:$T$878,20,FALSE)</f>
        <v>37970</v>
      </c>
      <c r="U403" s="130">
        <v>6902</v>
      </c>
      <c r="V403" s="136">
        <v>28898550</v>
      </c>
      <c r="W403" s="136">
        <v>28898550</v>
      </c>
      <c r="X403" s="134">
        <v>44227</v>
      </c>
      <c r="Y403" s="135" t="s">
        <v>8664</v>
      </c>
      <c r="Z403" s="135" t="s">
        <v>7880</v>
      </c>
      <c r="AA403" s="135" t="s">
        <v>7944</v>
      </c>
    </row>
    <row r="404" spans="1:27" x14ac:dyDescent="0.25">
      <c r="A404" s="129">
        <v>6902</v>
      </c>
      <c r="B404" s="129" t="s">
        <v>8331</v>
      </c>
      <c r="C404" s="129">
        <v>700516008</v>
      </c>
      <c r="D404" s="129" t="str">
        <f>VLOOKUP(A404,BASE.!$A$1:$T$878,4,FALSE)</f>
        <v>Corporación de Derecho Privado</v>
      </c>
      <c r="E404" s="129" t="str">
        <f>VLOOKUP(A404,BASE.!$A$1:$T$878,5,FALSE)</f>
        <v>Otorgado por Decreto Supremo Nº 727, de fecha 23 de mayo de 1990, por el Ministerio de Justicia.</v>
      </c>
      <c r="F404" s="129" t="str">
        <f>VLOOKUP(A404,BASE.!$A$1:$T$878,6,FALSE)</f>
        <v xml:space="preserve">Certificado de Vigencia de Persona Jurídica sin Fines de Lucro, Folio N° 500334359687, emitido con fecha 28 de julio de 2020, por el Servicio de Registro Civil e Identificación. </v>
      </c>
      <c r="G404" s="129" t="str">
        <f>VLOOKUP(A404,BASE.!$A$1:$T$878,7,FALSE)</f>
        <v xml:space="preserve">Atender y proteger física y mentalmente a menores en situación irregular, discapacitados, ancianos u otros grupos necesitados. </v>
      </c>
      <c r="H404" s="129" t="str">
        <f>VLOOKUP(A404,BASE.!$A$1:$T$878,8,FALSE)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4" s="129" t="str">
        <f>VLOOKUP(A404,BASE.!$A$1:$T$878,9,FALSE)</f>
        <v>Cada dos años.</v>
      </c>
      <c r="J404" s="129" t="str">
        <f>VLOOKUP(A404,BASE.!$A$1:$T$878,10,FALSE)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04" s="129" t="str">
        <f>VLOOKUP(A404,BASE.!$A$1:$T$878,11,FALSE)</f>
        <v>Presidente: 
Aldo Arely Muñoz Perrin, 
MMandato General de Administración y Facultades:
Rodrigo Cárcamo Morales, 
Diego Trincado Araya</v>
      </c>
      <c r="L404" s="129" t="str">
        <f>VLOOKUP(A404,BASE.!$A$1:$T$878,12,FALSE)</f>
        <v xml:space="preserve">Calle Cruz del Sur N° 150, Las condes </v>
      </c>
      <c r="M404" s="129" t="str">
        <f>VLOOKUP(A404,BASE.!$A$1:$T$878,13,FALSE)</f>
        <v>XIII</v>
      </c>
      <c r="N404" s="129" t="str">
        <f>VLOOKUP(A404,BASE.!$A$1:$T$878,14,FALSE)</f>
        <v>LAS CONDES</v>
      </c>
      <c r="O404" s="129" t="str">
        <f>VLOOKUP(A404,BASE.!$A$1:$T$878,15,FALSE)</f>
        <v>(56) (2) 284 3968 - 284 1274 C.P. 7931090</v>
      </c>
      <c r="P404" s="129" t="str">
        <f>VLOOKUP(A404,BASE.!$A$1:$T$878,16,FALSE)</f>
        <v>adrachile@adra.cl - Página web: www.adra.cl</v>
      </c>
      <c r="Q404" s="129" t="str">
        <f>VLOOKUP(A404,BASE.!$A$1:$T$878,17,FALSE)</f>
        <v>C.P. 7931090</v>
      </c>
      <c r="R404" s="129">
        <f>VLOOKUP(A404,BASE.!$A$1:$T$878,18,FALSE)</f>
        <v>93401</v>
      </c>
      <c r="S404" s="129" t="str">
        <f>VLOOKUP(A404,BASE.!$A$1:$T$878,19,FALSE)</f>
        <v>Antecedentes financieros correspondientes al año 2019, aprobados por el Subdepartamento de Supervisión Financiera.</v>
      </c>
      <c r="T404" s="131">
        <f>VLOOKUP(A404,BASE.!$A$1:$T$878,20,FALSE)</f>
        <v>37970</v>
      </c>
      <c r="U404" s="130">
        <v>6902</v>
      </c>
      <c r="V404" s="136">
        <v>28898550</v>
      </c>
      <c r="W404" s="136">
        <v>28898550</v>
      </c>
      <c r="X404" s="134">
        <v>44227</v>
      </c>
      <c r="Y404" s="135" t="s">
        <v>8664</v>
      </c>
      <c r="Z404" s="135" t="s">
        <v>7880</v>
      </c>
      <c r="AA404" s="135" t="s">
        <v>7960</v>
      </c>
    </row>
    <row r="405" spans="1:27" x14ac:dyDescent="0.25">
      <c r="A405" s="129">
        <v>6902</v>
      </c>
      <c r="B405" s="129" t="s">
        <v>8331</v>
      </c>
      <c r="C405" s="129">
        <v>700516008</v>
      </c>
      <c r="D405" s="129" t="str">
        <f>VLOOKUP(A405,BASE.!$A$1:$T$878,4,FALSE)</f>
        <v>Corporación de Derecho Privado</v>
      </c>
      <c r="E405" s="129" t="str">
        <f>VLOOKUP(A405,BASE.!$A$1:$T$878,5,FALSE)</f>
        <v>Otorgado por Decreto Supremo Nº 727, de fecha 23 de mayo de 1990, por el Ministerio de Justicia.</v>
      </c>
      <c r="F405" s="129" t="str">
        <f>VLOOKUP(A405,BASE.!$A$1:$T$878,6,FALSE)</f>
        <v xml:space="preserve">Certificado de Vigencia de Persona Jurídica sin Fines de Lucro, Folio N° 500334359687, emitido con fecha 28 de julio de 2020, por el Servicio de Registro Civil e Identificación. </v>
      </c>
      <c r="G405" s="129" t="str">
        <f>VLOOKUP(A405,BASE.!$A$1:$T$878,7,FALSE)</f>
        <v xml:space="preserve">Atender y proteger física y mentalmente a menores en situación irregular, discapacitados, ancianos u otros grupos necesitados. </v>
      </c>
      <c r="H405" s="129" t="str">
        <f>VLOOKUP(A405,BASE.!$A$1:$T$878,8,FALSE)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5" s="129" t="str">
        <f>VLOOKUP(A405,BASE.!$A$1:$T$878,9,FALSE)</f>
        <v>Cada dos años.</v>
      </c>
      <c r="J405" s="129" t="str">
        <f>VLOOKUP(A405,BASE.!$A$1:$T$878,10,FALSE)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05" s="129" t="str">
        <f>VLOOKUP(A405,BASE.!$A$1:$T$878,11,FALSE)</f>
        <v>Presidente: 
Aldo Arely Muñoz Perrin, 
MMandato General de Administración y Facultades:
Rodrigo Cárcamo Morales, 
Diego Trincado Araya</v>
      </c>
      <c r="L405" s="129" t="str">
        <f>VLOOKUP(A405,BASE.!$A$1:$T$878,12,FALSE)</f>
        <v xml:space="preserve">Calle Cruz del Sur N° 150, Las condes </v>
      </c>
      <c r="M405" s="129" t="str">
        <f>VLOOKUP(A405,BASE.!$A$1:$T$878,13,FALSE)</f>
        <v>XIII</v>
      </c>
      <c r="N405" s="129" t="str">
        <f>VLOOKUP(A405,BASE.!$A$1:$T$878,14,FALSE)</f>
        <v>LAS CONDES</v>
      </c>
      <c r="O405" s="129" t="str">
        <f>VLOOKUP(A405,BASE.!$A$1:$T$878,15,FALSE)</f>
        <v>(56) (2) 284 3968 - 284 1274 C.P. 7931090</v>
      </c>
      <c r="P405" s="129" t="str">
        <f>VLOOKUP(A405,BASE.!$A$1:$T$878,16,FALSE)</f>
        <v>adrachile@adra.cl - Página web: www.adra.cl</v>
      </c>
      <c r="Q405" s="129" t="str">
        <f>VLOOKUP(A405,BASE.!$A$1:$T$878,17,FALSE)</f>
        <v>C.P. 7931090</v>
      </c>
      <c r="R405" s="129">
        <f>VLOOKUP(A405,BASE.!$A$1:$T$878,18,FALSE)</f>
        <v>93401</v>
      </c>
      <c r="S405" s="129" t="str">
        <f>VLOOKUP(A405,BASE.!$A$1:$T$878,19,FALSE)</f>
        <v>Antecedentes financieros correspondientes al año 2019, aprobados por el Subdepartamento de Supervisión Financiera.</v>
      </c>
      <c r="T405" s="131">
        <f>VLOOKUP(A405,BASE.!$A$1:$T$878,20,FALSE)</f>
        <v>37970</v>
      </c>
      <c r="U405" s="130">
        <v>6902</v>
      </c>
      <c r="V405" s="136">
        <v>54114841</v>
      </c>
      <c r="W405" s="136">
        <v>54114841</v>
      </c>
      <c r="X405" s="134">
        <v>44227</v>
      </c>
      <c r="Y405" s="135" t="s">
        <v>8664</v>
      </c>
      <c r="Z405" s="135" t="s">
        <v>7880</v>
      </c>
      <c r="AA405" s="135" t="s">
        <v>7917</v>
      </c>
    </row>
    <row r="406" spans="1:27" x14ac:dyDescent="0.25">
      <c r="A406" s="129">
        <v>6902</v>
      </c>
      <c r="B406" s="129" t="s">
        <v>8331</v>
      </c>
      <c r="C406" s="129">
        <v>700516008</v>
      </c>
      <c r="D406" s="129" t="str">
        <f>VLOOKUP(A406,BASE.!$A$1:$T$878,4,FALSE)</f>
        <v>Corporación de Derecho Privado</v>
      </c>
      <c r="E406" s="129" t="str">
        <f>VLOOKUP(A406,BASE.!$A$1:$T$878,5,FALSE)</f>
        <v>Otorgado por Decreto Supremo Nº 727, de fecha 23 de mayo de 1990, por el Ministerio de Justicia.</v>
      </c>
      <c r="F406" s="129" t="str">
        <f>VLOOKUP(A406,BASE.!$A$1:$T$878,6,FALSE)</f>
        <v xml:space="preserve">Certificado de Vigencia de Persona Jurídica sin Fines de Lucro, Folio N° 500334359687, emitido con fecha 28 de julio de 2020, por el Servicio de Registro Civil e Identificación. </v>
      </c>
      <c r="G406" s="129" t="str">
        <f>VLOOKUP(A406,BASE.!$A$1:$T$878,7,FALSE)</f>
        <v xml:space="preserve">Atender y proteger física y mentalmente a menores en situación irregular, discapacitados, ancianos u otros grupos necesitados. </v>
      </c>
      <c r="H406" s="129" t="str">
        <f>VLOOKUP(A406,BASE.!$A$1:$T$878,8,FALSE)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6" s="129" t="str">
        <f>VLOOKUP(A406,BASE.!$A$1:$T$878,9,FALSE)</f>
        <v>Cada dos años.</v>
      </c>
      <c r="J406" s="129" t="str">
        <f>VLOOKUP(A406,BASE.!$A$1:$T$878,10,FALSE)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06" s="129" t="str">
        <f>VLOOKUP(A406,BASE.!$A$1:$T$878,11,FALSE)</f>
        <v>Presidente: 
Aldo Arely Muñoz Perrin, 
MMandato General de Administración y Facultades:
Rodrigo Cárcamo Morales, 
Diego Trincado Araya</v>
      </c>
      <c r="L406" s="129" t="str">
        <f>VLOOKUP(A406,BASE.!$A$1:$T$878,12,FALSE)</f>
        <v xml:space="preserve">Calle Cruz del Sur N° 150, Las condes </v>
      </c>
      <c r="M406" s="129" t="str">
        <f>VLOOKUP(A406,BASE.!$A$1:$T$878,13,FALSE)</f>
        <v>XIII</v>
      </c>
      <c r="N406" s="129" t="str">
        <f>VLOOKUP(A406,BASE.!$A$1:$T$878,14,FALSE)</f>
        <v>LAS CONDES</v>
      </c>
      <c r="O406" s="129" t="str">
        <f>VLOOKUP(A406,BASE.!$A$1:$T$878,15,FALSE)</f>
        <v>(56) (2) 284 3968 - 284 1274 C.P. 7931090</v>
      </c>
      <c r="P406" s="129" t="str">
        <f>VLOOKUP(A406,BASE.!$A$1:$T$878,16,FALSE)</f>
        <v>adrachile@adra.cl - Página web: www.adra.cl</v>
      </c>
      <c r="Q406" s="129" t="str">
        <f>VLOOKUP(A406,BASE.!$A$1:$T$878,17,FALSE)</f>
        <v>C.P. 7931090</v>
      </c>
      <c r="R406" s="129">
        <f>VLOOKUP(A406,BASE.!$A$1:$T$878,18,FALSE)</f>
        <v>93401</v>
      </c>
      <c r="S406" s="129" t="str">
        <f>VLOOKUP(A406,BASE.!$A$1:$T$878,19,FALSE)</f>
        <v>Antecedentes financieros correspondientes al año 2019, aprobados por el Subdepartamento de Supervisión Financiera.</v>
      </c>
      <c r="T406" s="131">
        <f>VLOOKUP(A406,BASE.!$A$1:$T$878,20,FALSE)</f>
        <v>37970</v>
      </c>
      <c r="U406" s="130">
        <v>6902</v>
      </c>
      <c r="V406" s="136">
        <v>36604830</v>
      </c>
      <c r="W406" s="136">
        <v>36604830</v>
      </c>
      <c r="X406" s="134">
        <v>44227</v>
      </c>
      <c r="Y406" s="135" t="s">
        <v>8664</v>
      </c>
      <c r="Z406" s="135" t="s">
        <v>7880</v>
      </c>
      <c r="AA406" s="135" t="s">
        <v>70</v>
      </c>
    </row>
    <row r="407" spans="1:27" x14ac:dyDescent="0.25">
      <c r="A407" s="129">
        <v>6902</v>
      </c>
      <c r="B407" s="129" t="s">
        <v>8331</v>
      </c>
      <c r="C407" s="129">
        <v>700516008</v>
      </c>
      <c r="D407" s="129" t="str">
        <f>VLOOKUP(A407,BASE.!$A$1:$T$878,4,FALSE)</f>
        <v>Corporación de Derecho Privado</v>
      </c>
      <c r="E407" s="129" t="str">
        <f>VLOOKUP(A407,BASE.!$A$1:$T$878,5,FALSE)</f>
        <v>Otorgado por Decreto Supremo Nº 727, de fecha 23 de mayo de 1990, por el Ministerio de Justicia.</v>
      </c>
      <c r="F407" s="129" t="str">
        <f>VLOOKUP(A407,BASE.!$A$1:$T$878,6,FALSE)</f>
        <v xml:space="preserve">Certificado de Vigencia de Persona Jurídica sin Fines de Lucro, Folio N° 500334359687, emitido con fecha 28 de julio de 2020, por el Servicio de Registro Civil e Identificación. </v>
      </c>
      <c r="G407" s="129" t="str">
        <f>VLOOKUP(A407,BASE.!$A$1:$T$878,7,FALSE)</f>
        <v xml:space="preserve">Atender y proteger física y mentalmente a menores en situación irregular, discapacitados, ancianos u otros grupos necesitados. </v>
      </c>
      <c r="H407" s="129" t="str">
        <f>VLOOKUP(A407,BASE.!$A$1:$T$878,8,FALSE)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7" s="129" t="str">
        <f>VLOOKUP(A407,BASE.!$A$1:$T$878,9,FALSE)</f>
        <v>Cada dos años.</v>
      </c>
      <c r="J407" s="129" t="str">
        <f>VLOOKUP(A407,BASE.!$A$1:$T$878,10,FALSE)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07" s="129" t="str">
        <f>VLOOKUP(A407,BASE.!$A$1:$T$878,11,FALSE)</f>
        <v>Presidente: 
Aldo Arely Muñoz Perrin, 
MMandato General de Administración y Facultades:
Rodrigo Cárcamo Morales, 
Diego Trincado Araya</v>
      </c>
      <c r="L407" s="129" t="str">
        <f>VLOOKUP(A407,BASE.!$A$1:$T$878,12,FALSE)</f>
        <v xml:space="preserve">Calle Cruz del Sur N° 150, Las condes </v>
      </c>
      <c r="M407" s="129" t="str">
        <f>VLOOKUP(A407,BASE.!$A$1:$T$878,13,FALSE)</f>
        <v>XIII</v>
      </c>
      <c r="N407" s="129" t="str">
        <f>VLOOKUP(A407,BASE.!$A$1:$T$878,14,FALSE)</f>
        <v>LAS CONDES</v>
      </c>
      <c r="O407" s="129" t="str">
        <f>VLOOKUP(A407,BASE.!$A$1:$T$878,15,FALSE)</f>
        <v>(56) (2) 284 3968 - 284 1274 C.P. 7931090</v>
      </c>
      <c r="P407" s="129" t="str">
        <f>VLOOKUP(A407,BASE.!$A$1:$T$878,16,FALSE)</f>
        <v>adrachile@adra.cl - Página web: www.adra.cl</v>
      </c>
      <c r="Q407" s="129" t="str">
        <f>VLOOKUP(A407,BASE.!$A$1:$T$878,17,FALSE)</f>
        <v>C.P. 7931090</v>
      </c>
      <c r="R407" s="129">
        <f>VLOOKUP(A407,BASE.!$A$1:$T$878,18,FALSE)</f>
        <v>93401</v>
      </c>
      <c r="S407" s="129" t="str">
        <f>VLOOKUP(A407,BASE.!$A$1:$T$878,19,FALSE)</f>
        <v>Antecedentes financieros correspondientes al año 2019, aprobados por el Subdepartamento de Supervisión Financiera.</v>
      </c>
      <c r="T407" s="131">
        <f>VLOOKUP(A407,BASE.!$A$1:$T$878,20,FALSE)</f>
        <v>37970</v>
      </c>
      <c r="U407" s="130">
        <v>6902</v>
      </c>
      <c r="V407" s="136">
        <v>28870104</v>
      </c>
      <c r="W407" s="136">
        <v>28870104</v>
      </c>
      <c r="X407" s="134">
        <v>44227</v>
      </c>
      <c r="Y407" s="135" t="s">
        <v>8664</v>
      </c>
      <c r="Z407" s="135" t="s">
        <v>7880</v>
      </c>
      <c r="AA407" s="135" t="s">
        <v>7993</v>
      </c>
    </row>
    <row r="408" spans="1:27" x14ac:dyDescent="0.25">
      <c r="A408" s="129">
        <v>6902</v>
      </c>
      <c r="B408" s="129" t="s">
        <v>8331</v>
      </c>
      <c r="C408" s="129">
        <v>700516008</v>
      </c>
      <c r="D408" s="129" t="str">
        <f>VLOOKUP(A408,BASE.!$A$1:$T$878,4,FALSE)</f>
        <v>Corporación de Derecho Privado</v>
      </c>
      <c r="E408" s="129" t="str">
        <f>VLOOKUP(A408,BASE.!$A$1:$T$878,5,FALSE)</f>
        <v>Otorgado por Decreto Supremo Nº 727, de fecha 23 de mayo de 1990, por el Ministerio de Justicia.</v>
      </c>
      <c r="F408" s="129" t="str">
        <f>VLOOKUP(A408,BASE.!$A$1:$T$878,6,FALSE)</f>
        <v xml:space="preserve">Certificado de Vigencia de Persona Jurídica sin Fines de Lucro, Folio N° 500334359687, emitido con fecha 28 de julio de 2020, por el Servicio de Registro Civil e Identificación. </v>
      </c>
      <c r="G408" s="129" t="str">
        <f>VLOOKUP(A408,BASE.!$A$1:$T$878,7,FALSE)</f>
        <v xml:space="preserve">Atender y proteger física y mentalmente a menores en situación irregular, discapacitados, ancianos u otros grupos necesitados. </v>
      </c>
      <c r="H408" s="129" t="str">
        <f>VLOOKUP(A408,BASE.!$A$1:$T$878,8,FALSE)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8" s="129" t="str">
        <f>VLOOKUP(A408,BASE.!$A$1:$T$878,9,FALSE)</f>
        <v>Cada dos años.</v>
      </c>
      <c r="J408" s="129" t="str">
        <f>VLOOKUP(A408,BASE.!$A$1:$T$878,10,FALSE)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08" s="129" t="str">
        <f>VLOOKUP(A408,BASE.!$A$1:$T$878,11,FALSE)</f>
        <v>Presidente: 
Aldo Arely Muñoz Perrin, 
MMandato General de Administración y Facultades:
Rodrigo Cárcamo Morales, 
Diego Trincado Araya</v>
      </c>
      <c r="L408" s="129" t="str">
        <f>VLOOKUP(A408,BASE.!$A$1:$T$878,12,FALSE)</f>
        <v xml:space="preserve">Calle Cruz del Sur N° 150, Las condes </v>
      </c>
      <c r="M408" s="129" t="str">
        <f>VLOOKUP(A408,BASE.!$A$1:$T$878,13,FALSE)</f>
        <v>XIII</v>
      </c>
      <c r="N408" s="129" t="str">
        <f>VLOOKUP(A408,BASE.!$A$1:$T$878,14,FALSE)</f>
        <v>LAS CONDES</v>
      </c>
      <c r="O408" s="129" t="str">
        <f>VLOOKUP(A408,BASE.!$A$1:$T$878,15,FALSE)</f>
        <v>(56) (2) 284 3968 - 284 1274 C.P. 7931090</v>
      </c>
      <c r="P408" s="129" t="str">
        <f>VLOOKUP(A408,BASE.!$A$1:$T$878,16,FALSE)</f>
        <v>adrachile@adra.cl - Página web: www.adra.cl</v>
      </c>
      <c r="Q408" s="129" t="str">
        <f>VLOOKUP(A408,BASE.!$A$1:$T$878,17,FALSE)</f>
        <v>C.P. 7931090</v>
      </c>
      <c r="R408" s="129">
        <f>VLOOKUP(A408,BASE.!$A$1:$T$878,18,FALSE)</f>
        <v>93401</v>
      </c>
      <c r="S408" s="129" t="str">
        <f>VLOOKUP(A408,BASE.!$A$1:$T$878,19,FALSE)</f>
        <v>Antecedentes financieros correspondientes al año 2019, aprobados por el Subdepartamento de Supervisión Financiera.</v>
      </c>
      <c r="T408" s="131">
        <f>VLOOKUP(A408,BASE.!$A$1:$T$878,20,FALSE)</f>
        <v>37970</v>
      </c>
      <c r="U408" s="130">
        <v>6902</v>
      </c>
      <c r="V408" s="136">
        <v>43377770</v>
      </c>
      <c r="W408" s="136">
        <v>43377770</v>
      </c>
      <c r="X408" s="134">
        <v>44227</v>
      </c>
      <c r="Y408" s="135" t="s">
        <v>8664</v>
      </c>
      <c r="Z408" s="135" t="s">
        <v>7880</v>
      </c>
      <c r="AA408" s="135" t="s">
        <v>7893</v>
      </c>
    </row>
    <row r="409" spans="1:27" x14ac:dyDescent="0.25">
      <c r="A409" s="129">
        <v>6902</v>
      </c>
      <c r="B409" s="129" t="s">
        <v>8331</v>
      </c>
      <c r="C409" s="129">
        <v>700516008</v>
      </c>
      <c r="D409" s="129" t="str">
        <f>VLOOKUP(A409,BASE.!$A$1:$T$878,4,FALSE)</f>
        <v>Corporación de Derecho Privado</v>
      </c>
      <c r="E409" s="129" t="str">
        <f>VLOOKUP(A409,BASE.!$A$1:$T$878,5,FALSE)</f>
        <v>Otorgado por Decreto Supremo Nº 727, de fecha 23 de mayo de 1990, por el Ministerio de Justicia.</v>
      </c>
      <c r="F409" s="129" t="str">
        <f>VLOOKUP(A409,BASE.!$A$1:$T$878,6,FALSE)</f>
        <v xml:space="preserve">Certificado de Vigencia de Persona Jurídica sin Fines de Lucro, Folio N° 500334359687, emitido con fecha 28 de julio de 2020, por el Servicio de Registro Civil e Identificación. </v>
      </c>
      <c r="G409" s="129" t="str">
        <f>VLOOKUP(A409,BASE.!$A$1:$T$878,7,FALSE)</f>
        <v xml:space="preserve">Atender y proteger física y mentalmente a menores en situación irregular, discapacitados, ancianos u otros grupos necesitados. </v>
      </c>
      <c r="H409" s="129" t="str">
        <f>VLOOKUP(A409,BASE.!$A$1:$T$878,8,FALSE)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09" s="129" t="str">
        <f>VLOOKUP(A409,BASE.!$A$1:$T$878,9,FALSE)</f>
        <v>Cada dos años.</v>
      </c>
      <c r="J409" s="129" t="str">
        <f>VLOOKUP(A409,BASE.!$A$1:$T$878,10,FALSE)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09" s="129" t="str">
        <f>VLOOKUP(A409,BASE.!$A$1:$T$878,11,FALSE)</f>
        <v>Presidente: 
Aldo Arely Muñoz Perrin, 
MMandato General de Administración y Facultades:
Rodrigo Cárcamo Morales, 
Diego Trincado Araya</v>
      </c>
      <c r="L409" s="129" t="str">
        <f>VLOOKUP(A409,BASE.!$A$1:$T$878,12,FALSE)</f>
        <v xml:space="preserve">Calle Cruz del Sur N° 150, Las condes </v>
      </c>
      <c r="M409" s="129" t="str">
        <f>VLOOKUP(A409,BASE.!$A$1:$T$878,13,FALSE)</f>
        <v>XIII</v>
      </c>
      <c r="N409" s="129" t="str">
        <f>VLOOKUP(A409,BASE.!$A$1:$T$878,14,FALSE)</f>
        <v>LAS CONDES</v>
      </c>
      <c r="O409" s="129" t="str">
        <f>VLOOKUP(A409,BASE.!$A$1:$T$878,15,FALSE)</f>
        <v>(56) (2) 284 3968 - 284 1274 C.P. 7931090</v>
      </c>
      <c r="P409" s="129" t="str">
        <f>VLOOKUP(A409,BASE.!$A$1:$T$878,16,FALSE)</f>
        <v>adrachile@adra.cl - Página web: www.adra.cl</v>
      </c>
      <c r="Q409" s="129" t="str">
        <f>VLOOKUP(A409,BASE.!$A$1:$T$878,17,FALSE)</f>
        <v>C.P. 7931090</v>
      </c>
      <c r="R409" s="129">
        <f>VLOOKUP(A409,BASE.!$A$1:$T$878,18,FALSE)</f>
        <v>93401</v>
      </c>
      <c r="S409" s="129" t="str">
        <f>VLOOKUP(A409,BASE.!$A$1:$T$878,19,FALSE)</f>
        <v>Antecedentes financieros correspondientes al año 2019, aprobados por el Subdepartamento de Supervisión Financiera.</v>
      </c>
      <c r="T409" s="131">
        <f>VLOOKUP(A409,BASE.!$A$1:$T$878,20,FALSE)</f>
        <v>37970</v>
      </c>
      <c r="U409" s="130">
        <v>6902</v>
      </c>
      <c r="V409" s="136">
        <v>52638030</v>
      </c>
      <c r="W409" s="136">
        <v>52638030</v>
      </c>
      <c r="X409" s="134">
        <v>44227</v>
      </c>
      <c r="Y409" s="135" t="s">
        <v>8664</v>
      </c>
      <c r="Z409" s="135" t="s">
        <v>7880</v>
      </c>
      <c r="AA409" s="135" t="s">
        <v>7922</v>
      </c>
    </row>
    <row r="410" spans="1:27" x14ac:dyDescent="0.25">
      <c r="A410" s="129">
        <v>6902</v>
      </c>
      <c r="B410" s="129" t="s">
        <v>8331</v>
      </c>
      <c r="C410" s="129">
        <v>700516008</v>
      </c>
      <c r="D410" s="129" t="str">
        <f>VLOOKUP(A410,BASE.!$A$1:$T$878,4,FALSE)</f>
        <v>Corporación de Derecho Privado</v>
      </c>
      <c r="E410" s="129" t="str">
        <f>VLOOKUP(A410,BASE.!$A$1:$T$878,5,FALSE)</f>
        <v>Otorgado por Decreto Supremo Nº 727, de fecha 23 de mayo de 1990, por el Ministerio de Justicia.</v>
      </c>
      <c r="F410" s="129" t="str">
        <f>VLOOKUP(A410,BASE.!$A$1:$T$878,6,FALSE)</f>
        <v xml:space="preserve">Certificado de Vigencia de Persona Jurídica sin Fines de Lucro, Folio N° 500334359687, emitido con fecha 28 de julio de 2020, por el Servicio de Registro Civil e Identificación. </v>
      </c>
      <c r="G410" s="129" t="str">
        <f>VLOOKUP(A410,BASE.!$A$1:$T$878,7,FALSE)</f>
        <v xml:space="preserve">Atender y proteger física y mentalmente a menores en situación irregular, discapacitados, ancianos u otros grupos necesitados. </v>
      </c>
      <c r="H410" s="129" t="str">
        <f>VLOOKUP(A410,BASE.!$A$1:$T$878,8,FALSE)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10" s="129" t="str">
        <f>VLOOKUP(A410,BASE.!$A$1:$T$878,9,FALSE)</f>
        <v>Cada dos años.</v>
      </c>
      <c r="J410" s="129" t="str">
        <f>VLOOKUP(A410,BASE.!$A$1:$T$878,10,FALSE)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10" s="129" t="str">
        <f>VLOOKUP(A410,BASE.!$A$1:$T$878,11,FALSE)</f>
        <v>Presidente: 
Aldo Arely Muñoz Perrin, 
MMandato General de Administración y Facultades:
Rodrigo Cárcamo Morales, 
Diego Trincado Araya</v>
      </c>
      <c r="L410" s="129" t="str">
        <f>VLOOKUP(A410,BASE.!$A$1:$T$878,12,FALSE)</f>
        <v xml:space="preserve">Calle Cruz del Sur N° 150, Las condes </v>
      </c>
      <c r="M410" s="129" t="str">
        <f>VLOOKUP(A410,BASE.!$A$1:$T$878,13,FALSE)</f>
        <v>XIII</v>
      </c>
      <c r="N410" s="129" t="str">
        <f>VLOOKUP(A410,BASE.!$A$1:$T$878,14,FALSE)</f>
        <v>LAS CONDES</v>
      </c>
      <c r="O410" s="129" t="str">
        <f>VLOOKUP(A410,BASE.!$A$1:$T$878,15,FALSE)</f>
        <v>(56) (2) 284 3968 - 284 1274 C.P. 7931090</v>
      </c>
      <c r="P410" s="129" t="str">
        <f>VLOOKUP(A410,BASE.!$A$1:$T$878,16,FALSE)</f>
        <v>adrachile@adra.cl - Página web: www.adra.cl</v>
      </c>
      <c r="Q410" s="129" t="str">
        <f>VLOOKUP(A410,BASE.!$A$1:$T$878,17,FALSE)</f>
        <v>C.P. 7931090</v>
      </c>
      <c r="R410" s="129">
        <f>VLOOKUP(A410,BASE.!$A$1:$T$878,18,FALSE)</f>
        <v>93401</v>
      </c>
      <c r="S410" s="129" t="str">
        <f>VLOOKUP(A410,BASE.!$A$1:$T$878,19,FALSE)</f>
        <v>Antecedentes financieros correspondientes al año 2019, aprobados por el Subdepartamento de Supervisión Financiera.</v>
      </c>
      <c r="T410" s="131">
        <f>VLOOKUP(A410,BASE.!$A$1:$T$878,20,FALSE)</f>
        <v>37970</v>
      </c>
      <c r="U410" s="130">
        <v>6902</v>
      </c>
      <c r="V410" s="136">
        <v>41659838</v>
      </c>
      <c r="W410" s="136">
        <v>41659838</v>
      </c>
      <c r="X410" s="134">
        <v>44227</v>
      </c>
      <c r="Y410" s="135" t="s">
        <v>8664</v>
      </c>
      <c r="Z410" s="135" t="s">
        <v>7880</v>
      </c>
      <c r="AA410" s="135" t="s">
        <v>7956</v>
      </c>
    </row>
    <row r="411" spans="1:27" x14ac:dyDescent="0.25">
      <c r="A411" s="129">
        <v>6902</v>
      </c>
      <c r="B411" s="129" t="s">
        <v>8331</v>
      </c>
      <c r="C411" s="129">
        <v>700516008</v>
      </c>
      <c r="D411" s="129" t="str">
        <f>VLOOKUP(A411,BASE.!$A$1:$T$878,4,FALSE)</f>
        <v>Corporación de Derecho Privado</v>
      </c>
      <c r="E411" s="129" t="str">
        <f>VLOOKUP(A411,BASE.!$A$1:$T$878,5,FALSE)</f>
        <v>Otorgado por Decreto Supremo Nº 727, de fecha 23 de mayo de 1990, por el Ministerio de Justicia.</v>
      </c>
      <c r="F411" s="129" t="str">
        <f>VLOOKUP(A411,BASE.!$A$1:$T$878,6,FALSE)</f>
        <v xml:space="preserve">Certificado de Vigencia de Persona Jurídica sin Fines de Lucro, Folio N° 500334359687, emitido con fecha 28 de julio de 2020, por el Servicio de Registro Civil e Identificación. </v>
      </c>
      <c r="G411" s="129" t="str">
        <f>VLOOKUP(A411,BASE.!$A$1:$T$878,7,FALSE)</f>
        <v xml:space="preserve">Atender y proteger física y mentalmente a menores en situación irregular, discapacitados, ancianos u otros grupos necesitados. </v>
      </c>
      <c r="H411" s="129" t="str">
        <f>VLOOKUP(A411,BASE.!$A$1:$T$878,8,FALSE)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11" s="129" t="str">
        <f>VLOOKUP(A411,BASE.!$A$1:$T$878,9,FALSE)</f>
        <v>Cada dos años.</v>
      </c>
      <c r="J411" s="129" t="str">
        <f>VLOOKUP(A411,BASE.!$A$1:$T$878,10,FALSE)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11" s="129" t="str">
        <f>VLOOKUP(A411,BASE.!$A$1:$T$878,11,FALSE)</f>
        <v>Presidente: 
Aldo Arely Muñoz Perrin, 
MMandato General de Administración y Facultades:
Rodrigo Cárcamo Morales, 
Diego Trincado Araya</v>
      </c>
      <c r="L411" s="129" t="str">
        <f>VLOOKUP(A411,BASE.!$A$1:$T$878,12,FALSE)</f>
        <v xml:space="preserve">Calle Cruz del Sur N° 150, Las condes </v>
      </c>
      <c r="M411" s="129" t="str">
        <f>VLOOKUP(A411,BASE.!$A$1:$T$878,13,FALSE)</f>
        <v>XIII</v>
      </c>
      <c r="N411" s="129" t="str">
        <f>VLOOKUP(A411,BASE.!$A$1:$T$878,14,FALSE)</f>
        <v>LAS CONDES</v>
      </c>
      <c r="O411" s="129" t="str">
        <f>VLOOKUP(A411,BASE.!$A$1:$T$878,15,FALSE)</f>
        <v>(56) (2) 284 3968 - 284 1274 C.P. 7931090</v>
      </c>
      <c r="P411" s="129" t="str">
        <f>VLOOKUP(A411,BASE.!$A$1:$T$878,16,FALSE)</f>
        <v>adrachile@adra.cl - Página web: www.adra.cl</v>
      </c>
      <c r="Q411" s="129" t="str">
        <f>VLOOKUP(A411,BASE.!$A$1:$T$878,17,FALSE)</f>
        <v>C.P. 7931090</v>
      </c>
      <c r="R411" s="129">
        <f>VLOOKUP(A411,BASE.!$A$1:$T$878,18,FALSE)</f>
        <v>93401</v>
      </c>
      <c r="S411" s="129" t="str">
        <f>VLOOKUP(A411,BASE.!$A$1:$T$878,19,FALSE)</f>
        <v>Antecedentes financieros correspondientes al año 2019, aprobados por el Subdepartamento de Supervisión Financiera.</v>
      </c>
      <c r="T411" s="131">
        <f>VLOOKUP(A411,BASE.!$A$1:$T$878,20,FALSE)</f>
        <v>37970</v>
      </c>
      <c r="U411" s="130">
        <v>6902</v>
      </c>
      <c r="V411" s="136">
        <v>27211177</v>
      </c>
      <c r="W411" s="136">
        <v>27211177</v>
      </c>
      <c r="X411" s="134">
        <v>44227</v>
      </c>
      <c r="Y411" s="135" t="s">
        <v>8664</v>
      </c>
      <c r="Z411" s="135" t="s">
        <v>7880</v>
      </c>
      <c r="AA411" s="135" t="s">
        <v>7926</v>
      </c>
    </row>
    <row r="412" spans="1:27" x14ac:dyDescent="0.25">
      <c r="A412" s="129">
        <v>6902</v>
      </c>
      <c r="B412" s="129" t="s">
        <v>8331</v>
      </c>
      <c r="C412" s="129">
        <v>700516008</v>
      </c>
      <c r="D412" s="129" t="str">
        <f>VLOOKUP(A412,BASE.!$A$1:$T$878,4,FALSE)</f>
        <v>Corporación de Derecho Privado</v>
      </c>
      <c r="E412" s="129" t="str">
        <f>VLOOKUP(A412,BASE.!$A$1:$T$878,5,FALSE)</f>
        <v>Otorgado por Decreto Supremo Nº 727, de fecha 23 de mayo de 1990, por el Ministerio de Justicia.</v>
      </c>
      <c r="F412" s="129" t="str">
        <f>VLOOKUP(A412,BASE.!$A$1:$T$878,6,FALSE)</f>
        <v xml:space="preserve">Certificado de Vigencia de Persona Jurídica sin Fines de Lucro, Folio N° 500334359687, emitido con fecha 28 de julio de 2020, por el Servicio de Registro Civil e Identificación. </v>
      </c>
      <c r="G412" s="129" t="str">
        <f>VLOOKUP(A412,BASE.!$A$1:$T$878,7,FALSE)</f>
        <v xml:space="preserve">Atender y proteger física y mentalmente a menores en situación irregular, discapacitados, ancianos u otros grupos necesitados. </v>
      </c>
      <c r="H412" s="129" t="str">
        <f>VLOOKUP(A412,BASE.!$A$1:$T$878,8,FALSE)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12" s="129" t="str">
        <f>VLOOKUP(A412,BASE.!$A$1:$T$878,9,FALSE)</f>
        <v>Cada dos años.</v>
      </c>
      <c r="J412" s="129" t="str">
        <f>VLOOKUP(A412,BASE.!$A$1:$T$878,10,FALSE)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12" s="129" t="str">
        <f>VLOOKUP(A412,BASE.!$A$1:$T$878,11,FALSE)</f>
        <v>Presidente: 
Aldo Arely Muñoz Perrin, 
MMandato General de Administración y Facultades:
Rodrigo Cárcamo Morales, 
Diego Trincado Araya</v>
      </c>
      <c r="L412" s="129" t="str">
        <f>VLOOKUP(A412,BASE.!$A$1:$T$878,12,FALSE)</f>
        <v xml:space="preserve">Calle Cruz del Sur N° 150, Las condes </v>
      </c>
      <c r="M412" s="129" t="str">
        <f>VLOOKUP(A412,BASE.!$A$1:$T$878,13,FALSE)</f>
        <v>XIII</v>
      </c>
      <c r="N412" s="129" t="str">
        <f>VLOOKUP(A412,BASE.!$A$1:$T$878,14,FALSE)</f>
        <v>LAS CONDES</v>
      </c>
      <c r="O412" s="129" t="str">
        <f>VLOOKUP(A412,BASE.!$A$1:$T$878,15,FALSE)</f>
        <v>(56) (2) 284 3968 - 284 1274 C.P. 7931090</v>
      </c>
      <c r="P412" s="129" t="str">
        <f>VLOOKUP(A412,BASE.!$A$1:$T$878,16,FALSE)</f>
        <v>adrachile@adra.cl - Página web: www.adra.cl</v>
      </c>
      <c r="Q412" s="129" t="str">
        <f>VLOOKUP(A412,BASE.!$A$1:$T$878,17,FALSE)</f>
        <v>C.P. 7931090</v>
      </c>
      <c r="R412" s="129">
        <f>VLOOKUP(A412,BASE.!$A$1:$T$878,18,FALSE)</f>
        <v>93401</v>
      </c>
      <c r="S412" s="129" t="str">
        <f>VLOOKUP(A412,BASE.!$A$1:$T$878,19,FALSE)</f>
        <v>Antecedentes financieros correspondientes al año 2019, aprobados por el Subdepartamento de Supervisión Financiera.</v>
      </c>
      <c r="T412" s="131">
        <f>VLOOKUP(A412,BASE.!$A$1:$T$878,20,FALSE)</f>
        <v>37970</v>
      </c>
      <c r="U412" s="130">
        <v>6902</v>
      </c>
      <c r="V412" s="136">
        <v>36604830</v>
      </c>
      <c r="W412" s="136">
        <v>36604830</v>
      </c>
      <c r="X412" s="134">
        <v>44227</v>
      </c>
      <c r="Y412" s="135" t="s">
        <v>8664</v>
      </c>
      <c r="Z412" s="135" t="s">
        <v>7880</v>
      </c>
      <c r="AA412" s="135" t="s">
        <v>7967</v>
      </c>
    </row>
    <row r="413" spans="1:27" x14ac:dyDescent="0.25">
      <c r="A413" s="129">
        <v>6902</v>
      </c>
      <c r="B413" s="129" t="s">
        <v>8331</v>
      </c>
      <c r="C413" s="129">
        <v>700516008</v>
      </c>
      <c r="D413" s="129" t="str">
        <f>VLOOKUP(A413,BASE.!$A$1:$T$878,4,FALSE)</f>
        <v>Corporación de Derecho Privado</v>
      </c>
      <c r="E413" s="129" t="str">
        <f>VLOOKUP(A413,BASE.!$A$1:$T$878,5,FALSE)</f>
        <v>Otorgado por Decreto Supremo Nº 727, de fecha 23 de mayo de 1990, por el Ministerio de Justicia.</v>
      </c>
      <c r="F413" s="129" t="str">
        <f>VLOOKUP(A413,BASE.!$A$1:$T$878,6,FALSE)</f>
        <v xml:space="preserve">Certificado de Vigencia de Persona Jurídica sin Fines de Lucro, Folio N° 500334359687, emitido con fecha 28 de julio de 2020, por el Servicio de Registro Civil e Identificación. </v>
      </c>
      <c r="G413" s="129" t="str">
        <f>VLOOKUP(A413,BASE.!$A$1:$T$878,7,FALSE)</f>
        <v xml:space="preserve">Atender y proteger física y mentalmente a menores en situación irregular, discapacitados, ancianos u otros grupos necesitados. </v>
      </c>
      <c r="H413" s="129" t="str">
        <f>VLOOKUP(A413,BASE.!$A$1:$T$878,8,FALSE)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13" s="129" t="str">
        <f>VLOOKUP(A413,BASE.!$A$1:$T$878,9,FALSE)</f>
        <v>Cada dos años.</v>
      </c>
      <c r="J413" s="129" t="str">
        <f>VLOOKUP(A413,BASE.!$A$1:$T$878,10,FALSE)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13" s="129" t="str">
        <f>VLOOKUP(A413,BASE.!$A$1:$T$878,11,FALSE)</f>
        <v>Presidente: 
Aldo Arely Muñoz Perrin, 
MMandato General de Administración y Facultades:
Rodrigo Cárcamo Morales, 
Diego Trincado Araya</v>
      </c>
      <c r="L413" s="129" t="str">
        <f>VLOOKUP(A413,BASE.!$A$1:$T$878,12,FALSE)</f>
        <v xml:space="preserve">Calle Cruz del Sur N° 150, Las condes </v>
      </c>
      <c r="M413" s="129" t="str">
        <f>VLOOKUP(A413,BASE.!$A$1:$T$878,13,FALSE)</f>
        <v>XIII</v>
      </c>
      <c r="N413" s="129" t="str">
        <f>VLOOKUP(A413,BASE.!$A$1:$T$878,14,FALSE)</f>
        <v>LAS CONDES</v>
      </c>
      <c r="O413" s="129" t="str">
        <f>VLOOKUP(A413,BASE.!$A$1:$T$878,15,FALSE)</f>
        <v>(56) (2) 284 3968 - 284 1274 C.P. 7931090</v>
      </c>
      <c r="P413" s="129" t="str">
        <f>VLOOKUP(A413,BASE.!$A$1:$T$878,16,FALSE)</f>
        <v>adrachile@adra.cl - Página web: www.adra.cl</v>
      </c>
      <c r="Q413" s="129" t="str">
        <f>VLOOKUP(A413,BASE.!$A$1:$T$878,17,FALSE)</f>
        <v>C.P. 7931090</v>
      </c>
      <c r="R413" s="129">
        <f>VLOOKUP(A413,BASE.!$A$1:$T$878,18,FALSE)</f>
        <v>93401</v>
      </c>
      <c r="S413" s="129" t="str">
        <f>VLOOKUP(A413,BASE.!$A$1:$T$878,19,FALSE)</f>
        <v>Antecedentes financieros correspondientes al año 2019, aprobados por el Subdepartamento de Supervisión Financiera.</v>
      </c>
      <c r="T413" s="131">
        <f>VLOOKUP(A413,BASE.!$A$1:$T$878,20,FALSE)</f>
        <v>37970</v>
      </c>
      <c r="U413" s="130">
        <v>6902</v>
      </c>
      <c r="V413" s="136">
        <v>28699428</v>
      </c>
      <c r="W413" s="136">
        <v>28699428</v>
      </c>
      <c r="X413" s="134">
        <v>44227</v>
      </c>
      <c r="Y413" s="135" t="s">
        <v>8664</v>
      </c>
      <c r="Z413" s="135" t="s">
        <v>7880</v>
      </c>
      <c r="AA413" s="135" t="s">
        <v>7998</v>
      </c>
    </row>
    <row r="414" spans="1:27" x14ac:dyDescent="0.25">
      <c r="A414" s="129">
        <v>6902</v>
      </c>
      <c r="B414" s="129" t="s">
        <v>8331</v>
      </c>
      <c r="C414" s="129">
        <v>700516008</v>
      </c>
      <c r="D414" s="129" t="str">
        <f>VLOOKUP(A414,BASE.!$A$1:$T$878,4,FALSE)</f>
        <v>Corporación de Derecho Privado</v>
      </c>
      <c r="E414" s="129" t="str">
        <f>VLOOKUP(A414,BASE.!$A$1:$T$878,5,FALSE)</f>
        <v>Otorgado por Decreto Supremo Nº 727, de fecha 23 de mayo de 1990, por el Ministerio de Justicia.</v>
      </c>
      <c r="F414" s="129" t="str">
        <f>VLOOKUP(A414,BASE.!$A$1:$T$878,6,FALSE)</f>
        <v xml:space="preserve">Certificado de Vigencia de Persona Jurídica sin Fines de Lucro, Folio N° 500334359687, emitido con fecha 28 de julio de 2020, por el Servicio de Registro Civil e Identificación. </v>
      </c>
      <c r="G414" s="129" t="str">
        <f>VLOOKUP(A414,BASE.!$A$1:$T$878,7,FALSE)</f>
        <v xml:space="preserve">Atender y proteger física y mentalmente a menores en situación irregular, discapacitados, ancianos u otros grupos necesitados. </v>
      </c>
      <c r="H414" s="129" t="str">
        <f>VLOOKUP(A414,BASE.!$A$1:$T$878,8,FALSE)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14" s="129" t="str">
        <f>VLOOKUP(A414,BASE.!$A$1:$T$878,9,FALSE)</f>
        <v>Cada dos años.</v>
      </c>
      <c r="J414" s="129" t="str">
        <f>VLOOKUP(A414,BASE.!$A$1:$T$878,10,FALSE)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14" s="129" t="str">
        <f>VLOOKUP(A414,BASE.!$A$1:$T$878,11,FALSE)</f>
        <v>Presidente: 
Aldo Arely Muñoz Perrin, 
MMandato General de Administración y Facultades:
Rodrigo Cárcamo Morales, 
Diego Trincado Araya</v>
      </c>
      <c r="L414" s="129" t="str">
        <f>VLOOKUP(A414,BASE.!$A$1:$T$878,12,FALSE)</f>
        <v xml:space="preserve">Calle Cruz del Sur N° 150, Las condes </v>
      </c>
      <c r="M414" s="129" t="str">
        <f>VLOOKUP(A414,BASE.!$A$1:$T$878,13,FALSE)</f>
        <v>XIII</v>
      </c>
      <c r="N414" s="129" t="str">
        <f>VLOOKUP(A414,BASE.!$A$1:$T$878,14,FALSE)</f>
        <v>LAS CONDES</v>
      </c>
      <c r="O414" s="129" t="str">
        <f>VLOOKUP(A414,BASE.!$A$1:$T$878,15,FALSE)</f>
        <v>(56) (2) 284 3968 - 284 1274 C.P. 7931090</v>
      </c>
      <c r="P414" s="129" t="str">
        <f>VLOOKUP(A414,BASE.!$A$1:$T$878,16,FALSE)</f>
        <v>adrachile@adra.cl - Página web: www.adra.cl</v>
      </c>
      <c r="Q414" s="129" t="str">
        <f>VLOOKUP(A414,BASE.!$A$1:$T$878,17,FALSE)</f>
        <v>C.P. 7931090</v>
      </c>
      <c r="R414" s="129">
        <f>VLOOKUP(A414,BASE.!$A$1:$T$878,18,FALSE)</f>
        <v>93401</v>
      </c>
      <c r="S414" s="129" t="str">
        <f>VLOOKUP(A414,BASE.!$A$1:$T$878,19,FALSE)</f>
        <v>Antecedentes financieros correspondientes al año 2019, aprobados por el Subdepartamento de Supervisión Financiera.</v>
      </c>
      <c r="T414" s="131">
        <f>VLOOKUP(A414,BASE.!$A$1:$T$878,20,FALSE)</f>
        <v>37970</v>
      </c>
      <c r="U414" s="130">
        <v>6902</v>
      </c>
      <c r="V414" s="136">
        <v>28264980</v>
      </c>
      <c r="W414" s="136">
        <v>28264980</v>
      </c>
      <c r="X414" s="134">
        <v>44227</v>
      </c>
      <c r="Y414" s="135" t="s">
        <v>8664</v>
      </c>
      <c r="Z414" s="135" t="s">
        <v>7880</v>
      </c>
      <c r="AA414" s="135" t="s">
        <v>7887</v>
      </c>
    </row>
    <row r="415" spans="1:27" x14ac:dyDescent="0.25">
      <c r="A415" s="129">
        <v>6902</v>
      </c>
      <c r="B415" s="129" t="s">
        <v>8331</v>
      </c>
      <c r="C415" s="129">
        <v>700516008</v>
      </c>
      <c r="D415" s="129" t="str">
        <f>VLOOKUP(A415,BASE.!$A$1:$T$878,4,FALSE)</f>
        <v>Corporación de Derecho Privado</v>
      </c>
      <c r="E415" s="129" t="str">
        <f>VLOOKUP(A415,BASE.!$A$1:$T$878,5,FALSE)</f>
        <v>Otorgado por Decreto Supremo Nº 727, de fecha 23 de mayo de 1990, por el Ministerio de Justicia.</v>
      </c>
      <c r="F415" s="129" t="str">
        <f>VLOOKUP(A415,BASE.!$A$1:$T$878,6,FALSE)</f>
        <v xml:space="preserve">Certificado de Vigencia de Persona Jurídica sin Fines de Lucro, Folio N° 500334359687, emitido con fecha 28 de julio de 2020, por el Servicio de Registro Civil e Identificación. </v>
      </c>
      <c r="G415" s="129" t="str">
        <f>VLOOKUP(A415,BASE.!$A$1:$T$878,7,FALSE)</f>
        <v xml:space="preserve">Atender y proteger física y mentalmente a menores en situación irregular, discapacitados, ancianos u otros grupos necesitados. </v>
      </c>
      <c r="H415" s="129" t="str">
        <f>VLOOKUP(A415,BASE.!$A$1:$T$878,8,FALSE)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15" s="129" t="str">
        <f>VLOOKUP(A415,BASE.!$A$1:$T$878,9,FALSE)</f>
        <v>Cada dos años.</v>
      </c>
      <c r="J415" s="129" t="str">
        <f>VLOOKUP(A415,BASE.!$A$1:$T$878,10,FALSE)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15" s="129" t="str">
        <f>VLOOKUP(A415,BASE.!$A$1:$T$878,11,FALSE)</f>
        <v>Presidente: 
Aldo Arely Muñoz Perrin, 
MMandato General de Administración y Facultades:
Rodrigo Cárcamo Morales, 
Diego Trincado Araya</v>
      </c>
      <c r="L415" s="129" t="str">
        <f>VLOOKUP(A415,BASE.!$A$1:$T$878,12,FALSE)</f>
        <v xml:space="preserve">Calle Cruz del Sur N° 150, Las condes </v>
      </c>
      <c r="M415" s="129" t="str">
        <f>VLOOKUP(A415,BASE.!$A$1:$T$878,13,FALSE)</f>
        <v>XIII</v>
      </c>
      <c r="N415" s="129" t="str">
        <f>VLOOKUP(A415,BASE.!$A$1:$T$878,14,FALSE)</f>
        <v>LAS CONDES</v>
      </c>
      <c r="O415" s="129" t="str">
        <f>VLOOKUP(A415,BASE.!$A$1:$T$878,15,FALSE)</f>
        <v>(56) (2) 284 3968 - 284 1274 C.P. 7931090</v>
      </c>
      <c r="P415" s="129" t="str">
        <f>VLOOKUP(A415,BASE.!$A$1:$T$878,16,FALSE)</f>
        <v>adrachile@adra.cl - Página web: www.adra.cl</v>
      </c>
      <c r="Q415" s="129" t="str">
        <f>VLOOKUP(A415,BASE.!$A$1:$T$878,17,FALSE)</f>
        <v>C.P. 7931090</v>
      </c>
      <c r="R415" s="129">
        <f>VLOOKUP(A415,BASE.!$A$1:$T$878,18,FALSE)</f>
        <v>93401</v>
      </c>
      <c r="S415" s="129" t="str">
        <f>VLOOKUP(A415,BASE.!$A$1:$T$878,19,FALSE)</f>
        <v>Antecedentes financieros correspondientes al año 2019, aprobados por el Subdepartamento de Supervisión Financiera.</v>
      </c>
      <c r="T415" s="131">
        <f>VLOOKUP(A415,BASE.!$A$1:$T$878,20,FALSE)</f>
        <v>37970</v>
      </c>
      <c r="U415" s="130">
        <v>6902</v>
      </c>
      <c r="V415" s="136">
        <v>28898550</v>
      </c>
      <c r="W415" s="136">
        <v>28898550</v>
      </c>
      <c r="X415" s="134">
        <v>44227</v>
      </c>
      <c r="Y415" s="135" t="s">
        <v>8664</v>
      </c>
      <c r="Z415" s="135" t="s">
        <v>7880</v>
      </c>
      <c r="AA415" s="135" t="s">
        <v>7982</v>
      </c>
    </row>
    <row r="416" spans="1:27" x14ac:dyDescent="0.25">
      <c r="A416" s="129">
        <v>6902</v>
      </c>
      <c r="B416" s="129" t="s">
        <v>8331</v>
      </c>
      <c r="C416" s="129">
        <v>700516008</v>
      </c>
      <c r="D416" s="129" t="str">
        <f>VLOOKUP(A416,BASE.!$A$1:$T$878,4,FALSE)</f>
        <v>Corporación de Derecho Privado</v>
      </c>
      <c r="E416" s="129" t="str">
        <f>VLOOKUP(A416,BASE.!$A$1:$T$878,5,FALSE)</f>
        <v>Otorgado por Decreto Supremo Nº 727, de fecha 23 de mayo de 1990, por el Ministerio de Justicia.</v>
      </c>
      <c r="F416" s="129" t="str">
        <f>VLOOKUP(A416,BASE.!$A$1:$T$878,6,FALSE)</f>
        <v xml:space="preserve">Certificado de Vigencia de Persona Jurídica sin Fines de Lucro, Folio N° 500334359687, emitido con fecha 28 de julio de 2020, por el Servicio de Registro Civil e Identificación. </v>
      </c>
      <c r="G416" s="129" t="str">
        <f>VLOOKUP(A416,BASE.!$A$1:$T$878,7,FALSE)</f>
        <v xml:space="preserve">Atender y proteger física y mentalmente a menores en situación irregular, discapacitados, ancianos u otros grupos necesitados. </v>
      </c>
      <c r="H416" s="129" t="str">
        <f>VLOOKUP(A416,BASE.!$A$1:$T$878,8,FALSE)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16" s="129" t="str">
        <f>VLOOKUP(A416,BASE.!$A$1:$T$878,9,FALSE)</f>
        <v>Cada dos años.</v>
      </c>
      <c r="J416" s="129" t="str">
        <f>VLOOKUP(A416,BASE.!$A$1:$T$878,10,FALSE)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16" s="129" t="str">
        <f>VLOOKUP(A416,BASE.!$A$1:$T$878,11,FALSE)</f>
        <v>Presidente: 
Aldo Arely Muñoz Perrin, 
MMandato General de Administración y Facultades:
Rodrigo Cárcamo Morales, 
Diego Trincado Araya</v>
      </c>
      <c r="L416" s="129" t="str">
        <f>VLOOKUP(A416,BASE.!$A$1:$T$878,12,FALSE)</f>
        <v xml:space="preserve">Calle Cruz del Sur N° 150, Las condes </v>
      </c>
      <c r="M416" s="129" t="str">
        <f>VLOOKUP(A416,BASE.!$A$1:$T$878,13,FALSE)</f>
        <v>XIII</v>
      </c>
      <c r="N416" s="129" t="str">
        <f>VLOOKUP(A416,BASE.!$A$1:$T$878,14,FALSE)</f>
        <v>LAS CONDES</v>
      </c>
      <c r="O416" s="129" t="str">
        <f>VLOOKUP(A416,BASE.!$A$1:$T$878,15,FALSE)</f>
        <v>(56) (2) 284 3968 - 284 1274 C.P. 7931090</v>
      </c>
      <c r="P416" s="129" t="str">
        <f>VLOOKUP(A416,BASE.!$A$1:$T$878,16,FALSE)</f>
        <v>adrachile@adra.cl - Página web: www.adra.cl</v>
      </c>
      <c r="Q416" s="129" t="str">
        <f>VLOOKUP(A416,BASE.!$A$1:$T$878,17,FALSE)</f>
        <v>C.P. 7931090</v>
      </c>
      <c r="R416" s="129">
        <f>VLOOKUP(A416,BASE.!$A$1:$T$878,18,FALSE)</f>
        <v>93401</v>
      </c>
      <c r="S416" s="129" t="str">
        <f>VLOOKUP(A416,BASE.!$A$1:$T$878,19,FALSE)</f>
        <v>Antecedentes financieros correspondientes al año 2019, aprobados por el Subdepartamento de Supervisión Financiera.</v>
      </c>
      <c r="T416" s="131">
        <f>VLOOKUP(A416,BASE.!$A$1:$T$878,20,FALSE)</f>
        <v>37970</v>
      </c>
      <c r="U416" s="130">
        <v>6902</v>
      </c>
      <c r="V416" s="136">
        <v>34678260</v>
      </c>
      <c r="W416" s="136">
        <v>34678260</v>
      </c>
      <c r="X416" s="134">
        <v>44227</v>
      </c>
      <c r="Y416" s="135" t="s">
        <v>8664</v>
      </c>
      <c r="Z416" s="135" t="s">
        <v>7880</v>
      </c>
      <c r="AA416" s="135" t="s">
        <v>6479</v>
      </c>
    </row>
    <row r="417" spans="1:27" x14ac:dyDescent="0.25">
      <c r="A417" s="129">
        <v>6902</v>
      </c>
      <c r="B417" s="129" t="s">
        <v>8331</v>
      </c>
      <c r="C417" s="129">
        <v>700516008</v>
      </c>
      <c r="D417" s="129" t="str">
        <f>VLOOKUP(A417,BASE.!$A$1:$T$878,4,FALSE)</f>
        <v>Corporación de Derecho Privado</v>
      </c>
      <c r="E417" s="129" t="str">
        <f>VLOOKUP(A417,BASE.!$A$1:$T$878,5,FALSE)</f>
        <v>Otorgado por Decreto Supremo Nº 727, de fecha 23 de mayo de 1990, por el Ministerio de Justicia.</v>
      </c>
      <c r="F417" s="129" t="str">
        <f>VLOOKUP(A417,BASE.!$A$1:$T$878,6,FALSE)</f>
        <v xml:space="preserve">Certificado de Vigencia de Persona Jurídica sin Fines de Lucro, Folio N° 500334359687, emitido con fecha 28 de julio de 2020, por el Servicio de Registro Civil e Identificación. </v>
      </c>
      <c r="G417" s="129" t="str">
        <f>VLOOKUP(A417,BASE.!$A$1:$T$878,7,FALSE)</f>
        <v xml:space="preserve">Atender y proteger física y mentalmente a menores en situación irregular, discapacitados, ancianos u otros grupos necesitados. </v>
      </c>
      <c r="H417" s="129" t="str">
        <f>VLOOKUP(A417,BASE.!$A$1:$T$878,8,FALSE)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17" s="129" t="str">
        <f>VLOOKUP(A417,BASE.!$A$1:$T$878,9,FALSE)</f>
        <v>Cada dos años.</v>
      </c>
      <c r="J417" s="129" t="str">
        <f>VLOOKUP(A417,BASE.!$A$1:$T$878,10,FALSE)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17" s="129" t="str">
        <f>VLOOKUP(A417,BASE.!$A$1:$T$878,11,FALSE)</f>
        <v>Presidente: 
Aldo Arely Muñoz Perrin, 
MMandato General de Administración y Facultades:
Rodrigo Cárcamo Morales, 
Diego Trincado Araya</v>
      </c>
      <c r="L417" s="129" t="str">
        <f>VLOOKUP(A417,BASE.!$A$1:$T$878,12,FALSE)</f>
        <v xml:space="preserve">Calle Cruz del Sur N° 150, Las condes </v>
      </c>
      <c r="M417" s="129" t="str">
        <f>VLOOKUP(A417,BASE.!$A$1:$T$878,13,FALSE)</f>
        <v>XIII</v>
      </c>
      <c r="N417" s="129" t="str">
        <f>VLOOKUP(A417,BASE.!$A$1:$T$878,14,FALSE)</f>
        <v>LAS CONDES</v>
      </c>
      <c r="O417" s="129" t="str">
        <f>VLOOKUP(A417,BASE.!$A$1:$T$878,15,FALSE)</f>
        <v>(56) (2) 284 3968 - 284 1274 C.P. 7931090</v>
      </c>
      <c r="P417" s="129" t="str">
        <f>VLOOKUP(A417,BASE.!$A$1:$T$878,16,FALSE)</f>
        <v>adrachile@adra.cl - Página web: www.adra.cl</v>
      </c>
      <c r="Q417" s="129" t="str">
        <f>VLOOKUP(A417,BASE.!$A$1:$T$878,17,FALSE)</f>
        <v>C.P. 7931090</v>
      </c>
      <c r="R417" s="129">
        <f>VLOOKUP(A417,BASE.!$A$1:$T$878,18,FALSE)</f>
        <v>93401</v>
      </c>
      <c r="S417" s="129" t="str">
        <f>VLOOKUP(A417,BASE.!$A$1:$T$878,19,FALSE)</f>
        <v>Antecedentes financieros correspondientes al año 2019, aprobados por el Subdepartamento de Supervisión Financiera.</v>
      </c>
      <c r="T417" s="131">
        <f>VLOOKUP(A417,BASE.!$A$1:$T$878,20,FALSE)</f>
        <v>37970</v>
      </c>
      <c r="U417" s="130">
        <v>6902</v>
      </c>
      <c r="V417" s="136">
        <v>49930488</v>
      </c>
      <c r="W417" s="136">
        <v>49930488</v>
      </c>
      <c r="X417" s="134">
        <v>44227</v>
      </c>
      <c r="Y417" s="135" t="s">
        <v>8664</v>
      </c>
      <c r="Z417" s="135" t="s">
        <v>7880</v>
      </c>
      <c r="AA417" s="135" t="s">
        <v>7899</v>
      </c>
    </row>
    <row r="418" spans="1:27" x14ac:dyDescent="0.25">
      <c r="A418" s="129">
        <v>6902</v>
      </c>
      <c r="B418" s="129" t="s">
        <v>8331</v>
      </c>
      <c r="C418" s="129">
        <v>700516008</v>
      </c>
      <c r="D418" s="129" t="str">
        <f>VLOOKUP(A418,BASE.!$A$1:$T$878,4,FALSE)</f>
        <v>Corporación de Derecho Privado</v>
      </c>
      <c r="E418" s="129" t="str">
        <f>VLOOKUP(A418,BASE.!$A$1:$T$878,5,FALSE)</f>
        <v>Otorgado por Decreto Supremo Nº 727, de fecha 23 de mayo de 1990, por el Ministerio de Justicia.</v>
      </c>
      <c r="F418" s="129" t="str">
        <f>VLOOKUP(A418,BASE.!$A$1:$T$878,6,FALSE)</f>
        <v xml:space="preserve">Certificado de Vigencia de Persona Jurídica sin Fines de Lucro, Folio N° 500334359687, emitido con fecha 28 de julio de 2020, por el Servicio de Registro Civil e Identificación. </v>
      </c>
      <c r="G418" s="129" t="str">
        <f>VLOOKUP(A418,BASE.!$A$1:$T$878,7,FALSE)</f>
        <v xml:space="preserve">Atender y proteger física y mentalmente a menores en situación irregular, discapacitados, ancianos u otros grupos necesitados. </v>
      </c>
      <c r="H418" s="129" t="str">
        <f>VLOOKUP(A418,BASE.!$A$1:$T$878,8,FALSE)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18" s="129" t="str">
        <f>VLOOKUP(A418,BASE.!$A$1:$T$878,9,FALSE)</f>
        <v>Cada dos años.</v>
      </c>
      <c r="J418" s="129" t="str">
        <f>VLOOKUP(A418,BASE.!$A$1:$T$878,10,FALSE)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18" s="129" t="str">
        <f>VLOOKUP(A418,BASE.!$A$1:$T$878,11,FALSE)</f>
        <v>Presidente: 
Aldo Arely Muñoz Perrin, 
MMandato General de Administración y Facultades:
Rodrigo Cárcamo Morales, 
Diego Trincado Araya</v>
      </c>
      <c r="L418" s="129" t="str">
        <f>VLOOKUP(A418,BASE.!$A$1:$T$878,12,FALSE)</f>
        <v xml:space="preserve">Calle Cruz del Sur N° 150, Las condes </v>
      </c>
      <c r="M418" s="129" t="str">
        <f>VLOOKUP(A418,BASE.!$A$1:$T$878,13,FALSE)</f>
        <v>XIII</v>
      </c>
      <c r="N418" s="129" t="str">
        <f>VLOOKUP(A418,BASE.!$A$1:$T$878,14,FALSE)</f>
        <v>LAS CONDES</v>
      </c>
      <c r="O418" s="129" t="str">
        <f>VLOOKUP(A418,BASE.!$A$1:$T$878,15,FALSE)</f>
        <v>(56) (2) 284 3968 - 284 1274 C.P. 7931090</v>
      </c>
      <c r="P418" s="129" t="str">
        <f>VLOOKUP(A418,BASE.!$A$1:$T$878,16,FALSE)</f>
        <v>adrachile@adra.cl - Página web: www.adra.cl</v>
      </c>
      <c r="Q418" s="129" t="str">
        <f>VLOOKUP(A418,BASE.!$A$1:$T$878,17,FALSE)</f>
        <v>C.P. 7931090</v>
      </c>
      <c r="R418" s="129">
        <f>VLOOKUP(A418,BASE.!$A$1:$T$878,18,FALSE)</f>
        <v>93401</v>
      </c>
      <c r="S418" s="129" t="str">
        <f>VLOOKUP(A418,BASE.!$A$1:$T$878,19,FALSE)</f>
        <v>Antecedentes financieros correspondientes al año 2019, aprobados por el Subdepartamento de Supervisión Financiera.</v>
      </c>
      <c r="T418" s="131">
        <f>VLOOKUP(A418,BASE.!$A$1:$T$878,20,FALSE)</f>
        <v>37970</v>
      </c>
      <c r="U418" s="130">
        <v>6902</v>
      </c>
      <c r="V418" s="136">
        <v>20012971</v>
      </c>
      <c r="W418" s="136">
        <v>20012971</v>
      </c>
      <c r="X418" s="134">
        <v>44227</v>
      </c>
      <c r="Y418" s="135" t="s">
        <v>8664</v>
      </c>
      <c r="Z418" s="135" t="s">
        <v>7880</v>
      </c>
      <c r="AA418" s="135" t="s">
        <v>198</v>
      </c>
    </row>
    <row r="419" spans="1:27" x14ac:dyDescent="0.25">
      <c r="A419" s="129">
        <v>6902</v>
      </c>
      <c r="B419" s="129" t="s">
        <v>8331</v>
      </c>
      <c r="C419" s="129">
        <v>700516008</v>
      </c>
      <c r="D419" s="129" t="str">
        <f>VLOOKUP(A419,BASE.!$A$1:$T$878,4,FALSE)</f>
        <v>Corporación de Derecho Privado</v>
      </c>
      <c r="E419" s="129" t="str">
        <f>VLOOKUP(A419,BASE.!$A$1:$T$878,5,FALSE)</f>
        <v>Otorgado por Decreto Supremo Nº 727, de fecha 23 de mayo de 1990, por el Ministerio de Justicia.</v>
      </c>
      <c r="F419" s="129" t="str">
        <f>VLOOKUP(A419,BASE.!$A$1:$T$878,6,FALSE)</f>
        <v xml:space="preserve">Certificado de Vigencia de Persona Jurídica sin Fines de Lucro, Folio N° 500334359687, emitido con fecha 28 de julio de 2020, por el Servicio de Registro Civil e Identificación. </v>
      </c>
      <c r="G419" s="129" t="str">
        <f>VLOOKUP(A419,BASE.!$A$1:$T$878,7,FALSE)</f>
        <v xml:space="preserve">Atender y proteger física y mentalmente a menores en situación irregular, discapacitados, ancianos u otros grupos necesitados. </v>
      </c>
      <c r="H419" s="129" t="str">
        <f>VLOOKUP(A419,BASE.!$A$1:$T$878,8,FALSE)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19" s="129" t="str">
        <f>VLOOKUP(A419,BASE.!$A$1:$T$878,9,FALSE)</f>
        <v>Cada dos años.</v>
      </c>
      <c r="J419" s="129" t="str">
        <f>VLOOKUP(A419,BASE.!$A$1:$T$878,10,FALSE)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19" s="129" t="str">
        <f>VLOOKUP(A419,BASE.!$A$1:$T$878,11,FALSE)</f>
        <v>Presidente: 
Aldo Arely Muñoz Perrin, 
MMandato General de Administración y Facultades:
Rodrigo Cárcamo Morales, 
Diego Trincado Araya</v>
      </c>
      <c r="L419" s="129" t="str">
        <f>VLOOKUP(A419,BASE.!$A$1:$T$878,12,FALSE)</f>
        <v xml:space="preserve">Calle Cruz del Sur N° 150, Las condes </v>
      </c>
      <c r="M419" s="129" t="str">
        <f>VLOOKUP(A419,BASE.!$A$1:$T$878,13,FALSE)</f>
        <v>XIII</v>
      </c>
      <c r="N419" s="129" t="str">
        <f>VLOOKUP(A419,BASE.!$A$1:$T$878,14,FALSE)</f>
        <v>LAS CONDES</v>
      </c>
      <c r="O419" s="129" t="str">
        <f>VLOOKUP(A419,BASE.!$A$1:$T$878,15,FALSE)</f>
        <v>(56) (2) 284 3968 - 284 1274 C.P. 7931090</v>
      </c>
      <c r="P419" s="129" t="str">
        <f>VLOOKUP(A419,BASE.!$A$1:$T$878,16,FALSE)</f>
        <v>adrachile@adra.cl - Página web: www.adra.cl</v>
      </c>
      <c r="Q419" s="129" t="str">
        <f>VLOOKUP(A419,BASE.!$A$1:$T$878,17,FALSE)</f>
        <v>C.P. 7931090</v>
      </c>
      <c r="R419" s="129">
        <f>VLOOKUP(A419,BASE.!$A$1:$T$878,18,FALSE)</f>
        <v>93401</v>
      </c>
      <c r="S419" s="129" t="str">
        <f>VLOOKUP(A419,BASE.!$A$1:$T$878,19,FALSE)</f>
        <v>Antecedentes financieros correspondientes al año 2019, aprobados por el Subdepartamento de Supervisión Financiera.</v>
      </c>
      <c r="T419" s="131">
        <f>VLOOKUP(A419,BASE.!$A$1:$T$878,20,FALSE)</f>
        <v>37970</v>
      </c>
      <c r="U419" s="130">
        <v>6902</v>
      </c>
      <c r="V419" s="136">
        <v>0</v>
      </c>
      <c r="W419" s="136">
        <v>0</v>
      </c>
      <c r="X419" s="134">
        <v>44227</v>
      </c>
      <c r="Y419" s="135" t="s">
        <v>8664</v>
      </c>
      <c r="Z419" s="135" t="s">
        <v>7880</v>
      </c>
      <c r="AA419" s="135" t="s">
        <v>8032</v>
      </c>
    </row>
    <row r="420" spans="1:27" x14ac:dyDescent="0.25">
      <c r="A420" s="129">
        <v>6902</v>
      </c>
      <c r="B420" s="129" t="s">
        <v>8331</v>
      </c>
      <c r="C420" s="129">
        <v>700516008</v>
      </c>
      <c r="D420" s="129" t="str">
        <f>VLOOKUP(A420,BASE.!$A$1:$T$878,4,FALSE)</f>
        <v>Corporación de Derecho Privado</v>
      </c>
      <c r="E420" s="129" t="str">
        <f>VLOOKUP(A420,BASE.!$A$1:$T$878,5,FALSE)</f>
        <v>Otorgado por Decreto Supremo Nº 727, de fecha 23 de mayo de 1990, por el Ministerio de Justicia.</v>
      </c>
      <c r="F420" s="129" t="str">
        <f>VLOOKUP(A420,BASE.!$A$1:$T$878,6,FALSE)</f>
        <v xml:space="preserve">Certificado de Vigencia de Persona Jurídica sin Fines de Lucro, Folio N° 500334359687, emitido con fecha 28 de julio de 2020, por el Servicio de Registro Civil e Identificación. </v>
      </c>
      <c r="G420" s="129" t="str">
        <f>VLOOKUP(A420,BASE.!$A$1:$T$878,7,FALSE)</f>
        <v xml:space="preserve">Atender y proteger física y mentalmente a menores en situación irregular, discapacitados, ancianos u otros grupos necesitados. </v>
      </c>
      <c r="H420" s="129" t="str">
        <f>VLOOKUP(A420,BASE.!$A$1:$T$878,8,FALSE)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20" s="129" t="str">
        <f>VLOOKUP(A420,BASE.!$A$1:$T$878,9,FALSE)</f>
        <v>Cada dos años.</v>
      </c>
      <c r="J420" s="129" t="str">
        <f>VLOOKUP(A420,BASE.!$A$1:$T$878,10,FALSE)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20" s="129" t="str">
        <f>VLOOKUP(A420,BASE.!$A$1:$T$878,11,FALSE)</f>
        <v>Presidente: 
Aldo Arely Muñoz Perrin, 
MMandato General de Administración y Facultades:
Rodrigo Cárcamo Morales, 
Diego Trincado Araya</v>
      </c>
      <c r="L420" s="129" t="str">
        <f>VLOOKUP(A420,BASE.!$A$1:$T$878,12,FALSE)</f>
        <v xml:space="preserve">Calle Cruz del Sur N° 150, Las condes </v>
      </c>
      <c r="M420" s="129" t="str">
        <f>VLOOKUP(A420,BASE.!$A$1:$T$878,13,FALSE)</f>
        <v>XIII</v>
      </c>
      <c r="N420" s="129" t="str">
        <f>VLOOKUP(A420,BASE.!$A$1:$T$878,14,FALSE)</f>
        <v>LAS CONDES</v>
      </c>
      <c r="O420" s="129" t="str">
        <f>VLOOKUP(A420,BASE.!$A$1:$T$878,15,FALSE)</f>
        <v>(56) (2) 284 3968 - 284 1274 C.P. 7931090</v>
      </c>
      <c r="P420" s="129" t="str">
        <f>VLOOKUP(A420,BASE.!$A$1:$T$878,16,FALSE)</f>
        <v>adrachile@adra.cl - Página web: www.adra.cl</v>
      </c>
      <c r="Q420" s="129" t="str">
        <f>VLOOKUP(A420,BASE.!$A$1:$T$878,17,FALSE)</f>
        <v>C.P. 7931090</v>
      </c>
      <c r="R420" s="129">
        <f>VLOOKUP(A420,BASE.!$A$1:$T$878,18,FALSE)</f>
        <v>93401</v>
      </c>
      <c r="S420" s="129" t="str">
        <f>VLOOKUP(A420,BASE.!$A$1:$T$878,19,FALSE)</f>
        <v>Antecedentes financieros correspondientes al año 2019, aprobados por el Subdepartamento de Supervisión Financiera.</v>
      </c>
      <c r="T420" s="131">
        <f>VLOOKUP(A420,BASE.!$A$1:$T$878,20,FALSE)</f>
        <v>37970</v>
      </c>
      <c r="U420" s="130">
        <v>6902</v>
      </c>
      <c r="V420" s="136">
        <v>0</v>
      </c>
      <c r="W420" s="136">
        <v>0</v>
      </c>
      <c r="X420" s="134">
        <v>44227</v>
      </c>
      <c r="Y420" s="135" t="s">
        <v>8664</v>
      </c>
      <c r="Z420" s="135" t="s">
        <v>7880</v>
      </c>
      <c r="AA420" s="135" t="s">
        <v>7939</v>
      </c>
    </row>
    <row r="421" spans="1:27" x14ac:dyDescent="0.25">
      <c r="A421" s="129">
        <v>6902</v>
      </c>
      <c r="B421" s="129" t="s">
        <v>8331</v>
      </c>
      <c r="C421" s="129">
        <v>700516008</v>
      </c>
      <c r="D421" s="129" t="str">
        <f>VLOOKUP(A421,BASE.!$A$1:$T$878,4,FALSE)</f>
        <v>Corporación de Derecho Privado</v>
      </c>
      <c r="E421" s="129" t="str">
        <f>VLOOKUP(A421,BASE.!$A$1:$T$878,5,FALSE)</f>
        <v>Otorgado por Decreto Supremo Nº 727, de fecha 23 de mayo de 1990, por el Ministerio de Justicia.</v>
      </c>
      <c r="F421" s="129" t="str">
        <f>VLOOKUP(A421,BASE.!$A$1:$T$878,6,FALSE)</f>
        <v xml:space="preserve">Certificado de Vigencia de Persona Jurídica sin Fines de Lucro, Folio N° 500334359687, emitido con fecha 28 de julio de 2020, por el Servicio de Registro Civil e Identificación. </v>
      </c>
      <c r="G421" s="129" t="str">
        <f>VLOOKUP(A421,BASE.!$A$1:$T$878,7,FALSE)</f>
        <v xml:space="preserve">Atender y proteger física y mentalmente a menores en situación irregular, discapacitados, ancianos u otros grupos necesitados. </v>
      </c>
      <c r="H421" s="129" t="str">
        <f>VLOOKUP(A421,BASE.!$A$1:$T$878,8,FALSE)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21" s="129" t="str">
        <f>VLOOKUP(A421,BASE.!$A$1:$T$878,9,FALSE)</f>
        <v>Cada dos años.</v>
      </c>
      <c r="J421" s="129" t="str">
        <f>VLOOKUP(A421,BASE.!$A$1:$T$878,10,FALSE)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21" s="129" t="str">
        <f>VLOOKUP(A421,BASE.!$A$1:$T$878,11,FALSE)</f>
        <v>Presidente: 
Aldo Arely Muñoz Perrin, 
MMandato General de Administración y Facultades:
Rodrigo Cárcamo Morales, 
Diego Trincado Araya</v>
      </c>
      <c r="L421" s="129" t="str">
        <f>VLOOKUP(A421,BASE.!$A$1:$T$878,12,FALSE)</f>
        <v xml:space="preserve">Calle Cruz del Sur N° 150, Las condes </v>
      </c>
      <c r="M421" s="129" t="str">
        <f>VLOOKUP(A421,BASE.!$A$1:$T$878,13,FALSE)</f>
        <v>XIII</v>
      </c>
      <c r="N421" s="129" t="str">
        <f>VLOOKUP(A421,BASE.!$A$1:$T$878,14,FALSE)</f>
        <v>LAS CONDES</v>
      </c>
      <c r="O421" s="129" t="str">
        <f>VLOOKUP(A421,BASE.!$A$1:$T$878,15,FALSE)</f>
        <v>(56) (2) 284 3968 - 284 1274 C.P. 7931090</v>
      </c>
      <c r="P421" s="129" t="str">
        <f>VLOOKUP(A421,BASE.!$A$1:$T$878,16,FALSE)</f>
        <v>adrachile@adra.cl - Página web: www.adra.cl</v>
      </c>
      <c r="Q421" s="129" t="str">
        <f>VLOOKUP(A421,BASE.!$A$1:$T$878,17,FALSE)</f>
        <v>C.P. 7931090</v>
      </c>
      <c r="R421" s="129">
        <f>VLOOKUP(A421,BASE.!$A$1:$T$878,18,FALSE)</f>
        <v>93401</v>
      </c>
      <c r="S421" s="129" t="str">
        <f>VLOOKUP(A421,BASE.!$A$1:$T$878,19,FALSE)</f>
        <v>Antecedentes financieros correspondientes al año 2019, aprobados por el Subdepartamento de Supervisión Financiera.</v>
      </c>
      <c r="T421" s="131">
        <f>VLOOKUP(A421,BASE.!$A$1:$T$878,20,FALSE)</f>
        <v>37970</v>
      </c>
      <c r="U421" s="130">
        <v>6902</v>
      </c>
      <c r="V421" s="136">
        <v>33033804</v>
      </c>
      <c r="W421" s="136">
        <v>33033804</v>
      </c>
      <c r="X421" s="134">
        <v>44227</v>
      </c>
      <c r="Y421" s="135" t="s">
        <v>8664</v>
      </c>
      <c r="Z421" s="135" t="s">
        <v>7880</v>
      </c>
      <c r="AA421" s="135" t="s">
        <v>7889</v>
      </c>
    </row>
    <row r="422" spans="1:27" x14ac:dyDescent="0.25">
      <c r="A422" s="129">
        <v>6902</v>
      </c>
      <c r="B422" s="129" t="s">
        <v>8331</v>
      </c>
      <c r="C422" s="129">
        <v>700516008</v>
      </c>
      <c r="D422" s="129" t="str">
        <f>VLOOKUP(A422,BASE.!$A$1:$T$878,4,FALSE)</f>
        <v>Corporación de Derecho Privado</v>
      </c>
      <c r="E422" s="129" t="str">
        <f>VLOOKUP(A422,BASE.!$A$1:$T$878,5,FALSE)</f>
        <v>Otorgado por Decreto Supremo Nº 727, de fecha 23 de mayo de 1990, por el Ministerio de Justicia.</v>
      </c>
      <c r="F422" s="129" t="str">
        <f>VLOOKUP(A422,BASE.!$A$1:$T$878,6,FALSE)</f>
        <v xml:space="preserve">Certificado de Vigencia de Persona Jurídica sin Fines de Lucro, Folio N° 500334359687, emitido con fecha 28 de julio de 2020, por el Servicio de Registro Civil e Identificación. </v>
      </c>
      <c r="G422" s="129" t="str">
        <f>VLOOKUP(A422,BASE.!$A$1:$T$878,7,FALSE)</f>
        <v xml:space="preserve">Atender y proteger física y mentalmente a menores en situación irregular, discapacitados, ancianos u otros grupos necesitados. </v>
      </c>
      <c r="H422" s="129" t="str">
        <f>VLOOKUP(A422,BASE.!$A$1:$T$878,8,FALSE)</f>
        <v>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v>
      </c>
      <c r="I422" s="129" t="str">
        <f>VLOOKUP(A422,BASE.!$A$1:$T$878,9,FALSE)</f>
        <v>Cada dos años.</v>
      </c>
      <c r="J422" s="129" t="str">
        <f>VLOOKUP(A422,BASE.!$A$1:$T$878,10,FALSE)</f>
        <v>Según Certificado de Directorio de Persona Jurídica sin fines de lucro Folio N° 500355178555, emitido con fecha 09 de noviembre de 2020, por el Servicio de Registro Civil e Identificación, la última elección directiva se realizó el 02 de diciembre de 2019 (duración de 2 años). No se acompaña documento donde conste el Directorio vigente. 
Ultimo Directorio que consta escritura pública: Del 19 de diciembre de 2016 al 19 de diciembre de 2018. 
Vigencia Mandato General de Administración y Facultades otorgado a don Rodrigo Cárcamo Morales y don Diego Trincado Araya: 30 de julio de 2021.</v>
      </c>
      <c r="K422" s="129" t="str">
        <f>VLOOKUP(A422,BASE.!$A$1:$T$878,11,FALSE)</f>
        <v>Presidente: 
Aldo Arely Muñoz Perrin, 
MMandato General de Administración y Facultades:
Rodrigo Cárcamo Morales, 
Diego Trincado Araya</v>
      </c>
      <c r="L422" s="129" t="str">
        <f>VLOOKUP(A422,BASE.!$A$1:$T$878,12,FALSE)</f>
        <v xml:space="preserve">Calle Cruz del Sur N° 150, Las condes </v>
      </c>
      <c r="M422" s="129" t="str">
        <f>VLOOKUP(A422,BASE.!$A$1:$T$878,13,FALSE)</f>
        <v>XIII</v>
      </c>
      <c r="N422" s="129" t="str">
        <f>VLOOKUP(A422,BASE.!$A$1:$T$878,14,FALSE)</f>
        <v>LAS CONDES</v>
      </c>
      <c r="O422" s="129" t="str">
        <f>VLOOKUP(A422,BASE.!$A$1:$T$878,15,FALSE)</f>
        <v>(56) (2) 284 3968 - 284 1274 C.P. 7931090</v>
      </c>
      <c r="P422" s="129" t="str">
        <f>VLOOKUP(A422,BASE.!$A$1:$T$878,16,FALSE)</f>
        <v>adrachile@adra.cl - Página web: www.adra.cl</v>
      </c>
      <c r="Q422" s="129" t="str">
        <f>VLOOKUP(A422,BASE.!$A$1:$T$878,17,FALSE)</f>
        <v>C.P. 7931090</v>
      </c>
      <c r="R422" s="129">
        <f>VLOOKUP(A422,BASE.!$A$1:$T$878,18,FALSE)</f>
        <v>93401</v>
      </c>
      <c r="S422" s="129" t="str">
        <f>VLOOKUP(A422,BASE.!$A$1:$T$878,19,FALSE)</f>
        <v>Antecedentes financieros correspondientes al año 2019, aprobados por el Subdepartamento de Supervisión Financiera.</v>
      </c>
      <c r="T422" s="131">
        <f>VLOOKUP(A422,BASE.!$A$1:$T$878,20,FALSE)</f>
        <v>37970</v>
      </c>
      <c r="U422" s="130">
        <v>6902</v>
      </c>
      <c r="V422" s="136">
        <v>20562579</v>
      </c>
      <c r="W422" s="136">
        <v>20562579</v>
      </c>
      <c r="X422" s="134">
        <v>44227</v>
      </c>
      <c r="Y422" s="135" t="s">
        <v>8664</v>
      </c>
      <c r="Z422" s="135" t="s">
        <v>7880</v>
      </c>
      <c r="AA422" s="135" t="s">
        <v>8033</v>
      </c>
    </row>
    <row r="423" spans="1:27" x14ac:dyDescent="0.25">
      <c r="A423" s="129">
        <v>6903</v>
      </c>
      <c r="B423" s="129" t="s">
        <v>8332</v>
      </c>
      <c r="C423" s="129">
        <v>725997000</v>
      </c>
      <c r="D423" s="129" t="str">
        <f>VLOOKUP(A423,BASE.!$A$1:$T$878,4,FALSE)</f>
        <v>Corporación de Derecho Privado.</v>
      </c>
      <c r="E423" s="129" t="str">
        <f>VLOOKUP(A423,BASE.!$A$1:$T$878,5,FALSE)</f>
        <v>Otorgada por Decreto Supremo Nº 55, de fecha 12 de enero de 1994, del Ministerio de Justicia.</v>
      </c>
      <c r="F423" s="129" t="str">
        <f>VLOOKUP(A423,BASE.!$A$1:$T$878,6,FALSE)</f>
        <v xml:space="preserve">Certificado de vigencia, folio Nº 500356979058, de 19 de noviembre de 2020, del Servicio de Registro Civil e Identificación.
</v>
      </c>
      <c r="G423" s="129" t="str">
        <f>VLOOKUP(A423,BASE.!$A$1:$T$878,7,FALSE)</f>
        <v>Atender las necesidades básicas, obtiene la recuperación y procurar, al máximo, la reinserción positiva en la sociedad, de menores de entre 12 a 15 años de edad inclusive, o hasta 20 años en el caso señalado por los estatutos.</v>
      </c>
      <c r="H423" s="129" t="str">
        <f>VLOOKUP(A423,BASE.!$A$1:$T$878,8,FALSE)</f>
        <v xml:space="preserve">Presidenta: Eva Soledad Salvador Beltrán
Vicepresidenta: Verónica Alavia Ticona
Tesorera: Sara Carreño Campos, 
Secretaria: Jacqueline Araya Álvarez, 
</v>
      </c>
      <c r="I423" s="129" t="str">
        <f>VLOOKUP(A423,BASE.!$A$1:$T$878,9,FALSE)</f>
        <v>Durarán 02 años en sus cargos.</v>
      </c>
      <c r="J423" s="129" t="str">
        <f>VLOOKUP(A423,BASE.!$A$1:$T$878,10,FALSE)</f>
        <v xml:space="preserve">22 de octubre de 2019 a 22 de octubre de 2021
</v>
      </c>
      <c r="K423" s="129" t="str">
        <f>VLOOKUP(A423,BASE.!$A$1:$T$878,11,FALSE)</f>
        <v xml:space="preserve">Presidenta: Eva Soledad Salvador Beltrán, 
</v>
      </c>
      <c r="L423" s="129" t="str">
        <f>VLOOKUP(A423,BASE.!$A$1:$T$878,12,FALSE)</f>
        <v xml:space="preserve">Avenida Tocopilla Nº 3792, Gustavo Le Peige, ciudad de Calama, Segunda Región  </v>
      </c>
      <c r="M423" s="129" t="str">
        <f>VLOOKUP(A423,BASE.!$A$1:$T$878,13,FALSE)</f>
        <v>II</v>
      </c>
      <c r="N423" s="129" t="str">
        <f>VLOOKUP(A423,BASE.!$A$1:$T$878,14,FALSE)</f>
        <v>calama</v>
      </c>
      <c r="O423" s="129">
        <f>VLOOKUP(A423,BASE.!$A$1:$T$878,15,FALSE)</f>
        <v>0</v>
      </c>
      <c r="P423" s="129">
        <f>VLOOKUP(A423,BASE.!$A$1:$T$878,16,FALSE)</f>
        <v>0</v>
      </c>
      <c r="Q423" s="129">
        <f>VLOOKUP(A423,BASE.!$A$1:$T$878,17,FALSE)</f>
        <v>0</v>
      </c>
      <c r="R423" s="129" t="str">
        <f>VLOOKUP(A423,BASE.!$A$1:$T$878,18,FALSE)</f>
        <v>93401: Institución de Asistencia Social</v>
      </c>
      <c r="S423" s="129" t="str">
        <f>VLOOKUP(A423,BASE.!$A$1:$T$878,19,FALSE)</f>
        <v>Se acompaña certificado financiero correspondiente al año 2019 aprobados por el Subdepartamento de Supervisión Financiera Nacional .</v>
      </c>
      <c r="T423" s="131">
        <f>VLOOKUP(A423,BASE.!$A$1:$T$878,20,FALSE)</f>
        <v>37970</v>
      </c>
      <c r="U423" s="130">
        <v>6903</v>
      </c>
      <c r="V423" s="136">
        <v>1301965</v>
      </c>
      <c r="W423" s="136">
        <v>1301965</v>
      </c>
      <c r="X423" s="134">
        <v>44227</v>
      </c>
      <c r="Y423" s="135" t="s">
        <v>8664</v>
      </c>
      <c r="Z423" s="135" t="s">
        <v>7880</v>
      </c>
      <c r="AA423" s="135" t="s">
        <v>7883</v>
      </c>
    </row>
    <row r="424" spans="1:27" x14ac:dyDescent="0.25">
      <c r="A424" s="129">
        <v>6905</v>
      </c>
      <c r="B424" s="129" t="s">
        <v>8333</v>
      </c>
      <c r="C424" s="129">
        <v>702081009</v>
      </c>
      <c r="D424" s="129" t="str">
        <f>VLOOKUP(A424,BASE.!$A$1:$T$878,4,FALSE)</f>
        <v>Fundación de Derecho Privado</v>
      </c>
      <c r="E424" s="129" t="str">
        <f>VLOOKUP(A424,BASE.!$A$1:$T$878,5,FALSE)</f>
        <v>Otorgado por Decreto Supremo Nº 33, de fecha 3 de enero de 1963, del Ministerio de Justicia.</v>
      </c>
      <c r="F424" s="129" t="str">
        <f>VLOOKUP(A424,BASE.!$A$1:$T$878,6,FALSE)</f>
        <v>Certificado de Vigencia, folio Nº 500354860405, de 08 de noviembre de 2020, emitido por el Servicio de Registro Civil e Identificación.</v>
      </c>
      <c r="G424" s="129" t="str">
        <f>VLOOKUP(A424,BASE.!$A$1:$T$878,7,FALSE)</f>
        <v>Propiciar la investigación, educación y asistencia social especialmente en la zona llamada “de la Frontera”, en beneficio de su progreso humano y desarrollo económico social.</v>
      </c>
      <c r="H424" s="129" t="str">
        <f>VLOOKUP(A424,BASE.!$A$1:$T$878,8,FALSE)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De acuerdo a Certificado de Directorio, de fecha 08 de noviembre de 2020, del Servicio de Registro Civil e Identificación, Folio N° 500354860002.
De acuerdo a correo electrónico de fecha 16 de noviembre de 2020, doña Carola Matilde Lucay Cossio, RUN 10.960.670-7, no forma parte del Directorio, por renuncia.</v>
      </c>
      <c r="I424" s="129" t="str">
        <f>VLOOKUP(A424,BASE.!$A$1:$T$878,9,FALSE)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24" s="129" t="str">
        <f>VLOOKUP(A424,BASE.!$A$1:$T$878,10,FALSE)</f>
        <v xml:space="preserve">20 de junio de 2018, según consta en acta de Sesión Extraordinaria del Consejo Superior de misma fecha, reducida a escritura pública con fecha 25 de junio de 2018, del Notario Público de Temuco. </v>
      </c>
      <c r="K424" s="129" t="str">
        <f>VLOOKUP(A424,BASE.!$A$1:$T$878,11,FALSE)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24" s="129" t="str">
        <f>VLOOKUP(A424,BASE.!$A$1:$T$878,12,FALSE)</f>
        <v xml:space="preserve">Avenida Alemania Nº 0211, Comuna de Temuco, Novena Región de La Araucanía.
Oficina: Pasaje El Bosque Nº 620, 
</v>
      </c>
      <c r="M424" s="129" t="str">
        <f>VLOOKUP(A424,BASE.!$A$1:$T$878,13,FALSE)</f>
        <v>IX</v>
      </c>
      <c r="N424" s="129" t="str">
        <f>VLOOKUP(A424,BASE.!$A$1:$T$878,14,FALSE)</f>
        <v>Temuco</v>
      </c>
      <c r="O424" s="129" t="str">
        <f>VLOOKUP(A424,BASE.!$A$1:$T$878,15,FALSE)</f>
        <v>fono (45) 226031/ 215342/ 2215342.</v>
      </c>
      <c r="P424" s="129">
        <f>VLOOKUP(A424,BASE.!$A$1:$T$878,16,FALSE)</f>
        <v>0</v>
      </c>
      <c r="Q424" s="129">
        <f>VLOOKUP(A424,BASE.!$A$1:$T$878,17,FALSE)</f>
        <v>0</v>
      </c>
      <c r="R424" s="129">
        <f>VLOOKUP(A424,BASE.!$A$1:$T$878,18,FALSE)</f>
        <v>93105</v>
      </c>
      <c r="S424" s="129" t="str">
        <f>VLOOKUP(A424,BASE.!$A$1:$T$878,19,FALSE)</f>
        <v xml:space="preserve">Se acompaña certificado de antecedentes financieros, correspondiente al 2019, aprobado por el  Subdepartamento de Supervisión Financiera 
</v>
      </c>
      <c r="T424" s="131">
        <f>VLOOKUP(A424,BASE.!$A$1:$T$878,20,FALSE)</f>
        <v>37970</v>
      </c>
      <c r="U424" s="130">
        <v>6905</v>
      </c>
      <c r="V424" s="136">
        <v>9728531</v>
      </c>
      <c r="W424" s="136">
        <v>9728531</v>
      </c>
      <c r="X424" s="134">
        <v>44227</v>
      </c>
      <c r="Y424" s="135" t="s">
        <v>8664</v>
      </c>
      <c r="Z424" s="135" t="s">
        <v>7880</v>
      </c>
      <c r="AA424" s="135" t="s">
        <v>230</v>
      </c>
    </row>
    <row r="425" spans="1:27" x14ac:dyDescent="0.25">
      <c r="A425" s="129">
        <v>6905</v>
      </c>
      <c r="B425" s="129" t="s">
        <v>8333</v>
      </c>
      <c r="C425" s="129">
        <v>702081009</v>
      </c>
      <c r="D425" s="129" t="str">
        <f>VLOOKUP(A425,BASE.!$A$1:$T$878,4,FALSE)</f>
        <v>Fundación de Derecho Privado</v>
      </c>
      <c r="E425" s="129" t="str">
        <f>VLOOKUP(A425,BASE.!$A$1:$T$878,5,FALSE)</f>
        <v>Otorgado por Decreto Supremo Nº 33, de fecha 3 de enero de 1963, del Ministerio de Justicia.</v>
      </c>
      <c r="F425" s="129" t="str">
        <f>VLOOKUP(A425,BASE.!$A$1:$T$878,6,FALSE)</f>
        <v>Certificado de Vigencia, folio Nº 500354860405, de 08 de noviembre de 2020, emitido por el Servicio de Registro Civil e Identificación.</v>
      </c>
      <c r="G425" s="129" t="str">
        <f>VLOOKUP(A425,BASE.!$A$1:$T$878,7,FALSE)</f>
        <v>Propiciar la investigación, educación y asistencia social especialmente en la zona llamada “de la Frontera”, en beneficio de su progreso humano y desarrollo económico social.</v>
      </c>
      <c r="H425" s="129" t="str">
        <f>VLOOKUP(A425,BASE.!$A$1:$T$878,8,FALSE)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De acuerdo a Certificado de Directorio, de fecha 08 de noviembre de 2020, del Servicio de Registro Civil e Identificación, Folio N° 500354860002.
De acuerdo a correo electrónico de fecha 16 de noviembre de 2020, doña Carola Matilde Lucay Cossio, RUN 10.960.670-7, no forma parte del Directorio, por renuncia.</v>
      </c>
      <c r="I425" s="129" t="str">
        <f>VLOOKUP(A425,BASE.!$A$1:$T$878,9,FALSE)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25" s="129" t="str">
        <f>VLOOKUP(A425,BASE.!$A$1:$T$878,10,FALSE)</f>
        <v xml:space="preserve">20 de junio de 2018, según consta en acta de Sesión Extraordinaria del Consejo Superior de misma fecha, reducida a escritura pública con fecha 25 de junio de 2018, del Notario Público de Temuco. </v>
      </c>
      <c r="K425" s="129" t="str">
        <f>VLOOKUP(A425,BASE.!$A$1:$T$878,11,FALSE)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25" s="129" t="str">
        <f>VLOOKUP(A425,BASE.!$A$1:$T$878,12,FALSE)</f>
        <v xml:space="preserve">Avenida Alemania Nº 0211, Comuna de Temuco, Novena Región de La Araucanía.
Oficina: Pasaje El Bosque Nº 620, 
</v>
      </c>
      <c r="M425" s="129" t="str">
        <f>VLOOKUP(A425,BASE.!$A$1:$T$878,13,FALSE)</f>
        <v>IX</v>
      </c>
      <c r="N425" s="129" t="str">
        <f>VLOOKUP(A425,BASE.!$A$1:$T$878,14,FALSE)</f>
        <v>Temuco</v>
      </c>
      <c r="O425" s="129" t="str">
        <f>VLOOKUP(A425,BASE.!$A$1:$T$878,15,FALSE)</f>
        <v>fono (45) 226031/ 215342/ 2215342.</v>
      </c>
      <c r="P425" s="129">
        <f>VLOOKUP(A425,BASE.!$A$1:$T$878,16,FALSE)</f>
        <v>0</v>
      </c>
      <c r="Q425" s="129">
        <f>VLOOKUP(A425,BASE.!$A$1:$T$878,17,FALSE)</f>
        <v>0</v>
      </c>
      <c r="R425" s="129">
        <f>VLOOKUP(A425,BASE.!$A$1:$T$878,18,FALSE)</f>
        <v>93105</v>
      </c>
      <c r="S425" s="129" t="str">
        <f>VLOOKUP(A425,BASE.!$A$1:$T$878,19,FALSE)</f>
        <v xml:space="preserve">Se acompaña certificado de antecedentes financieros, correspondiente al 2019, aprobado por el  Subdepartamento de Supervisión Financiera 
</v>
      </c>
      <c r="T425" s="131">
        <f>VLOOKUP(A425,BASE.!$A$1:$T$878,20,FALSE)</f>
        <v>37970</v>
      </c>
      <c r="U425" s="130">
        <v>6905</v>
      </c>
      <c r="V425" s="136">
        <v>0</v>
      </c>
      <c r="W425" s="136">
        <v>0</v>
      </c>
      <c r="X425" s="134">
        <v>44227</v>
      </c>
      <c r="Y425" s="135" t="s">
        <v>8664</v>
      </c>
      <c r="Z425" s="135" t="s">
        <v>7880</v>
      </c>
      <c r="AA425" s="135" t="s">
        <v>8034</v>
      </c>
    </row>
    <row r="426" spans="1:27" x14ac:dyDescent="0.25">
      <c r="A426" s="129">
        <v>6905</v>
      </c>
      <c r="B426" s="129" t="s">
        <v>8333</v>
      </c>
      <c r="C426" s="129">
        <v>702081009</v>
      </c>
      <c r="D426" s="129" t="str">
        <f>VLOOKUP(A426,BASE.!$A$1:$T$878,4,FALSE)</f>
        <v>Fundación de Derecho Privado</v>
      </c>
      <c r="E426" s="129" t="str">
        <f>VLOOKUP(A426,BASE.!$A$1:$T$878,5,FALSE)</f>
        <v>Otorgado por Decreto Supremo Nº 33, de fecha 3 de enero de 1963, del Ministerio de Justicia.</v>
      </c>
      <c r="F426" s="129" t="str">
        <f>VLOOKUP(A426,BASE.!$A$1:$T$878,6,FALSE)</f>
        <v>Certificado de Vigencia, folio Nº 500354860405, de 08 de noviembre de 2020, emitido por el Servicio de Registro Civil e Identificación.</v>
      </c>
      <c r="G426" s="129" t="str">
        <f>VLOOKUP(A426,BASE.!$A$1:$T$878,7,FALSE)</f>
        <v>Propiciar la investigación, educación y asistencia social especialmente en la zona llamada “de la Frontera”, en beneficio de su progreso humano y desarrollo económico social.</v>
      </c>
      <c r="H426" s="129" t="str">
        <f>VLOOKUP(A426,BASE.!$A$1:$T$878,8,FALSE)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De acuerdo a Certificado de Directorio, de fecha 08 de noviembre de 2020, del Servicio de Registro Civil e Identificación, Folio N° 500354860002.
De acuerdo a correo electrónico de fecha 16 de noviembre de 2020, doña Carola Matilde Lucay Cossio, RUN 10.960.670-7, no forma parte del Directorio, por renuncia.</v>
      </c>
      <c r="I426" s="129" t="str">
        <f>VLOOKUP(A426,BASE.!$A$1:$T$878,9,FALSE)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26" s="129" t="str">
        <f>VLOOKUP(A426,BASE.!$A$1:$T$878,10,FALSE)</f>
        <v xml:space="preserve">20 de junio de 2018, según consta en acta de Sesión Extraordinaria del Consejo Superior de misma fecha, reducida a escritura pública con fecha 25 de junio de 2018, del Notario Público de Temuco. </v>
      </c>
      <c r="K426" s="129" t="str">
        <f>VLOOKUP(A426,BASE.!$A$1:$T$878,11,FALSE)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26" s="129" t="str">
        <f>VLOOKUP(A426,BASE.!$A$1:$T$878,12,FALSE)</f>
        <v xml:space="preserve">Avenida Alemania Nº 0211, Comuna de Temuco, Novena Región de La Araucanía.
Oficina: Pasaje El Bosque Nº 620, 
</v>
      </c>
      <c r="M426" s="129" t="str">
        <f>VLOOKUP(A426,BASE.!$A$1:$T$878,13,FALSE)</f>
        <v>IX</v>
      </c>
      <c r="N426" s="129" t="str">
        <f>VLOOKUP(A426,BASE.!$A$1:$T$878,14,FALSE)</f>
        <v>Temuco</v>
      </c>
      <c r="O426" s="129" t="str">
        <f>VLOOKUP(A426,BASE.!$A$1:$T$878,15,FALSE)</f>
        <v>fono (45) 226031/ 215342/ 2215342.</v>
      </c>
      <c r="P426" s="129">
        <f>VLOOKUP(A426,BASE.!$A$1:$T$878,16,FALSE)</f>
        <v>0</v>
      </c>
      <c r="Q426" s="129">
        <f>VLOOKUP(A426,BASE.!$A$1:$T$878,17,FALSE)</f>
        <v>0</v>
      </c>
      <c r="R426" s="129">
        <f>VLOOKUP(A426,BASE.!$A$1:$T$878,18,FALSE)</f>
        <v>93105</v>
      </c>
      <c r="S426" s="129" t="str">
        <f>VLOOKUP(A426,BASE.!$A$1:$T$878,19,FALSE)</f>
        <v xml:space="preserve">Se acompaña certificado de antecedentes financieros, correspondiente al 2019, aprobado por el  Subdepartamento de Supervisión Financiera 
</v>
      </c>
      <c r="T426" s="131">
        <f>VLOOKUP(A426,BASE.!$A$1:$T$878,20,FALSE)</f>
        <v>37970</v>
      </c>
      <c r="U426" s="130">
        <v>6905</v>
      </c>
      <c r="V426" s="136">
        <v>27793199</v>
      </c>
      <c r="W426" s="136">
        <v>27793199</v>
      </c>
      <c r="X426" s="134">
        <v>44227</v>
      </c>
      <c r="Y426" s="135" t="s">
        <v>8664</v>
      </c>
      <c r="Z426" s="135" t="s">
        <v>7880</v>
      </c>
      <c r="AA426" s="135" t="s">
        <v>8035</v>
      </c>
    </row>
    <row r="427" spans="1:27" x14ac:dyDescent="0.25">
      <c r="A427" s="129">
        <v>6905</v>
      </c>
      <c r="B427" s="129" t="s">
        <v>8333</v>
      </c>
      <c r="C427" s="129">
        <v>702081009</v>
      </c>
      <c r="D427" s="129" t="str">
        <f>VLOOKUP(A427,BASE.!$A$1:$T$878,4,FALSE)</f>
        <v>Fundación de Derecho Privado</v>
      </c>
      <c r="E427" s="129" t="str">
        <f>VLOOKUP(A427,BASE.!$A$1:$T$878,5,FALSE)</f>
        <v>Otorgado por Decreto Supremo Nº 33, de fecha 3 de enero de 1963, del Ministerio de Justicia.</v>
      </c>
      <c r="F427" s="129" t="str">
        <f>VLOOKUP(A427,BASE.!$A$1:$T$878,6,FALSE)</f>
        <v>Certificado de Vigencia, folio Nº 500354860405, de 08 de noviembre de 2020, emitido por el Servicio de Registro Civil e Identificación.</v>
      </c>
      <c r="G427" s="129" t="str">
        <f>VLOOKUP(A427,BASE.!$A$1:$T$878,7,FALSE)</f>
        <v>Propiciar la investigación, educación y asistencia social especialmente en la zona llamada “de la Frontera”, en beneficio de su progreso humano y desarrollo económico social.</v>
      </c>
      <c r="H427" s="129" t="str">
        <f>VLOOKUP(A427,BASE.!$A$1:$T$878,8,FALSE)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De acuerdo a Certificado de Directorio, de fecha 08 de noviembre de 2020, del Servicio de Registro Civil e Identificación, Folio N° 500354860002.
De acuerdo a correo electrónico de fecha 16 de noviembre de 2020, doña Carola Matilde Lucay Cossio, RUN 10.960.670-7, no forma parte del Directorio, por renuncia.</v>
      </c>
      <c r="I427" s="129" t="str">
        <f>VLOOKUP(A427,BASE.!$A$1:$T$878,9,FALSE)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27" s="129" t="str">
        <f>VLOOKUP(A427,BASE.!$A$1:$T$878,10,FALSE)</f>
        <v xml:space="preserve">20 de junio de 2018, según consta en acta de Sesión Extraordinaria del Consejo Superior de misma fecha, reducida a escritura pública con fecha 25 de junio de 2018, del Notario Público de Temuco. </v>
      </c>
      <c r="K427" s="129" t="str">
        <f>VLOOKUP(A427,BASE.!$A$1:$T$878,11,FALSE)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27" s="129" t="str">
        <f>VLOOKUP(A427,BASE.!$A$1:$T$878,12,FALSE)</f>
        <v xml:space="preserve">Avenida Alemania Nº 0211, Comuna de Temuco, Novena Región de La Araucanía.
Oficina: Pasaje El Bosque Nº 620, 
</v>
      </c>
      <c r="M427" s="129" t="str">
        <f>VLOOKUP(A427,BASE.!$A$1:$T$878,13,FALSE)</f>
        <v>IX</v>
      </c>
      <c r="N427" s="129" t="str">
        <f>VLOOKUP(A427,BASE.!$A$1:$T$878,14,FALSE)</f>
        <v>Temuco</v>
      </c>
      <c r="O427" s="129" t="str">
        <f>VLOOKUP(A427,BASE.!$A$1:$T$878,15,FALSE)</f>
        <v>fono (45) 226031/ 215342/ 2215342.</v>
      </c>
      <c r="P427" s="129">
        <f>VLOOKUP(A427,BASE.!$A$1:$T$878,16,FALSE)</f>
        <v>0</v>
      </c>
      <c r="Q427" s="129">
        <f>VLOOKUP(A427,BASE.!$A$1:$T$878,17,FALSE)</f>
        <v>0</v>
      </c>
      <c r="R427" s="129">
        <f>VLOOKUP(A427,BASE.!$A$1:$T$878,18,FALSE)</f>
        <v>93105</v>
      </c>
      <c r="S427" s="129" t="str">
        <f>VLOOKUP(A427,BASE.!$A$1:$T$878,19,FALSE)</f>
        <v xml:space="preserve">Se acompaña certificado de antecedentes financieros, correspondiente al 2019, aprobado por el  Subdepartamento de Supervisión Financiera 
</v>
      </c>
      <c r="T427" s="131">
        <f>VLOOKUP(A427,BASE.!$A$1:$T$878,20,FALSE)</f>
        <v>37970</v>
      </c>
      <c r="U427" s="130">
        <v>6905</v>
      </c>
      <c r="V427" s="136">
        <v>22481753</v>
      </c>
      <c r="W427" s="136">
        <v>22481753</v>
      </c>
      <c r="X427" s="134">
        <v>44227</v>
      </c>
      <c r="Y427" s="135" t="s">
        <v>8664</v>
      </c>
      <c r="Z427" s="135" t="s">
        <v>7880</v>
      </c>
      <c r="AA427" s="135" t="s">
        <v>8036</v>
      </c>
    </row>
    <row r="428" spans="1:27" x14ac:dyDescent="0.25">
      <c r="A428" s="129">
        <v>6905</v>
      </c>
      <c r="B428" s="129" t="s">
        <v>8333</v>
      </c>
      <c r="C428" s="129">
        <v>702081009</v>
      </c>
      <c r="D428" s="129" t="str">
        <f>VLOOKUP(A428,BASE.!$A$1:$T$878,4,FALSE)</f>
        <v>Fundación de Derecho Privado</v>
      </c>
      <c r="E428" s="129" t="str">
        <f>VLOOKUP(A428,BASE.!$A$1:$T$878,5,FALSE)</f>
        <v>Otorgado por Decreto Supremo Nº 33, de fecha 3 de enero de 1963, del Ministerio de Justicia.</v>
      </c>
      <c r="F428" s="129" t="str">
        <f>VLOOKUP(A428,BASE.!$A$1:$T$878,6,FALSE)</f>
        <v>Certificado de Vigencia, folio Nº 500354860405, de 08 de noviembre de 2020, emitido por el Servicio de Registro Civil e Identificación.</v>
      </c>
      <c r="G428" s="129" t="str">
        <f>VLOOKUP(A428,BASE.!$A$1:$T$878,7,FALSE)</f>
        <v>Propiciar la investigación, educación y asistencia social especialmente en la zona llamada “de la Frontera”, en beneficio de su progreso humano y desarrollo económico social.</v>
      </c>
      <c r="H428" s="129" t="str">
        <f>VLOOKUP(A428,BASE.!$A$1:$T$878,8,FALSE)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De acuerdo a Certificado de Directorio, de fecha 08 de noviembre de 2020, del Servicio de Registro Civil e Identificación, Folio N° 500354860002.
De acuerdo a correo electrónico de fecha 16 de noviembre de 2020, doña Carola Matilde Lucay Cossio, RUN 10.960.670-7, no forma parte del Directorio, por renuncia.</v>
      </c>
      <c r="I428" s="129" t="str">
        <f>VLOOKUP(A428,BASE.!$A$1:$T$878,9,FALSE)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28" s="129" t="str">
        <f>VLOOKUP(A428,BASE.!$A$1:$T$878,10,FALSE)</f>
        <v xml:space="preserve">20 de junio de 2018, según consta en acta de Sesión Extraordinaria del Consejo Superior de misma fecha, reducida a escritura pública con fecha 25 de junio de 2018, del Notario Público de Temuco. </v>
      </c>
      <c r="K428" s="129" t="str">
        <f>VLOOKUP(A428,BASE.!$A$1:$T$878,11,FALSE)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28" s="129" t="str">
        <f>VLOOKUP(A428,BASE.!$A$1:$T$878,12,FALSE)</f>
        <v xml:space="preserve">Avenida Alemania Nº 0211, Comuna de Temuco, Novena Región de La Araucanía.
Oficina: Pasaje El Bosque Nº 620, 
</v>
      </c>
      <c r="M428" s="129" t="str">
        <f>VLOOKUP(A428,BASE.!$A$1:$T$878,13,FALSE)</f>
        <v>IX</v>
      </c>
      <c r="N428" s="129" t="str">
        <f>VLOOKUP(A428,BASE.!$A$1:$T$878,14,FALSE)</f>
        <v>Temuco</v>
      </c>
      <c r="O428" s="129" t="str">
        <f>VLOOKUP(A428,BASE.!$A$1:$T$878,15,FALSE)</f>
        <v>fono (45) 226031/ 215342/ 2215342.</v>
      </c>
      <c r="P428" s="129">
        <f>VLOOKUP(A428,BASE.!$A$1:$T$878,16,FALSE)</f>
        <v>0</v>
      </c>
      <c r="Q428" s="129">
        <f>VLOOKUP(A428,BASE.!$A$1:$T$878,17,FALSE)</f>
        <v>0</v>
      </c>
      <c r="R428" s="129">
        <f>VLOOKUP(A428,BASE.!$A$1:$T$878,18,FALSE)</f>
        <v>93105</v>
      </c>
      <c r="S428" s="129" t="str">
        <f>VLOOKUP(A428,BASE.!$A$1:$T$878,19,FALSE)</f>
        <v xml:space="preserve">Se acompaña certificado de antecedentes financieros, correspondiente al 2019, aprobado por el  Subdepartamento de Supervisión Financiera 
</v>
      </c>
      <c r="T428" s="131">
        <f>VLOOKUP(A428,BASE.!$A$1:$T$878,20,FALSE)</f>
        <v>37970</v>
      </c>
      <c r="U428" s="130">
        <v>6905</v>
      </c>
      <c r="V428" s="136">
        <v>25785522</v>
      </c>
      <c r="W428" s="136">
        <v>25785522</v>
      </c>
      <c r="X428" s="134">
        <v>44227</v>
      </c>
      <c r="Y428" s="135" t="s">
        <v>8664</v>
      </c>
      <c r="Z428" s="135" t="s">
        <v>7880</v>
      </c>
      <c r="AA428" s="135" t="s">
        <v>198</v>
      </c>
    </row>
    <row r="429" spans="1:27" x14ac:dyDescent="0.25">
      <c r="A429" s="129">
        <v>6905</v>
      </c>
      <c r="B429" s="129" t="s">
        <v>8333</v>
      </c>
      <c r="C429" s="129">
        <v>702081009</v>
      </c>
      <c r="D429" s="129" t="str">
        <f>VLOOKUP(A429,BASE.!$A$1:$T$878,4,FALSE)</f>
        <v>Fundación de Derecho Privado</v>
      </c>
      <c r="E429" s="129" t="str">
        <f>VLOOKUP(A429,BASE.!$A$1:$T$878,5,FALSE)</f>
        <v>Otorgado por Decreto Supremo Nº 33, de fecha 3 de enero de 1963, del Ministerio de Justicia.</v>
      </c>
      <c r="F429" s="129" t="str">
        <f>VLOOKUP(A429,BASE.!$A$1:$T$878,6,FALSE)</f>
        <v>Certificado de Vigencia, folio Nº 500354860405, de 08 de noviembre de 2020, emitido por el Servicio de Registro Civil e Identificación.</v>
      </c>
      <c r="G429" s="129" t="str">
        <f>VLOOKUP(A429,BASE.!$A$1:$T$878,7,FALSE)</f>
        <v>Propiciar la investigación, educación y asistencia social especialmente en la zona llamada “de la Frontera”, en beneficio de su progreso humano y desarrollo económico social.</v>
      </c>
      <c r="H429" s="129" t="str">
        <f>VLOOKUP(A429,BASE.!$A$1:$T$878,8,FALSE)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De acuerdo a Certificado de Directorio, de fecha 08 de noviembre de 2020, del Servicio de Registro Civil e Identificación, Folio N° 500354860002.
De acuerdo a correo electrónico de fecha 16 de noviembre de 2020, doña Carola Matilde Lucay Cossio, RUN 10.960.670-7, no forma parte del Directorio, por renuncia.</v>
      </c>
      <c r="I429" s="129" t="str">
        <f>VLOOKUP(A429,BASE.!$A$1:$T$878,9,FALSE)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29" s="129" t="str">
        <f>VLOOKUP(A429,BASE.!$A$1:$T$878,10,FALSE)</f>
        <v xml:space="preserve">20 de junio de 2018, según consta en acta de Sesión Extraordinaria del Consejo Superior de misma fecha, reducida a escritura pública con fecha 25 de junio de 2018, del Notario Público de Temuco. </v>
      </c>
      <c r="K429" s="129" t="str">
        <f>VLOOKUP(A429,BASE.!$A$1:$T$878,11,FALSE)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29" s="129" t="str">
        <f>VLOOKUP(A429,BASE.!$A$1:$T$878,12,FALSE)</f>
        <v xml:space="preserve">Avenida Alemania Nº 0211, Comuna de Temuco, Novena Región de La Araucanía.
Oficina: Pasaje El Bosque Nº 620, 
</v>
      </c>
      <c r="M429" s="129" t="str">
        <f>VLOOKUP(A429,BASE.!$A$1:$T$878,13,FALSE)</f>
        <v>IX</v>
      </c>
      <c r="N429" s="129" t="str">
        <f>VLOOKUP(A429,BASE.!$A$1:$T$878,14,FALSE)</f>
        <v>Temuco</v>
      </c>
      <c r="O429" s="129" t="str">
        <f>VLOOKUP(A429,BASE.!$A$1:$T$878,15,FALSE)</f>
        <v>fono (45) 226031/ 215342/ 2215342.</v>
      </c>
      <c r="P429" s="129">
        <f>VLOOKUP(A429,BASE.!$A$1:$T$878,16,FALSE)</f>
        <v>0</v>
      </c>
      <c r="Q429" s="129">
        <f>VLOOKUP(A429,BASE.!$A$1:$T$878,17,FALSE)</f>
        <v>0</v>
      </c>
      <c r="R429" s="129">
        <f>VLOOKUP(A429,BASE.!$A$1:$T$878,18,FALSE)</f>
        <v>93105</v>
      </c>
      <c r="S429" s="129" t="str">
        <f>VLOOKUP(A429,BASE.!$A$1:$T$878,19,FALSE)</f>
        <v xml:space="preserve">Se acompaña certificado de antecedentes financieros, correspondiente al 2019, aprobado por el  Subdepartamento de Supervisión Financiera 
</v>
      </c>
      <c r="T429" s="131">
        <f>VLOOKUP(A429,BASE.!$A$1:$T$878,20,FALSE)</f>
        <v>37970</v>
      </c>
      <c r="U429" s="130">
        <v>6905</v>
      </c>
      <c r="V429" s="136">
        <v>7959708</v>
      </c>
      <c r="W429" s="136">
        <v>7959708</v>
      </c>
      <c r="X429" s="134">
        <v>44227</v>
      </c>
      <c r="Y429" s="135" t="s">
        <v>8664</v>
      </c>
      <c r="Z429" s="135" t="s">
        <v>7880</v>
      </c>
      <c r="AA429" s="135" t="s">
        <v>7890</v>
      </c>
    </row>
    <row r="430" spans="1:27" x14ac:dyDescent="0.25">
      <c r="A430" s="129">
        <v>6905</v>
      </c>
      <c r="B430" s="129" t="s">
        <v>8333</v>
      </c>
      <c r="C430" s="129">
        <v>702081009</v>
      </c>
      <c r="D430" s="129" t="str">
        <f>VLOOKUP(A430,BASE.!$A$1:$T$878,4,FALSE)</f>
        <v>Fundación de Derecho Privado</v>
      </c>
      <c r="E430" s="129" t="str">
        <f>VLOOKUP(A430,BASE.!$A$1:$T$878,5,FALSE)</f>
        <v>Otorgado por Decreto Supremo Nº 33, de fecha 3 de enero de 1963, del Ministerio de Justicia.</v>
      </c>
      <c r="F430" s="129" t="str">
        <f>VLOOKUP(A430,BASE.!$A$1:$T$878,6,FALSE)</f>
        <v>Certificado de Vigencia, folio Nº 500354860405, de 08 de noviembre de 2020, emitido por el Servicio de Registro Civil e Identificación.</v>
      </c>
      <c r="G430" s="129" t="str">
        <f>VLOOKUP(A430,BASE.!$A$1:$T$878,7,FALSE)</f>
        <v>Propiciar la investigación, educación y asistencia social especialmente en la zona llamada “de la Frontera”, en beneficio de su progreso humano y desarrollo económico social.</v>
      </c>
      <c r="H430" s="129" t="str">
        <f>VLOOKUP(A430,BASE.!$A$1:$T$878,8,FALSE)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De acuerdo a Certificado de Directorio, de fecha 08 de noviembre de 2020, del Servicio de Registro Civil e Identificación, Folio N° 500354860002.
De acuerdo a correo electrónico de fecha 16 de noviembre de 2020, doña Carola Matilde Lucay Cossio, RUN 10.960.670-7, no forma parte del Directorio, por renuncia.</v>
      </c>
      <c r="I430" s="129" t="str">
        <f>VLOOKUP(A430,BASE.!$A$1:$T$878,9,FALSE)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30" s="129" t="str">
        <f>VLOOKUP(A430,BASE.!$A$1:$T$878,10,FALSE)</f>
        <v xml:space="preserve">20 de junio de 2018, según consta en acta de Sesión Extraordinaria del Consejo Superior de misma fecha, reducida a escritura pública con fecha 25 de junio de 2018, del Notario Público de Temuco. </v>
      </c>
      <c r="K430" s="129" t="str">
        <f>VLOOKUP(A430,BASE.!$A$1:$T$878,11,FALSE)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30" s="129" t="str">
        <f>VLOOKUP(A430,BASE.!$A$1:$T$878,12,FALSE)</f>
        <v xml:space="preserve">Avenida Alemania Nº 0211, Comuna de Temuco, Novena Región de La Araucanía.
Oficina: Pasaje El Bosque Nº 620, 
</v>
      </c>
      <c r="M430" s="129" t="str">
        <f>VLOOKUP(A430,BASE.!$A$1:$T$878,13,FALSE)</f>
        <v>IX</v>
      </c>
      <c r="N430" s="129" t="str">
        <f>VLOOKUP(A430,BASE.!$A$1:$T$878,14,FALSE)</f>
        <v>Temuco</v>
      </c>
      <c r="O430" s="129" t="str">
        <f>VLOOKUP(A430,BASE.!$A$1:$T$878,15,FALSE)</f>
        <v>fono (45) 226031/ 215342/ 2215342.</v>
      </c>
      <c r="P430" s="129">
        <f>VLOOKUP(A430,BASE.!$A$1:$T$878,16,FALSE)</f>
        <v>0</v>
      </c>
      <c r="Q430" s="129">
        <f>VLOOKUP(A430,BASE.!$A$1:$T$878,17,FALSE)</f>
        <v>0</v>
      </c>
      <c r="R430" s="129">
        <f>VLOOKUP(A430,BASE.!$A$1:$T$878,18,FALSE)</f>
        <v>93105</v>
      </c>
      <c r="S430" s="129" t="str">
        <f>VLOOKUP(A430,BASE.!$A$1:$T$878,19,FALSE)</f>
        <v xml:space="preserve">Se acompaña certificado de antecedentes financieros, correspondiente al 2019, aprobado por el  Subdepartamento de Supervisión Financiera 
</v>
      </c>
      <c r="T430" s="131">
        <f>VLOOKUP(A430,BASE.!$A$1:$T$878,20,FALSE)</f>
        <v>37970</v>
      </c>
      <c r="U430" s="130">
        <v>6905</v>
      </c>
      <c r="V430" s="136">
        <v>28696220</v>
      </c>
      <c r="W430" s="136">
        <v>28696220</v>
      </c>
      <c r="X430" s="134">
        <v>44227</v>
      </c>
      <c r="Y430" s="135" t="s">
        <v>8664</v>
      </c>
      <c r="Z430" s="135" t="s">
        <v>7880</v>
      </c>
      <c r="AA430" s="135" t="s">
        <v>7985</v>
      </c>
    </row>
    <row r="431" spans="1:27" x14ac:dyDescent="0.25">
      <c r="A431" s="129">
        <v>6905</v>
      </c>
      <c r="B431" s="129" t="s">
        <v>8333</v>
      </c>
      <c r="C431" s="129">
        <v>702081009</v>
      </c>
      <c r="D431" s="129" t="str">
        <f>VLOOKUP(A431,BASE.!$A$1:$T$878,4,FALSE)</f>
        <v>Fundación de Derecho Privado</v>
      </c>
      <c r="E431" s="129" t="str">
        <f>VLOOKUP(A431,BASE.!$A$1:$T$878,5,FALSE)</f>
        <v>Otorgado por Decreto Supremo Nº 33, de fecha 3 de enero de 1963, del Ministerio de Justicia.</v>
      </c>
      <c r="F431" s="129" t="str">
        <f>VLOOKUP(A431,BASE.!$A$1:$T$878,6,FALSE)</f>
        <v>Certificado de Vigencia, folio Nº 500354860405, de 08 de noviembre de 2020, emitido por el Servicio de Registro Civil e Identificación.</v>
      </c>
      <c r="G431" s="129" t="str">
        <f>VLOOKUP(A431,BASE.!$A$1:$T$878,7,FALSE)</f>
        <v>Propiciar la investigación, educación y asistencia social especialmente en la zona llamada “de la Frontera”, en beneficio de su progreso humano y desarrollo económico social.</v>
      </c>
      <c r="H431" s="129" t="str">
        <f>VLOOKUP(A431,BASE.!$A$1:$T$878,8,FALSE)</f>
        <v>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De acuerdo a Certificado de Directorio, de fecha 08 de noviembre de 2020, del Servicio de Registro Civil e Identificación, Folio N° 500354860002.
De acuerdo a correo electrónico de fecha 16 de noviembre de 2020, doña Carola Matilde Lucay Cossio, RUN 10.960.670-7, no forma parte del Directorio, por renuncia.</v>
      </c>
      <c r="I431" s="129" t="str">
        <f>VLOOKUP(A431,BASE.!$A$1:$T$878,9,FALSE)</f>
        <v xml:space="preserve">Los miembros del Consejo Superior durarán dos años en sus funciones. La persona que ejerza el cargo de Presidente integrará el Consejo Superior mientras detente la calidad de Rector de la Universidad Católica de Temuco y durará 4 años en el cargo. </v>
      </c>
      <c r="J431" s="129" t="str">
        <f>VLOOKUP(A431,BASE.!$A$1:$T$878,10,FALSE)</f>
        <v xml:space="preserve">20 de junio de 2018, según consta en acta de Sesión Extraordinaria del Consejo Superior de misma fecha, reducida a escritura pública con fecha 25 de junio de 2018, del Notario Público de Temuco. </v>
      </c>
      <c r="K431" s="129" t="str">
        <f>VLOOKUP(A431,BASE.!$A$1:$T$878,11,FALSE)</f>
        <v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v>
      </c>
      <c r="L431" s="129" t="str">
        <f>VLOOKUP(A431,BASE.!$A$1:$T$878,12,FALSE)</f>
        <v xml:space="preserve">Avenida Alemania Nº 0211, Comuna de Temuco, Novena Región de La Araucanía.
Oficina: Pasaje El Bosque Nº 620, 
</v>
      </c>
      <c r="M431" s="129" t="str">
        <f>VLOOKUP(A431,BASE.!$A$1:$T$878,13,FALSE)</f>
        <v>IX</v>
      </c>
      <c r="N431" s="129" t="str">
        <f>VLOOKUP(A431,BASE.!$A$1:$T$878,14,FALSE)</f>
        <v>Temuco</v>
      </c>
      <c r="O431" s="129" t="str">
        <f>VLOOKUP(A431,BASE.!$A$1:$T$878,15,FALSE)</f>
        <v>fono (45) 226031/ 215342/ 2215342.</v>
      </c>
      <c r="P431" s="129">
        <f>VLOOKUP(A431,BASE.!$A$1:$T$878,16,FALSE)</f>
        <v>0</v>
      </c>
      <c r="Q431" s="129">
        <f>VLOOKUP(A431,BASE.!$A$1:$T$878,17,FALSE)</f>
        <v>0</v>
      </c>
      <c r="R431" s="129">
        <f>VLOOKUP(A431,BASE.!$A$1:$T$878,18,FALSE)</f>
        <v>93105</v>
      </c>
      <c r="S431" s="129" t="str">
        <f>VLOOKUP(A431,BASE.!$A$1:$T$878,19,FALSE)</f>
        <v xml:space="preserve">Se acompaña certificado de antecedentes financieros, correspondiente al 2019, aprobado por el  Subdepartamento de Supervisión Financiera 
</v>
      </c>
      <c r="T431" s="131">
        <f>VLOOKUP(A431,BASE.!$A$1:$T$878,20,FALSE)</f>
        <v>37970</v>
      </c>
      <c r="U431" s="130">
        <v>6905</v>
      </c>
      <c r="V431" s="136">
        <v>7694384</v>
      </c>
      <c r="W431" s="136">
        <v>7694384</v>
      </c>
      <c r="X431" s="134">
        <v>44227</v>
      </c>
      <c r="Y431" s="135" t="s">
        <v>8664</v>
      </c>
      <c r="Z431" s="135" t="s">
        <v>7880</v>
      </c>
      <c r="AA431" s="135" t="s">
        <v>7988</v>
      </c>
    </row>
    <row r="432" spans="1:27" x14ac:dyDescent="0.25">
      <c r="A432" s="129">
        <v>6911</v>
      </c>
      <c r="B432" s="129" t="s">
        <v>8334</v>
      </c>
      <c r="C432" s="129">
        <v>713189006</v>
      </c>
      <c r="D432" s="129" t="str">
        <f>VLOOKUP(A432,BASE.!$A$1:$T$878,4,FALSE)</f>
        <v>Corporación de Derecho Público</v>
      </c>
      <c r="E432" s="129" t="str">
        <f>VLOOKUP(A432,BASE.!$A$1:$T$878,5,FALSE)</f>
        <v>Otorgado por Decreto Supremo Nº 1965, del  17 de marzo de 1960, del Ministerio de Justicia.</v>
      </c>
      <c r="F432" s="129" t="str">
        <f>VLOOKUP(A432,BASE.!$A$1:$T$878,6,FALSE)</f>
        <v>indefinida</v>
      </c>
      <c r="G432" s="129" t="str">
        <f>VLOOKUP(A432,BASE.!$A$1:$T$878,7,FALSE)</f>
        <v>Actividad Religiosa</v>
      </c>
      <c r="H432" s="129" t="str">
        <f>VLOOKUP(A432,BASE.!$A$1:$T$878,8,FALSE)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I432" s="129" t="str">
        <f>VLOOKUP(A432,BASE.!$A$1:$T$878,9,FALSE)</f>
        <v xml:space="preserve">Durarán tres años en sus cargos, pudiendo ser reelegidos de forma indefinida.
</v>
      </c>
      <c r="J432" s="129" t="str">
        <f>VLOOKUP(A432,BASE.!$A$1:$T$878,10,FALSE)</f>
        <v>17 de abril de 2018 al 17 de abril de 2021.</v>
      </c>
      <c r="K432" s="129" t="str">
        <f>VLOOKUP(A432,BASE.!$A$1:$T$878,11,FALSE)</f>
        <v xml:space="preserve">Presidente: Julio Salazar Veloso, 
Luis Elías Jara Martínez  
(Podrán actuar conjunta o indistintamente).
</v>
      </c>
      <c r="L432" s="129" t="str">
        <f>VLOOKUP(A432,BASE.!$A$1:$T$878,12,FALSE)</f>
        <v xml:space="preserve">Ricardo Lyon s/n, Lota Alto, VIII Región 
</v>
      </c>
      <c r="M432" s="129" t="str">
        <f>VLOOKUP(A432,BASE.!$A$1:$T$878,13,FALSE)</f>
        <v>VIII</v>
      </c>
      <c r="N432" s="129" t="str">
        <f>VLOOKUP(A432,BASE.!$A$1:$T$878,14,FALSE)</f>
        <v>Lota Alto</v>
      </c>
      <c r="O432" s="129" t="str">
        <f>VLOOKUP(A432,BASE.!$A$1:$T$878,15,FALSE)</f>
        <v xml:space="preserve"> 2876235 – 2871238</v>
      </c>
      <c r="P432" s="129" t="str">
        <f>VLOOKUP(A432,BASE.!$A$1:$T$878,16,FALSE)</f>
        <v>director.mesp@gmail.com</v>
      </c>
      <c r="Q432" s="129">
        <f>VLOOKUP(A432,BASE.!$A$1:$T$878,17,FALSE)</f>
        <v>0</v>
      </c>
      <c r="R432" s="129">
        <f>VLOOKUP(A432,BASE.!$A$1:$T$878,18,FALSE)</f>
        <v>93910</v>
      </c>
      <c r="S432" s="129" t="str">
        <f>VLOOKUP(A432,BASE.!$A$1:$T$878,19,FALSE)</f>
        <v xml:space="preserve">ENVIADOS  ANTECEDENTES CORRESPONDIENTES AL AÑO 2019, aprobado por el SUB DEPARTAMENTO DE SUPERVISIÓN FINANCIERA </v>
      </c>
      <c r="T432" s="131">
        <f>VLOOKUP(A432,BASE.!$A$1:$T$878,20,FALSE)</f>
        <v>37970</v>
      </c>
      <c r="U432" s="130">
        <v>6911</v>
      </c>
      <c r="V432" s="136">
        <v>4396903</v>
      </c>
      <c r="W432" s="136">
        <v>4396903</v>
      </c>
      <c r="X432" s="134">
        <v>44227</v>
      </c>
      <c r="Y432" s="135" t="s">
        <v>8664</v>
      </c>
      <c r="Z432" s="135" t="s">
        <v>7880</v>
      </c>
      <c r="AA432" s="135" t="s">
        <v>7911</v>
      </c>
    </row>
    <row r="433" spans="1:27" x14ac:dyDescent="0.25">
      <c r="A433" s="129">
        <v>6911</v>
      </c>
      <c r="B433" s="129" t="s">
        <v>8334</v>
      </c>
      <c r="C433" s="129">
        <v>713189006</v>
      </c>
      <c r="D433" s="129" t="str">
        <f>VLOOKUP(A433,BASE.!$A$1:$T$878,4,FALSE)</f>
        <v>Corporación de Derecho Público</v>
      </c>
      <c r="E433" s="129" t="str">
        <f>VLOOKUP(A433,BASE.!$A$1:$T$878,5,FALSE)</f>
        <v>Otorgado por Decreto Supremo Nº 1965, del  17 de marzo de 1960, del Ministerio de Justicia.</v>
      </c>
      <c r="F433" s="129" t="str">
        <f>VLOOKUP(A433,BASE.!$A$1:$T$878,6,FALSE)</f>
        <v>indefinida</v>
      </c>
      <c r="G433" s="129" t="str">
        <f>VLOOKUP(A433,BASE.!$A$1:$T$878,7,FALSE)</f>
        <v>Actividad Religiosa</v>
      </c>
      <c r="H433" s="129" t="str">
        <f>VLOOKUP(A433,BASE.!$A$1:$T$878,8,FALSE)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I433" s="129" t="str">
        <f>VLOOKUP(A433,BASE.!$A$1:$T$878,9,FALSE)</f>
        <v xml:space="preserve">Durarán tres años en sus cargos, pudiendo ser reelegidos de forma indefinida.
</v>
      </c>
      <c r="J433" s="129" t="str">
        <f>VLOOKUP(A433,BASE.!$A$1:$T$878,10,FALSE)</f>
        <v>17 de abril de 2018 al 17 de abril de 2021.</v>
      </c>
      <c r="K433" s="129" t="str">
        <f>VLOOKUP(A433,BASE.!$A$1:$T$878,11,FALSE)</f>
        <v xml:space="preserve">Presidente: Julio Salazar Veloso, 
Luis Elías Jara Martínez  
(Podrán actuar conjunta o indistintamente).
</v>
      </c>
      <c r="L433" s="129" t="str">
        <f>VLOOKUP(A433,BASE.!$A$1:$T$878,12,FALSE)</f>
        <v xml:space="preserve">Ricardo Lyon s/n, Lota Alto, VIII Región 
</v>
      </c>
      <c r="M433" s="129" t="str">
        <f>VLOOKUP(A433,BASE.!$A$1:$T$878,13,FALSE)</f>
        <v>VIII</v>
      </c>
      <c r="N433" s="129" t="str">
        <f>VLOOKUP(A433,BASE.!$A$1:$T$878,14,FALSE)</f>
        <v>Lota Alto</v>
      </c>
      <c r="O433" s="129" t="str">
        <f>VLOOKUP(A433,BASE.!$A$1:$T$878,15,FALSE)</f>
        <v xml:space="preserve"> 2876235 – 2871238</v>
      </c>
      <c r="P433" s="129" t="str">
        <f>VLOOKUP(A433,BASE.!$A$1:$T$878,16,FALSE)</f>
        <v>director.mesp@gmail.com</v>
      </c>
      <c r="Q433" s="129">
        <f>VLOOKUP(A433,BASE.!$A$1:$T$878,17,FALSE)</f>
        <v>0</v>
      </c>
      <c r="R433" s="129">
        <f>VLOOKUP(A433,BASE.!$A$1:$T$878,18,FALSE)</f>
        <v>93910</v>
      </c>
      <c r="S433" s="129" t="str">
        <f>VLOOKUP(A433,BASE.!$A$1:$T$878,19,FALSE)</f>
        <v xml:space="preserve">ENVIADOS  ANTECEDENTES CORRESPONDIENTES AL AÑO 2019, aprobado por el SUB DEPARTAMENTO DE SUPERVISIÓN FINANCIERA </v>
      </c>
      <c r="T433" s="131">
        <f>VLOOKUP(A433,BASE.!$A$1:$T$878,20,FALSE)</f>
        <v>37970</v>
      </c>
      <c r="U433" s="130">
        <v>6911</v>
      </c>
      <c r="V433" s="136">
        <v>8696718</v>
      </c>
      <c r="W433" s="136">
        <v>8696718</v>
      </c>
      <c r="X433" s="134">
        <v>44227</v>
      </c>
      <c r="Y433" s="135" t="s">
        <v>8664</v>
      </c>
      <c r="Z433" s="135" t="s">
        <v>7880</v>
      </c>
      <c r="AA433" s="135" t="s">
        <v>162</v>
      </c>
    </row>
    <row r="434" spans="1:27" x14ac:dyDescent="0.25">
      <c r="A434" s="129">
        <v>6911</v>
      </c>
      <c r="B434" s="129" t="s">
        <v>8334</v>
      </c>
      <c r="C434" s="129">
        <v>713189006</v>
      </c>
      <c r="D434" s="129" t="str">
        <f>VLOOKUP(A434,BASE.!$A$1:$T$878,4,FALSE)</f>
        <v>Corporación de Derecho Público</v>
      </c>
      <c r="E434" s="129" t="str">
        <f>VLOOKUP(A434,BASE.!$A$1:$T$878,5,FALSE)</f>
        <v>Otorgado por Decreto Supremo Nº 1965, del  17 de marzo de 1960, del Ministerio de Justicia.</v>
      </c>
      <c r="F434" s="129" t="str">
        <f>VLOOKUP(A434,BASE.!$A$1:$T$878,6,FALSE)</f>
        <v>indefinida</v>
      </c>
      <c r="G434" s="129" t="str">
        <f>VLOOKUP(A434,BASE.!$A$1:$T$878,7,FALSE)</f>
        <v>Actividad Religiosa</v>
      </c>
      <c r="H434" s="129" t="str">
        <f>VLOOKUP(A434,BASE.!$A$1:$T$878,8,FALSE)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I434" s="129" t="str">
        <f>VLOOKUP(A434,BASE.!$A$1:$T$878,9,FALSE)</f>
        <v xml:space="preserve">Durarán tres años en sus cargos, pudiendo ser reelegidos de forma indefinida.
</v>
      </c>
      <c r="J434" s="129" t="str">
        <f>VLOOKUP(A434,BASE.!$A$1:$T$878,10,FALSE)</f>
        <v>17 de abril de 2018 al 17 de abril de 2021.</v>
      </c>
      <c r="K434" s="129" t="str">
        <f>VLOOKUP(A434,BASE.!$A$1:$T$878,11,FALSE)</f>
        <v xml:space="preserve">Presidente: Julio Salazar Veloso, 
Luis Elías Jara Martínez  
(Podrán actuar conjunta o indistintamente).
</v>
      </c>
      <c r="L434" s="129" t="str">
        <f>VLOOKUP(A434,BASE.!$A$1:$T$878,12,FALSE)</f>
        <v xml:space="preserve">Ricardo Lyon s/n, Lota Alto, VIII Región 
</v>
      </c>
      <c r="M434" s="129" t="str">
        <f>VLOOKUP(A434,BASE.!$A$1:$T$878,13,FALSE)</f>
        <v>VIII</v>
      </c>
      <c r="N434" s="129" t="str">
        <f>VLOOKUP(A434,BASE.!$A$1:$T$878,14,FALSE)</f>
        <v>Lota Alto</v>
      </c>
      <c r="O434" s="129" t="str">
        <f>VLOOKUP(A434,BASE.!$A$1:$T$878,15,FALSE)</f>
        <v xml:space="preserve"> 2876235 – 2871238</v>
      </c>
      <c r="P434" s="129" t="str">
        <f>VLOOKUP(A434,BASE.!$A$1:$T$878,16,FALSE)</f>
        <v>director.mesp@gmail.com</v>
      </c>
      <c r="Q434" s="129">
        <f>VLOOKUP(A434,BASE.!$A$1:$T$878,17,FALSE)</f>
        <v>0</v>
      </c>
      <c r="R434" s="129">
        <f>VLOOKUP(A434,BASE.!$A$1:$T$878,18,FALSE)</f>
        <v>93910</v>
      </c>
      <c r="S434" s="129" t="str">
        <f>VLOOKUP(A434,BASE.!$A$1:$T$878,19,FALSE)</f>
        <v xml:space="preserve">ENVIADOS  ANTECEDENTES CORRESPONDIENTES AL AÑO 2019, aprobado por el SUB DEPARTAMENTO DE SUPERVISIÓN FINANCIERA </v>
      </c>
      <c r="T434" s="131">
        <f>VLOOKUP(A434,BASE.!$A$1:$T$878,20,FALSE)</f>
        <v>37970</v>
      </c>
      <c r="U434" s="130">
        <v>6911</v>
      </c>
      <c r="V434" s="136">
        <v>5237488</v>
      </c>
      <c r="W434" s="136">
        <v>5237488</v>
      </c>
      <c r="X434" s="134">
        <v>44227</v>
      </c>
      <c r="Y434" s="135" t="s">
        <v>8664</v>
      </c>
      <c r="Z434" s="135" t="s">
        <v>7880</v>
      </c>
      <c r="AA434" s="135" t="s">
        <v>7903</v>
      </c>
    </row>
    <row r="435" spans="1:27" x14ac:dyDescent="0.25">
      <c r="A435" s="129">
        <v>6911</v>
      </c>
      <c r="B435" s="129" t="s">
        <v>8334</v>
      </c>
      <c r="C435" s="129">
        <v>713189006</v>
      </c>
      <c r="D435" s="129" t="str">
        <f>VLOOKUP(A435,BASE.!$A$1:$T$878,4,FALSE)</f>
        <v>Corporación de Derecho Público</v>
      </c>
      <c r="E435" s="129" t="str">
        <f>VLOOKUP(A435,BASE.!$A$1:$T$878,5,FALSE)</f>
        <v>Otorgado por Decreto Supremo Nº 1965, del  17 de marzo de 1960, del Ministerio de Justicia.</v>
      </c>
      <c r="F435" s="129" t="str">
        <f>VLOOKUP(A435,BASE.!$A$1:$T$878,6,FALSE)</f>
        <v>indefinida</v>
      </c>
      <c r="G435" s="129" t="str">
        <f>VLOOKUP(A435,BASE.!$A$1:$T$878,7,FALSE)</f>
        <v>Actividad Religiosa</v>
      </c>
      <c r="H435" s="129" t="str">
        <f>VLOOKUP(A435,BASE.!$A$1:$T$878,8,FALSE)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I435" s="129" t="str">
        <f>VLOOKUP(A435,BASE.!$A$1:$T$878,9,FALSE)</f>
        <v xml:space="preserve">Durarán tres años en sus cargos, pudiendo ser reelegidos de forma indefinida.
</v>
      </c>
      <c r="J435" s="129" t="str">
        <f>VLOOKUP(A435,BASE.!$A$1:$T$878,10,FALSE)</f>
        <v>17 de abril de 2018 al 17 de abril de 2021.</v>
      </c>
      <c r="K435" s="129" t="str">
        <f>VLOOKUP(A435,BASE.!$A$1:$T$878,11,FALSE)</f>
        <v xml:space="preserve">Presidente: Julio Salazar Veloso, 
Luis Elías Jara Martínez  
(Podrán actuar conjunta o indistintamente).
</v>
      </c>
      <c r="L435" s="129" t="str">
        <f>VLOOKUP(A435,BASE.!$A$1:$T$878,12,FALSE)</f>
        <v xml:space="preserve">Ricardo Lyon s/n, Lota Alto, VIII Región 
</v>
      </c>
      <c r="M435" s="129" t="str">
        <f>VLOOKUP(A435,BASE.!$A$1:$T$878,13,FALSE)</f>
        <v>VIII</v>
      </c>
      <c r="N435" s="129" t="str">
        <f>VLOOKUP(A435,BASE.!$A$1:$T$878,14,FALSE)</f>
        <v>Lota Alto</v>
      </c>
      <c r="O435" s="129" t="str">
        <f>VLOOKUP(A435,BASE.!$A$1:$T$878,15,FALSE)</f>
        <v xml:space="preserve"> 2876235 – 2871238</v>
      </c>
      <c r="P435" s="129" t="str">
        <f>VLOOKUP(A435,BASE.!$A$1:$T$878,16,FALSE)</f>
        <v>director.mesp@gmail.com</v>
      </c>
      <c r="Q435" s="129">
        <f>VLOOKUP(A435,BASE.!$A$1:$T$878,17,FALSE)</f>
        <v>0</v>
      </c>
      <c r="R435" s="129">
        <f>VLOOKUP(A435,BASE.!$A$1:$T$878,18,FALSE)</f>
        <v>93910</v>
      </c>
      <c r="S435" s="129" t="str">
        <f>VLOOKUP(A435,BASE.!$A$1:$T$878,19,FALSE)</f>
        <v xml:space="preserve">ENVIADOS  ANTECEDENTES CORRESPONDIENTES AL AÑO 2019, aprobado por el SUB DEPARTAMENTO DE SUPERVISIÓN FINANCIERA </v>
      </c>
      <c r="T435" s="131">
        <f>VLOOKUP(A435,BASE.!$A$1:$T$878,20,FALSE)</f>
        <v>37970</v>
      </c>
      <c r="U435" s="130">
        <v>6911</v>
      </c>
      <c r="V435" s="136">
        <v>22000436</v>
      </c>
      <c r="W435" s="136">
        <v>22000436</v>
      </c>
      <c r="X435" s="134">
        <v>44227</v>
      </c>
      <c r="Y435" s="135" t="s">
        <v>8664</v>
      </c>
      <c r="Z435" s="135" t="s">
        <v>7880</v>
      </c>
      <c r="AA435" s="135" t="s">
        <v>7893</v>
      </c>
    </row>
    <row r="436" spans="1:27" x14ac:dyDescent="0.25">
      <c r="A436" s="129">
        <v>6911</v>
      </c>
      <c r="B436" s="129" t="s">
        <v>8334</v>
      </c>
      <c r="C436" s="129">
        <v>713189006</v>
      </c>
      <c r="D436" s="129" t="str">
        <f>VLOOKUP(A436,BASE.!$A$1:$T$878,4,FALSE)</f>
        <v>Corporación de Derecho Público</v>
      </c>
      <c r="E436" s="129" t="str">
        <f>VLOOKUP(A436,BASE.!$A$1:$T$878,5,FALSE)</f>
        <v>Otorgado por Decreto Supremo Nº 1965, del  17 de marzo de 1960, del Ministerio de Justicia.</v>
      </c>
      <c r="F436" s="129" t="str">
        <f>VLOOKUP(A436,BASE.!$A$1:$T$878,6,FALSE)</f>
        <v>indefinida</v>
      </c>
      <c r="G436" s="129" t="str">
        <f>VLOOKUP(A436,BASE.!$A$1:$T$878,7,FALSE)</f>
        <v>Actividad Religiosa</v>
      </c>
      <c r="H436" s="129" t="str">
        <f>VLOOKUP(A436,BASE.!$A$1:$T$878,8,FALSE)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I436" s="129" t="str">
        <f>VLOOKUP(A436,BASE.!$A$1:$T$878,9,FALSE)</f>
        <v xml:space="preserve">Durarán tres años en sus cargos, pudiendo ser reelegidos de forma indefinida.
</v>
      </c>
      <c r="J436" s="129" t="str">
        <f>VLOOKUP(A436,BASE.!$A$1:$T$878,10,FALSE)</f>
        <v>17 de abril de 2018 al 17 de abril de 2021.</v>
      </c>
      <c r="K436" s="129" t="str">
        <f>VLOOKUP(A436,BASE.!$A$1:$T$878,11,FALSE)</f>
        <v xml:space="preserve">Presidente: Julio Salazar Veloso, 
Luis Elías Jara Martínez  
(Podrán actuar conjunta o indistintamente).
</v>
      </c>
      <c r="L436" s="129" t="str">
        <f>VLOOKUP(A436,BASE.!$A$1:$T$878,12,FALSE)</f>
        <v xml:space="preserve">Ricardo Lyon s/n, Lota Alto, VIII Región 
</v>
      </c>
      <c r="M436" s="129" t="str">
        <f>VLOOKUP(A436,BASE.!$A$1:$T$878,13,FALSE)</f>
        <v>VIII</v>
      </c>
      <c r="N436" s="129" t="str">
        <f>VLOOKUP(A436,BASE.!$A$1:$T$878,14,FALSE)</f>
        <v>Lota Alto</v>
      </c>
      <c r="O436" s="129" t="str">
        <f>VLOOKUP(A436,BASE.!$A$1:$T$878,15,FALSE)</f>
        <v xml:space="preserve"> 2876235 – 2871238</v>
      </c>
      <c r="P436" s="129" t="str">
        <f>VLOOKUP(A436,BASE.!$A$1:$T$878,16,FALSE)</f>
        <v>director.mesp@gmail.com</v>
      </c>
      <c r="Q436" s="129">
        <f>VLOOKUP(A436,BASE.!$A$1:$T$878,17,FALSE)</f>
        <v>0</v>
      </c>
      <c r="R436" s="129">
        <f>VLOOKUP(A436,BASE.!$A$1:$T$878,18,FALSE)</f>
        <v>93910</v>
      </c>
      <c r="S436" s="129" t="str">
        <f>VLOOKUP(A436,BASE.!$A$1:$T$878,19,FALSE)</f>
        <v xml:space="preserve">ENVIADOS  ANTECEDENTES CORRESPONDIENTES AL AÑO 2019, aprobado por el SUB DEPARTAMENTO DE SUPERVISIÓN FINANCIERA </v>
      </c>
      <c r="T436" s="131">
        <f>VLOOKUP(A436,BASE.!$A$1:$T$878,20,FALSE)</f>
        <v>37970</v>
      </c>
      <c r="U436" s="130">
        <v>6911</v>
      </c>
      <c r="V436" s="136">
        <v>5728645</v>
      </c>
      <c r="W436" s="136">
        <v>5728645</v>
      </c>
      <c r="X436" s="134">
        <v>44227</v>
      </c>
      <c r="Y436" s="135" t="s">
        <v>8664</v>
      </c>
      <c r="Z436" s="135" t="s">
        <v>7880</v>
      </c>
      <c r="AA436" s="135" t="s">
        <v>7920</v>
      </c>
    </row>
    <row r="437" spans="1:27" x14ac:dyDescent="0.25">
      <c r="A437" s="129">
        <v>6911</v>
      </c>
      <c r="B437" s="129" t="s">
        <v>8334</v>
      </c>
      <c r="C437" s="129">
        <v>713189006</v>
      </c>
      <c r="D437" s="129" t="str">
        <f>VLOOKUP(A437,BASE.!$A$1:$T$878,4,FALSE)</f>
        <v>Corporación de Derecho Público</v>
      </c>
      <c r="E437" s="129" t="str">
        <f>VLOOKUP(A437,BASE.!$A$1:$T$878,5,FALSE)</f>
        <v>Otorgado por Decreto Supremo Nº 1965, del  17 de marzo de 1960, del Ministerio de Justicia.</v>
      </c>
      <c r="F437" s="129" t="str">
        <f>VLOOKUP(A437,BASE.!$A$1:$T$878,6,FALSE)</f>
        <v>indefinida</v>
      </c>
      <c r="G437" s="129" t="str">
        <f>VLOOKUP(A437,BASE.!$A$1:$T$878,7,FALSE)</f>
        <v>Actividad Religiosa</v>
      </c>
      <c r="H437" s="129" t="str">
        <f>VLOOKUP(A437,BASE.!$A$1:$T$878,8,FALSE)</f>
        <v xml:space="preserve">Obispo General - Presidente: Julio Salazar Veloso  
Vicepresidente: Luis Elías Jara Martínez      
Secretario Nacional: David Castro Cuevas, 
Tesorero: Emilio Carrasco Henríquez, 
Directores: 
Ricardo Antonio Vergara Rosales, 
David Jeremías Quiroz Lagos, 
Miriam Espinoza Riveros, 
Coordiandores:
Manuel Gatica Paredes, 
Celinda Henriquez Barra, 
</v>
      </c>
      <c r="I437" s="129" t="str">
        <f>VLOOKUP(A437,BASE.!$A$1:$T$878,9,FALSE)</f>
        <v xml:space="preserve">Durarán tres años en sus cargos, pudiendo ser reelegidos de forma indefinida.
</v>
      </c>
      <c r="J437" s="129" t="str">
        <f>VLOOKUP(A437,BASE.!$A$1:$T$878,10,FALSE)</f>
        <v>17 de abril de 2018 al 17 de abril de 2021.</v>
      </c>
      <c r="K437" s="129" t="str">
        <f>VLOOKUP(A437,BASE.!$A$1:$T$878,11,FALSE)</f>
        <v xml:space="preserve">Presidente: Julio Salazar Veloso, 
Luis Elías Jara Martínez  
(Podrán actuar conjunta o indistintamente).
</v>
      </c>
      <c r="L437" s="129" t="str">
        <f>VLOOKUP(A437,BASE.!$A$1:$T$878,12,FALSE)</f>
        <v xml:space="preserve">Ricardo Lyon s/n, Lota Alto, VIII Región 
</v>
      </c>
      <c r="M437" s="129" t="str">
        <f>VLOOKUP(A437,BASE.!$A$1:$T$878,13,FALSE)</f>
        <v>VIII</v>
      </c>
      <c r="N437" s="129" t="str">
        <f>VLOOKUP(A437,BASE.!$A$1:$T$878,14,FALSE)</f>
        <v>Lota Alto</v>
      </c>
      <c r="O437" s="129" t="str">
        <f>VLOOKUP(A437,BASE.!$A$1:$T$878,15,FALSE)</f>
        <v xml:space="preserve"> 2876235 – 2871238</v>
      </c>
      <c r="P437" s="129" t="str">
        <f>VLOOKUP(A437,BASE.!$A$1:$T$878,16,FALSE)</f>
        <v>director.mesp@gmail.com</v>
      </c>
      <c r="Q437" s="129">
        <f>VLOOKUP(A437,BASE.!$A$1:$T$878,17,FALSE)</f>
        <v>0</v>
      </c>
      <c r="R437" s="129">
        <f>VLOOKUP(A437,BASE.!$A$1:$T$878,18,FALSE)</f>
        <v>93910</v>
      </c>
      <c r="S437" s="129" t="str">
        <f>VLOOKUP(A437,BASE.!$A$1:$T$878,19,FALSE)</f>
        <v xml:space="preserve">ENVIADOS  ANTECEDENTES CORRESPONDIENTES AL AÑO 2019, aprobado por el SUB DEPARTAMENTO DE SUPERVISIÓN FINANCIERA </v>
      </c>
      <c r="T437" s="131">
        <f>VLOOKUP(A437,BASE.!$A$1:$T$878,20,FALSE)</f>
        <v>37970</v>
      </c>
      <c r="U437" s="130">
        <v>6911</v>
      </c>
      <c r="V437" s="136">
        <v>12636479</v>
      </c>
      <c r="W437" s="136">
        <v>12636479</v>
      </c>
      <c r="X437" s="134">
        <v>44227</v>
      </c>
      <c r="Y437" s="135" t="s">
        <v>8664</v>
      </c>
      <c r="Z437" s="135" t="s">
        <v>7880</v>
      </c>
      <c r="AA437" s="135" t="s">
        <v>7935</v>
      </c>
    </row>
    <row r="438" spans="1:27" x14ac:dyDescent="0.25">
      <c r="A438" s="129">
        <v>6914</v>
      </c>
      <c r="B438" s="129" t="s">
        <v>8629</v>
      </c>
      <c r="C438" s="129">
        <v>722884000</v>
      </c>
      <c r="D438" s="129" t="str">
        <f>VLOOKUP(A438,BASE.!$A$1:$T$878,4,FALSE)</f>
        <v>Fundación de Derecho Privado.</v>
      </c>
      <c r="E438" s="129" t="str">
        <f>VLOOKUP(A438,BASE.!$A$1:$T$878,5,FALSE)</f>
        <v>Otorgado por Decreto Supremo Nº 00712, de fecha 01 de junio 2011, del Ministerio de Justicia.</v>
      </c>
      <c r="F438" s="129" t="str">
        <f>VLOOKUP(A438,BASE.!$A$1:$T$878,6,FALSE)</f>
        <v>Certificado de vigencia de Persona Jurídica Sin Fines de Lucro, emitido por el Servicio de Registro Civil e Identificación, folio N° 500340188464, emitido con fecha 12 de agosto de 2020.</v>
      </c>
      <c r="G438" s="129" t="str">
        <f>VLOOKUP(A438,BASE.!$A$1:$T$878,7,FALSE)</f>
        <v>La atención integral en una plena concepción cristiana del menor en situación irregular.</v>
      </c>
      <c r="H438" s="129" t="str">
        <f>VLOOKUP(A438,BASE.!$A$1:$T$878,8,FALSE)</f>
        <v xml:space="preserve">Presidenta:
María Beatriz del Carmen Torres Maldonado
Vice-Presidenta:
María Teresa Bolívar Jirón
Secretaria:
Jessica Elvira Del Pilar Bobadilla Soto
Tesorera:
Gabriela Jirón Droguett
Directora:
Iris Elena Andrades Villalobos
</v>
      </c>
      <c r="I438" s="129" t="str">
        <f>VLOOKUP(A438,BASE.!$A$1:$T$878,9,FALSE)</f>
        <v>Durarán un año en sus cargos, pudiendo reelegirse indefinidamente. Renovación parcial, anual de dos Directores.</v>
      </c>
      <c r="J438" s="129" t="str">
        <f>VLOOKUP(A438,BASE.!$A$1:$T$878,10,FALSE)</f>
        <v>16.06.2020 al 16.06.2021</v>
      </c>
      <c r="K438" s="129" t="str">
        <f>VLOOKUP(A438,BASE.!$A$1:$T$878,11,FALSE)</f>
        <v xml:space="preserve">María Beatriz Torres Maldonado       
</v>
      </c>
      <c r="L438" s="129" t="str">
        <f>VLOOKUP(A438,BASE.!$A$1:$T$878,12,FALSE)</f>
        <v>Villa Rauquen, Los Peumos 513, Curicó, Región del Maule.</v>
      </c>
      <c r="M438" s="129" t="str">
        <f>VLOOKUP(A438,BASE.!$A$1:$T$878,13,FALSE)</f>
        <v>VII</v>
      </c>
      <c r="N438" s="129" t="str">
        <f>VLOOKUP(A438,BASE.!$A$1:$T$878,14,FALSE)</f>
        <v>Curicó</v>
      </c>
      <c r="O438" s="129" t="str">
        <f>VLOOKUP(A438,BASE.!$A$1:$T$878,15,FALSE)</f>
        <v>752381944.</v>
      </c>
      <c r="P438" s="129" t="str">
        <f>VLOOKUP(A438,BASE.!$A$1:$T$878,16,FALSE)</f>
        <v>f.nazarethcco@gmail.com</v>
      </c>
      <c r="Q438" s="129">
        <f>VLOOKUP(A438,BASE.!$A$1:$T$878,17,FALSE)</f>
        <v>0</v>
      </c>
      <c r="R438" s="129" t="str">
        <f>VLOOKUP(A438,BASE.!$A$1:$T$878,18,FALSE)</f>
        <v>93401: Institución de Asistencia Social.</v>
      </c>
      <c r="S438" s="129" t="str">
        <f>VLOOKUP(A438,BASE.!$A$1:$T$878,19,FALSE)</f>
        <v>Se acompaña certificado de antecedentes financieros correspondiente al año 2019, aprobados por Sub Depto. Supervisión Financiera Nacional</v>
      </c>
      <c r="T438" s="131">
        <f>VLOOKUP(A438,BASE.!$A$1:$T$878,20,FALSE)</f>
        <v>37970</v>
      </c>
      <c r="U438" s="130">
        <v>6914</v>
      </c>
      <c r="V438" s="136">
        <v>0</v>
      </c>
      <c r="W438" s="136">
        <v>0</v>
      </c>
      <c r="X438" s="134">
        <v>44227</v>
      </c>
      <c r="Y438" s="135" t="s">
        <v>8664</v>
      </c>
      <c r="Z438" s="135" t="s">
        <v>7880</v>
      </c>
      <c r="AA438" s="135" t="s">
        <v>7914</v>
      </c>
    </row>
    <row r="439" spans="1:27" x14ac:dyDescent="0.25">
      <c r="A439" s="129">
        <v>6915</v>
      </c>
      <c r="B439" s="129" t="s">
        <v>8335</v>
      </c>
      <c r="C439" s="129">
        <v>721694003</v>
      </c>
      <c r="D439" s="129" t="str">
        <f>VLOOKUP(A439,BASE.!$A$1:$T$878,4,FALSE)</f>
        <v>Corporación de Derecho Privado.</v>
      </c>
      <c r="E439" s="129" t="str">
        <f>VLOOKUP(A439,BASE.!$A$1:$T$878,5,FALSE)</f>
        <v xml:space="preserve">Decreto Supremo Nº 1472, de 03 de noviembre de 1992, del Ministerio de Justicia. </v>
      </c>
      <c r="F439" s="129" t="str">
        <f>VLOOKUP(A439,BASE.!$A$1:$T$878,6,FALSE)</f>
        <v>Certificado de Vigencia Folio Nº 500354067733, de 4 de noviembre de 2020, del Servicio de Registro Civil e Identificación.</v>
      </c>
      <c r="G439" s="129" t="str">
        <f>VLOOKUP(A439,BASE.!$A$1:$T$878,7,FALSE)</f>
        <v>Formación, promoción, cooperación y prestación de servicios para el desarrollo económico, social, cultural y espiritual de la comunidad, en el área de los derechos humanos del niño, entre otras.</v>
      </c>
      <c r="H439" s="129" t="str">
        <f>VLOOKUP(A439,BASE.!$A$1:$T$878,8,FALSE)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39" s="129" t="str">
        <f>VLOOKUP(A439,BASE.!$A$1:$T$878,9,FALSE)</f>
        <v>3 años en sus cargos.</v>
      </c>
      <c r="J439" s="129" t="str">
        <f>VLOOKUP(A439,BASE.!$A$1:$T$878,10,FALSE)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39" s="129" t="str">
        <f>VLOOKUP(A439,BASE.!$A$1:$T$878,11,FALSE)</f>
        <v xml:space="preserve">Patricio Marcelo Labra Guzmán, 
</v>
      </c>
      <c r="L439" s="129" t="str">
        <f>VLOOKUP(A439,BASE.!$A$1:$T$878,12,FALSE)</f>
        <v xml:space="preserve">Calle Orella N° 1015, comuna y ciudad de Valparaíso, Quinta Región  
</v>
      </c>
      <c r="M439" s="129" t="str">
        <f>VLOOKUP(A439,BASE.!$A$1:$T$878,13,FALSE)</f>
        <v>V</v>
      </c>
      <c r="N439" s="129" t="str">
        <f>VLOOKUP(A439,BASE.!$A$1:$T$878,14,FALSE)</f>
        <v>Valparaíso</v>
      </c>
      <c r="O439" s="129" t="str">
        <f>VLOOKUP(A439,BASE.!$A$1:$T$878,15,FALSE)</f>
        <v xml:space="preserve">32-2156923, 32-2156246
</v>
      </c>
      <c r="P439" s="129" t="str">
        <f>VLOOKUP(A439,BASE.!$A$1:$T$878,16,FALSE)</f>
        <v>serpaj@serpajchile.cl</v>
      </c>
      <c r="Q439" s="129">
        <f>VLOOKUP(A439,BASE.!$A$1:$T$878,17,FALSE)</f>
        <v>0</v>
      </c>
      <c r="R439" s="129">
        <f>VLOOKUP(A439,BASE.!$A$1:$T$878,18,FALSE)</f>
        <v>93401</v>
      </c>
      <c r="S439" s="129" t="str">
        <f>VLOOKUP(A439,BASE.!$A$1:$T$878,19,FALSE)</f>
        <v>Se acompaña certificado de antecedentes financieros, correspondiente al  año 2019, aprobados USUFI</v>
      </c>
      <c r="T439" s="131">
        <f>VLOOKUP(A439,BASE.!$A$1:$T$878,20,FALSE)</f>
        <v>37970</v>
      </c>
      <c r="U439" s="130">
        <v>6915</v>
      </c>
      <c r="V439" s="136">
        <v>9930240</v>
      </c>
      <c r="W439" s="136">
        <v>9930240</v>
      </c>
      <c r="X439" s="134">
        <v>44227</v>
      </c>
      <c r="Y439" s="135" t="s">
        <v>8664</v>
      </c>
      <c r="Z439" s="135" t="s">
        <v>7880</v>
      </c>
      <c r="AA439" s="135" t="s">
        <v>8012</v>
      </c>
    </row>
    <row r="440" spans="1:27" x14ac:dyDescent="0.25">
      <c r="A440" s="129">
        <v>6915</v>
      </c>
      <c r="B440" s="129" t="s">
        <v>8335</v>
      </c>
      <c r="C440" s="129">
        <v>721694003</v>
      </c>
      <c r="D440" s="129" t="str">
        <f>VLOOKUP(A440,BASE.!$A$1:$T$878,4,FALSE)</f>
        <v>Corporación de Derecho Privado.</v>
      </c>
      <c r="E440" s="129" t="str">
        <f>VLOOKUP(A440,BASE.!$A$1:$T$878,5,FALSE)</f>
        <v xml:space="preserve">Decreto Supremo Nº 1472, de 03 de noviembre de 1992, del Ministerio de Justicia. </v>
      </c>
      <c r="F440" s="129" t="str">
        <f>VLOOKUP(A440,BASE.!$A$1:$T$878,6,FALSE)</f>
        <v>Certificado de Vigencia Folio Nº 500354067733, de 4 de noviembre de 2020, del Servicio de Registro Civil e Identificación.</v>
      </c>
      <c r="G440" s="129" t="str">
        <f>VLOOKUP(A440,BASE.!$A$1:$T$878,7,FALSE)</f>
        <v>Formación, promoción, cooperación y prestación de servicios para el desarrollo económico, social, cultural y espiritual de la comunidad, en el área de los derechos humanos del niño, entre otras.</v>
      </c>
      <c r="H440" s="129" t="str">
        <f>VLOOKUP(A440,BASE.!$A$1:$T$878,8,FALSE)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0" s="129" t="str">
        <f>VLOOKUP(A440,BASE.!$A$1:$T$878,9,FALSE)</f>
        <v>3 años en sus cargos.</v>
      </c>
      <c r="J440" s="129" t="str">
        <f>VLOOKUP(A440,BASE.!$A$1:$T$878,10,FALSE)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0" s="129" t="str">
        <f>VLOOKUP(A440,BASE.!$A$1:$T$878,11,FALSE)</f>
        <v xml:space="preserve">Patricio Marcelo Labra Guzmán, 
</v>
      </c>
      <c r="L440" s="129" t="str">
        <f>VLOOKUP(A440,BASE.!$A$1:$T$878,12,FALSE)</f>
        <v xml:space="preserve">Calle Orella N° 1015, comuna y ciudad de Valparaíso, Quinta Región  
</v>
      </c>
      <c r="M440" s="129" t="str">
        <f>VLOOKUP(A440,BASE.!$A$1:$T$878,13,FALSE)</f>
        <v>V</v>
      </c>
      <c r="N440" s="129" t="str">
        <f>VLOOKUP(A440,BASE.!$A$1:$T$878,14,FALSE)</f>
        <v>Valparaíso</v>
      </c>
      <c r="O440" s="129" t="str">
        <f>VLOOKUP(A440,BASE.!$A$1:$T$878,15,FALSE)</f>
        <v xml:space="preserve">32-2156923, 32-2156246
</v>
      </c>
      <c r="P440" s="129" t="str">
        <f>VLOOKUP(A440,BASE.!$A$1:$T$878,16,FALSE)</f>
        <v>serpaj@serpajchile.cl</v>
      </c>
      <c r="Q440" s="129">
        <f>VLOOKUP(A440,BASE.!$A$1:$T$878,17,FALSE)</f>
        <v>0</v>
      </c>
      <c r="R440" s="129">
        <f>VLOOKUP(A440,BASE.!$A$1:$T$878,18,FALSE)</f>
        <v>93401</v>
      </c>
      <c r="S440" s="129" t="str">
        <f>VLOOKUP(A440,BASE.!$A$1:$T$878,19,FALSE)</f>
        <v>Se acompaña certificado de antecedentes financieros, correspondiente al  año 2019, aprobados USUFI</v>
      </c>
      <c r="T440" s="131">
        <f>VLOOKUP(A440,BASE.!$A$1:$T$878,20,FALSE)</f>
        <v>37970</v>
      </c>
      <c r="U440" s="130">
        <v>6915</v>
      </c>
      <c r="V440" s="136">
        <v>98760981</v>
      </c>
      <c r="W440" s="136">
        <v>98760981</v>
      </c>
      <c r="X440" s="134">
        <v>44227</v>
      </c>
      <c r="Y440" s="135" t="s">
        <v>8664</v>
      </c>
      <c r="Z440" s="135" t="s">
        <v>7880</v>
      </c>
      <c r="AA440" s="135" t="s">
        <v>7882</v>
      </c>
    </row>
    <row r="441" spans="1:27" x14ac:dyDescent="0.25">
      <c r="A441" s="129">
        <v>6915</v>
      </c>
      <c r="B441" s="129" t="s">
        <v>8335</v>
      </c>
      <c r="C441" s="129">
        <v>721694003</v>
      </c>
      <c r="D441" s="129" t="str">
        <f>VLOOKUP(A441,BASE.!$A$1:$T$878,4,FALSE)</f>
        <v>Corporación de Derecho Privado.</v>
      </c>
      <c r="E441" s="129" t="str">
        <f>VLOOKUP(A441,BASE.!$A$1:$T$878,5,FALSE)</f>
        <v xml:space="preserve">Decreto Supremo Nº 1472, de 03 de noviembre de 1992, del Ministerio de Justicia. </v>
      </c>
      <c r="F441" s="129" t="str">
        <f>VLOOKUP(A441,BASE.!$A$1:$T$878,6,FALSE)</f>
        <v>Certificado de Vigencia Folio Nº 500354067733, de 4 de noviembre de 2020, del Servicio de Registro Civil e Identificación.</v>
      </c>
      <c r="G441" s="129" t="str">
        <f>VLOOKUP(A441,BASE.!$A$1:$T$878,7,FALSE)</f>
        <v>Formación, promoción, cooperación y prestación de servicios para el desarrollo económico, social, cultural y espiritual de la comunidad, en el área de los derechos humanos del niño, entre otras.</v>
      </c>
      <c r="H441" s="129" t="str">
        <f>VLOOKUP(A441,BASE.!$A$1:$T$878,8,FALSE)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1" s="129" t="str">
        <f>VLOOKUP(A441,BASE.!$A$1:$T$878,9,FALSE)</f>
        <v>3 años en sus cargos.</v>
      </c>
      <c r="J441" s="129" t="str">
        <f>VLOOKUP(A441,BASE.!$A$1:$T$878,10,FALSE)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1" s="129" t="str">
        <f>VLOOKUP(A441,BASE.!$A$1:$T$878,11,FALSE)</f>
        <v xml:space="preserve">Patricio Marcelo Labra Guzmán, 
</v>
      </c>
      <c r="L441" s="129" t="str">
        <f>VLOOKUP(A441,BASE.!$A$1:$T$878,12,FALSE)</f>
        <v xml:space="preserve">Calle Orella N° 1015, comuna y ciudad de Valparaíso, Quinta Región  
</v>
      </c>
      <c r="M441" s="129" t="str">
        <f>VLOOKUP(A441,BASE.!$A$1:$T$878,13,FALSE)</f>
        <v>V</v>
      </c>
      <c r="N441" s="129" t="str">
        <f>VLOOKUP(A441,BASE.!$A$1:$T$878,14,FALSE)</f>
        <v>Valparaíso</v>
      </c>
      <c r="O441" s="129" t="str">
        <f>VLOOKUP(A441,BASE.!$A$1:$T$878,15,FALSE)</f>
        <v xml:space="preserve">32-2156923, 32-2156246
</v>
      </c>
      <c r="P441" s="129" t="str">
        <f>VLOOKUP(A441,BASE.!$A$1:$T$878,16,FALSE)</f>
        <v>serpaj@serpajchile.cl</v>
      </c>
      <c r="Q441" s="129">
        <f>VLOOKUP(A441,BASE.!$A$1:$T$878,17,FALSE)</f>
        <v>0</v>
      </c>
      <c r="R441" s="129">
        <f>VLOOKUP(A441,BASE.!$A$1:$T$878,18,FALSE)</f>
        <v>93401</v>
      </c>
      <c r="S441" s="129" t="str">
        <f>VLOOKUP(A441,BASE.!$A$1:$T$878,19,FALSE)</f>
        <v>Se acompaña certificado de antecedentes financieros, correspondiente al  año 2019, aprobados USUFI</v>
      </c>
      <c r="T441" s="131">
        <f>VLOOKUP(A441,BASE.!$A$1:$T$878,20,FALSE)</f>
        <v>37970</v>
      </c>
      <c r="U441" s="130">
        <v>6915</v>
      </c>
      <c r="V441" s="136">
        <v>141254349</v>
      </c>
      <c r="W441" s="136">
        <v>141254349</v>
      </c>
      <c r="X441" s="134">
        <v>44227</v>
      </c>
      <c r="Y441" s="135" t="s">
        <v>8664</v>
      </c>
      <c r="Z441" s="135" t="s">
        <v>7880</v>
      </c>
      <c r="AA441" s="135" t="s">
        <v>7900</v>
      </c>
    </row>
    <row r="442" spans="1:27" x14ac:dyDescent="0.25">
      <c r="A442" s="129">
        <v>6915</v>
      </c>
      <c r="B442" s="129" t="s">
        <v>8335</v>
      </c>
      <c r="C442" s="129">
        <v>721694003</v>
      </c>
      <c r="D442" s="129" t="str">
        <f>VLOOKUP(A442,BASE.!$A$1:$T$878,4,FALSE)</f>
        <v>Corporación de Derecho Privado.</v>
      </c>
      <c r="E442" s="129" t="str">
        <f>VLOOKUP(A442,BASE.!$A$1:$T$878,5,FALSE)</f>
        <v xml:space="preserve">Decreto Supremo Nº 1472, de 03 de noviembre de 1992, del Ministerio de Justicia. </v>
      </c>
      <c r="F442" s="129" t="str">
        <f>VLOOKUP(A442,BASE.!$A$1:$T$878,6,FALSE)</f>
        <v>Certificado de Vigencia Folio Nº 500354067733, de 4 de noviembre de 2020, del Servicio de Registro Civil e Identificación.</v>
      </c>
      <c r="G442" s="129" t="str">
        <f>VLOOKUP(A442,BASE.!$A$1:$T$878,7,FALSE)</f>
        <v>Formación, promoción, cooperación y prestación de servicios para el desarrollo económico, social, cultural y espiritual de la comunidad, en el área de los derechos humanos del niño, entre otras.</v>
      </c>
      <c r="H442" s="129" t="str">
        <f>VLOOKUP(A442,BASE.!$A$1:$T$878,8,FALSE)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2" s="129" t="str">
        <f>VLOOKUP(A442,BASE.!$A$1:$T$878,9,FALSE)</f>
        <v>3 años en sus cargos.</v>
      </c>
      <c r="J442" s="129" t="str">
        <f>VLOOKUP(A442,BASE.!$A$1:$T$878,10,FALSE)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2" s="129" t="str">
        <f>VLOOKUP(A442,BASE.!$A$1:$T$878,11,FALSE)</f>
        <v xml:space="preserve">Patricio Marcelo Labra Guzmán, 
</v>
      </c>
      <c r="L442" s="129" t="str">
        <f>VLOOKUP(A442,BASE.!$A$1:$T$878,12,FALSE)</f>
        <v xml:space="preserve">Calle Orella N° 1015, comuna y ciudad de Valparaíso, Quinta Región  
</v>
      </c>
      <c r="M442" s="129" t="str">
        <f>VLOOKUP(A442,BASE.!$A$1:$T$878,13,FALSE)</f>
        <v>V</v>
      </c>
      <c r="N442" s="129" t="str">
        <f>VLOOKUP(A442,BASE.!$A$1:$T$878,14,FALSE)</f>
        <v>Valparaíso</v>
      </c>
      <c r="O442" s="129" t="str">
        <f>VLOOKUP(A442,BASE.!$A$1:$T$878,15,FALSE)</f>
        <v xml:space="preserve">32-2156923, 32-2156246
</v>
      </c>
      <c r="P442" s="129" t="str">
        <f>VLOOKUP(A442,BASE.!$A$1:$T$878,16,FALSE)</f>
        <v>serpaj@serpajchile.cl</v>
      </c>
      <c r="Q442" s="129">
        <f>VLOOKUP(A442,BASE.!$A$1:$T$878,17,FALSE)</f>
        <v>0</v>
      </c>
      <c r="R442" s="129">
        <f>VLOOKUP(A442,BASE.!$A$1:$T$878,18,FALSE)</f>
        <v>93401</v>
      </c>
      <c r="S442" s="129" t="str">
        <f>VLOOKUP(A442,BASE.!$A$1:$T$878,19,FALSE)</f>
        <v>Se acompaña certificado de antecedentes financieros, correspondiente al  año 2019, aprobados USUFI</v>
      </c>
      <c r="T442" s="131">
        <f>VLOOKUP(A442,BASE.!$A$1:$T$878,20,FALSE)</f>
        <v>37970</v>
      </c>
      <c r="U442" s="130">
        <v>6915</v>
      </c>
      <c r="V442" s="136">
        <v>9459588</v>
      </c>
      <c r="W442" s="136">
        <v>9459588</v>
      </c>
      <c r="X442" s="134">
        <v>44227</v>
      </c>
      <c r="Y442" s="135" t="s">
        <v>8664</v>
      </c>
      <c r="Z442" s="135" t="s">
        <v>7880</v>
      </c>
      <c r="AA442" s="135" t="s">
        <v>7884</v>
      </c>
    </row>
    <row r="443" spans="1:27" x14ac:dyDescent="0.25">
      <c r="A443" s="129">
        <v>6915</v>
      </c>
      <c r="B443" s="129" t="s">
        <v>8335</v>
      </c>
      <c r="C443" s="129">
        <v>721694003</v>
      </c>
      <c r="D443" s="129" t="str">
        <f>VLOOKUP(A443,BASE.!$A$1:$T$878,4,FALSE)</f>
        <v>Corporación de Derecho Privado.</v>
      </c>
      <c r="E443" s="129" t="str">
        <f>VLOOKUP(A443,BASE.!$A$1:$T$878,5,FALSE)</f>
        <v xml:space="preserve">Decreto Supremo Nº 1472, de 03 de noviembre de 1992, del Ministerio de Justicia. </v>
      </c>
      <c r="F443" s="129" t="str">
        <f>VLOOKUP(A443,BASE.!$A$1:$T$878,6,FALSE)</f>
        <v>Certificado de Vigencia Folio Nº 500354067733, de 4 de noviembre de 2020, del Servicio de Registro Civil e Identificación.</v>
      </c>
      <c r="G443" s="129" t="str">
        <f>VLOOKUP(A443,BASE.!$A$1:$T$878,7,FALSE)</f>
        <v>Formación, promoción, cooperación y prestación de servicios para el desarrollo económico, social, cultural y espiritual de la comunidad, en el área de los derechos humanos del niño, entre otras.</v>
      </c>
      <c r="H443" s="129" t="str">
        <f>VLOOKUP(A443,BASE.!$A$1:$T$878,8,FALSE)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3" s="129" t="str">
        <f>VLOOKUP(A443,BASE.!$A$1:$T$878,9,FALSE)</f>
        <v>3 años en sus cargos.</v>
      </c>
      <c r="J443" s="129" t="str">
        <f>VLOOKUP(A443,BASE.!$A$1:$T$878,10,FALSE)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3" s="129" t="str">
        <f>VLOOKUP(A443,BASE.!$A$1:$T$878,11,FALSE)</f>
        <v xml:space="preserve">Patricio Marcelo Labra Guzmán, 
</v>
      </c>
      <c r="L443" s="129" t="str">
        <f>VLOOKUP(A443,BASE.!$A$1:$T$878,12,FALSE)</f>
        <v xml:space="preserve">Calle Orella N° 1015, comuna y ciudad de Valparaíso, Quinta Región  
</v>
      </c>
      <c r="M443" s="129" t="str">
        <f>VLOOKUP(A443,BASE.!$A$1:$T$878,13,FALSE)</f>
        <v>V</v>
      </c>
      <c r="N443" s="129" t="str">
        <f>VLOOKUP(A443,BASE.!$A$1:$T$878,14,FALSE)</f>
        <v>Valparaíso</v>
      </c>
      <c r="O443" s="129" t="str">
        <f>VLOOKUP(A443,BASE.!$A$1:$T$878,15,FALSE)</f>
        <v xml:space="preserve">32-2156923, 32-2156246
</v>
      </c>
      <c r="P443" s="129" t="str">
        <f>VLOOKUP(A443,BASE.!$A$1:$T$878,16,FALSE)</f>
        <v>serpaj@serpajchile.cl</v>
      </c>
      <c r="Q443" s="129">
        <f>VLOOKUP(A443,BASE.!$A$1:$T$878,17,FALSE)</f>
        <v>0</v>
      </c>
      <c r="R443" s="129">
        <f>VLOOKUP(A443,BASE.!$A$1:$T$878,18,FALSE)</f>
        <v>93401</v>
      </c>
      <c r="S443" s="129" t="str">
        <f>VLOOKUP(A443,BASE.!$A$1:$T$878,19,FALSE)</f>
        <v>Se acompaña certificado de antecedentes financieros, correspondiente al  año 2019, aprobados USUFI</v>
      </c>
      <c r="T443" s="131">
        <f>VLOOKUP(A443,BASE.!$A$1:$T$878,20,FALSE)</f>
        <v>37970</v>
      </c>
      <c r="U443" s="130">
        <v>6915</v>
      </c>
      <c r="V443" s="136">
        <v>6206400</v>
      </c>
      <c r="W443" s="136">
        <v>6206400</v>
      </c>
      <c r="X443" s="134">
        <v>44227</v>
      </c>
      <c r="Y443" s="135" t="s">
        <v>8664</v>
      </c>
      <c r="Z443" s="135" t="s">
        <v>7880</v>
      </c>
      <c r="AA443" s="135" t="s">
        <v>8037</v>
      </c>
    </row>
    <row r="444" spans="1:27" x14ac:dyDescent="0.25">
      <c r="A444" s="129">
        <v>6915</v>
      </c>
      <c r="B444" s="129" t="s">
        <v>8335</v>
      </c>
      <c r="C444" s="129">
        <v>721694003</v>
      </c>
      <c r="D444" s="129" t="str">
        <f>VLOOKUP(A444,BASE.!$A$1:$T$878,4,FALSE)</f>
        <v>Corporación de Derecho Privado.</v>
      </c>
      <c r="E444" s="129" t="str">
        <f>VLOOKUP(A444,BASE.!$A$1:$T$878,5,FALSE)</f>
        <v xml:space="preserve">Decreto Supremo Nº 1472, de 03 de noviembre de 1992, del Ministerio de Justicia. </v>
      </c>
      <c r="F444" s="129" t="str">
        <f>VLOOKUP(A444,BASE.!$A$1:$T$878,6,FALSE)</f>
        <v>Certificado de Vigencia Folio Nº 500354067733, de 4 de noviembre de 2020, del Servicio de Registro Civil e Identificación.</v>
      </c>
      <c r="G444" s="129" t="str">
        <f>VLOOKUP(A444,BASE.!$A$1:$T$878,7,FALSE)</f>
        <v>Formación, promoción, cooperación y prestación de servicios para el desarrollo económico, social, cultural y espiritual de la comunidad, en el área de los derechos humanos del niño, entre otras.</v>
      </c>
      <c r="H444" s="129" t="str">
        <f>VLOOKUP(A444,BASE.!$A$1:$T$878,8,FALSE)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4" s="129" t="str">
        <f>VLOOKUP(A444,BASE.!$A$1:$T$878,9,FALSE)</f>
        <v>3 años en sus cargos.</v>
      </c>
      <c r="J444" s="129" t="str">
        <f>VLOOKUP(A444,BASE.!$A$1:$T$878,10,FALSE)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4" s="129" t="str">
        <f>VLOOKUP(A444,BASE.!$A$1:$T$878,11,FALSE)</f>
        <v xml:space="preserve">Patricio Marcelo Labra Guzmán, 
</v>
      </c>
      <c r="L444" s="129" t="str">
        <f>VLOOKUP(A444,BASE.!$A$1:$T$878,12,FALSE)</f>
        <v xml:space="preserve">Calle Orella N° 1015, comuna y ciudad de Valparaíso, Quinta Región  
</v>
      </c>
      <c r="M444" s="129" t="str">
        <f>VLOOKUP(A444,BASE.!$A$1:$T$878,13,FALSE)</f>
        <v>V</v>
      </c>
      <c r="N444" s="129" t="str">
        <f>VLOOKUP(A444,BASE.!$A$1:$T$878,14,FALSE)</f>
        <v>Valparaíso</v>
      </c>
      <c r="O444" s="129" t="str">
        <f>VLOOKUP(A444,BASE.!$A$1:$T$878,15,FALSE)</f>
        <v xml:space="preserve">32-2156923, 32-2156246
</v>
      </c>
      <c r="P444" s="129" t="str">
        <f>VLOOKUP(A444,BASE.!$A$1:$T$878,16,FALSE)</f>
        <v>serpaj@serpajchile.cl</v>
      </c>
      <c r="Q444" s="129">
        <f>VLOOKUP(A444,BASE.!$A$1:$T$878,17,FALSE)</f>
        <v>0</v>
      </c>
      <c r="R444" s="129">
        <f>VLOOKUP(A444,BASE.!$A$1:$T$878,18,FALSE)</f>
        <v>93401</v>
      </c>
      <c r="S444" s="129" t="str">
        <f>VLOOKUP(A444,BASE.!$A$1:$T$878,19,FALSE)</f>
        <v>Se acompaña certificado de antecedentes financieros, correspondiente al  año 2019, aprobados USUFI</v>
      </c>
      <c r="T444" s="131">
        <f>VLOOKUP(A444,BASE.!$A$1:$T$878,20,FALSE)</f>
        <v>37970</v>
      </c>
      <c r="U444" s="130">
        <v>6915</v>
      </c>
      <c r="V444" s="136">
        <v>10261248</v>
      </c>
      <c r="W444" s="136">
        <v>10261248</v>
      </c>
      <c r="X444" s="134">
        <v>44227</v>
      </c>
      <c r="Y444" s="135" t="s">
        <v>8664</v>
      </c>
      <c r="Z444" s="135" t="s">
        <v>7880</v>
      </c>
      <c r="AA444" s="135" t="s">
        <v>7908</v>
      </c>
    </row>
    <row r="445" spans="1:27" x14ac:dyDescent="0.25">
      <c r="A445" s="129">
        <v>6915</v>
      </c>
      <c r="B445" s="129" t="s">
        <v>8335</v>
      </c>
      <c r="C445" s="129">
        <v>721694003</v>
      </c>
      <c r="D445" s="129" t="str">
        <f>VLOOKUP(A445,BASE.!$A$1:$T$878,4,FALSE)</f>
        <v>Corporación de Derecho Privado.</v>
      </c>
      <c r="E445" s="129" t="str">
        <f>VLOOKUP(A445,BASE.!$A$1:$T$878,5,FALSE)</f>
        <v xml:space="preserve">Decreto Supremo Nº 1472, de 03 de noviembre de 1992, del Ministerio de Justicia. </v>
      </c>
      <c r="F445" s="129" t="str">
        <f>VLOOKUP(A445,BASE.!$A$1:$T$878,6,FALSE)</f>
        <v>Certificado de Vigencia Folio Nº 500354067733, de 4 de noviembre de 2020, del Servicio de Registro Civil e Identificación.</v>
      </c>
      <c r="G445" s="129" t="str">
        <f>VLOOKUP(A445,BASE.!$A$1:$T$878,7,FALSE)</f>
        <v>Formación, promoción, cooperación y prestación de servicios para el desarrollo económico, social, cultural y espiritual de la comunidad, en el área de los derechos humanos del niño, entre otras.</v>
      </c>
      <c r="H445" s="129" t="str">
        <f>VLOOKUP(A445,BASE.!$A$1:$T$878,8,FALSE)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5" s="129" t="str">
        <f>VLOOKUP(A445,BASE.!$A$1:$T$878,9,FALSE)</f>
        <v>3 años en sus cargos.</v>
      </c>
      <c r="J445" s="129" t="str">
        <f>VLOOKUP(A445,BASE.!$A$1:$T$878,10,FALSE)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5" s="129" t="str">
        <f>VLOOKUP(A445,BASE.!$A$1:$T$878,11,FALSE)</f>
        <v xml:space="preserve">Patricio Marcelo Labra Guzmán, 
</v>
      </c>
      <c r="L445" s="129" t="str">
        <f>VLOOKUP(A445,BASE.!$A$1:$T$878,12,FALSE)</f>
        <v xml:space="preserve">Calle Orella N° 1015, comuna y ciudad de Valparaíso, Quinta Región  
</v>
      </c>
      <c r="M445" s="129" t="str">
        <f>VLOOKUP(A445,BASE.!$A$1:$T$878,13,FALSE)</f>
        <v>V</v>
      </c>
      <c r="N445" s="129" t="str">
        <f>VLOOKUP(A445,BASE.!$A$1:$T$878,14,FALSE)</f>
        <v>Valparaíso</v>
      </c>
      <c r="O445" s="129" t="str">
        <f>VLOOKUP(A445,BASE.!$A$1:$T$878,15,FALSE)</f>
        <v xml:space="preserve">32-2156923, 32-2156246
</v>
      </c>
      <c r="P445" s="129" t="str">
        <f>VLOOKUP(A445,BASE.!$A$1:$T$878,16,FALSE)</f>
        <v>serpaj@serpajchile.cl</v>
      </c>
      <c r="Q445" s="129">
        <f>VLOOKUP(A445,BASE.!$A$1:$T$878,17,FALSE)</f>
        <v>0</v>
      </c>
      <c r="R445" s="129">
        <f>VLOOKUP(A445,BASE.!$A$1:$T$878,18,FALSE)</f>
        <v>93401</v>
      </c>
      <c r="S445" s="129" t="str">
        <f>VLOOKUP(A445,BASE.!$A$1:$T$878,19,FALSE)</f>
        <v>Se acompaña certificado de antecedentes financieros, correspondiente al  año 2019, aprobados USUFI</v>
      </c>
      <c r="T445" s="131">
        <f>VLOOKUP(A445,BASE.!$A$1:$T$878,20,FALSE)</f>
        <v>37970</v>
      </c>
      <c r="U445" s="130">
        <v>6915</v>
      </c>
      <c r="V445" s="136">
        <v>6945582</v>
      </c>
      <c r="W445" s="136">
        <v>6945582</v>
      </c>
      <c r="X445" s="134">
        <v>44227</v>
      </c>
      <c r="Y445" s="135" t="s">
        <v>8664</v>
      </c>
      <c r="Z445" s="135" t="s">
        <v>7880</v>
      </c>
      <c r="AA445" s="135" t="s">
        <v>8038</v>
      </c>
    </row>
    <row r="446" spans="1:27" x14ac:dyDescent="0.25">
      <c r="A446" s="129">
        <v>6915</v>
      </c>
      <c r="B446" s="129" t="s">
        <v>8335</v>
      </c>
      <c r="C446" s="129">
        <v>721694003</v>
      </c>
      <c r="D446" s="129" t="str">
        <f>VLOOKUP(A446,BASE.!$A$1:$T$878,4,FALSE)</f>
        <v>Corporación de Derecho Privado.</v>
      </c>
      <c r="E446" s="129" t="str">
        <f>VLOOKUP(A446,BASE.!$A$1:$T$878,5,FALSE)</f>
        <v xml:space="preserve">Decreto Supremo Nº 1472, de 03 de noviembre de 1992, del Ministerio de Justicia. </v>
      </c>
      <c r="F446" s="129" t="str">
        <f>VLOOKUP(A446,BASE.!$A$1:$T$878,6,FALSE)</f>
        <v>Certificado de Vigencia Folio Nº 500354067733, de 4 de noviembre de 2020, del Servicio de Registro Civil e Identificación.</v>
      </c>
      <c r="G446" s="129" t="str">
        <f>VLOOKUP(A446,BASE.!$A$1:$T$878,7,FALSE)</f>
        <v>Formación, promoción, cooperación y prestación de servicios para el desarrollo económico, social, cultural y espiritual de la comunidad, en el área de los derechos humanos del niño, entre otras.</v>
      </c>
      <c r="H446" s="129" t="str">
        <f>VLOOKUP(A446,BASE.!$A$1:$T$878,8,FALSE)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6" s="129" t="str">
        <f>VLOOKUP(A446,BASE.!$A$1:$T$878,9,FALSE)</f>
        <v>3 años en sus cargos.</v>
      </c>
      <c r="J446" s="129" t="str">
        <f>VLOOKUP(A446,BASE.!$A$1:$T$878,10,FALSE)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6" s="129" t="str">
        <f>VLOOKUP(A446,BASE.!$A$1:$T$878,11,FALSE)</f>
        <v xml:space="preserve">Patricio Marcelo Labra Guzmán, 
</v>
      </c>
      <c r="L446" s="129" t="str">
        <f>VLOOKUP(A446,BASE.!$A$1:$T$878,12,FALSE)</f>
        <v xml:space="preserve">Calle Orella N° 1015, comuna y ciudad de Valparaíso, Quinta Región  
</v>
      </c>
      <c r="M446" s="129" t="str">
        <f>VLOOKUP(A446,BASE.!$A$1:$T$878,13,FALSE)</f>
        <v>V</v>
      </c>
      <c r="N446" s="129" t="str">
        <f>VLOOKUP(A446,BASE.!$A$1:$T$878,14,FALSE)</f>
        <v>Valparaíso</v>
      </c>
      <c r="O446" s="129" t="str">
        <f>VLOOKUP(A446,BASE.!$A$1:$T$878,15,FALSE)</f>
        <v xml:space="preserve">32-2156923, 32-2156246
</v>
      </c>
      <c r="P446" s="129" t="str">
        <f>VLOOKUP(A446,BASE.!$A$1:$T$878,16,FALSE)</f>
        <v>serpaj@serpajchile.cl</v>
      </c>
      <c r="Q446" s="129">
        <f>VLOOKUP(A446,BASE.!$A$1:$T$878,17,FALSE)</f>
        <v>0</v>
      </c>
      <c r="R446" s="129">
        <f>VLOOKUP(A446,BASE.!$A$1:$T$878,18,FALSE)</f>
        <v>93401</v>
      </c>
      <c r="S446" s="129" t="str">
        <f>VLOOKUP(A446,BASE.!$A$1:$T$878,19,FALSE)</f>
        <v>Se acompaña certificado de antecedentes financieros, correspondiente al  año 2019, aprobados USUFI</v>
      </c>
      <c r="T446" s="131">
        <f>VLOOKUP(A446,BASE.!$A$1:$T$878,20,FALSE)</f>
        <v>37970</v>
      </c>
      <c r="U446" s="130">
        <v>6915</v>
      </c>
      <c r="V446" s="136">
        <v>30047968</v>
      </c>
      <c r="W446" s="136">
        <v>30047968</v>
      </c>
      <c r="X446" s="134">
        <v>44227</v>
      </c>
      <c r="Y446" s="135" t="s">
        <v>8664</v>
      </c>
      <c r="Z446" s="135" t="s">
        <v>7880</v>
      </c>
      <c r="AA446" s="135" t="s">
        <v>7902</v>
      </c>
    </row>
    <row r="447" spans="1:27" x14ac:dyDescent="0.25">
      <c r="A447" s="129">
        <v>6915</v>
      </c>
      <c r="B447" s="129" t="s">
        <v>8335</v>
      </c>
      <c r="C447" s="129">
        <v>721694003</v>
      </c>
      <c r="D447" s="129" t="str">
        <f>VLOOKUP(A447,BASE.!$A$1:$T$878,4,FALSE)</f>
        <v>Corporación de Derecho Privado.</v>
      </c>
      <c r="E447" s="129" t="str">
        <f>VLOOKUP(A447,BASE.!$A$1:$T$878,5,FALSE)</f>
        <v xml:space="preserve">Decreto Supremo Nº 1472, de 03 de noviembre de 1992, del Ministerio de Justicia. </v>
      </c>
      <c r="F447" s="129" t="str">
        <f>VLOOKUP(A447,BASE.!$A$1:$T$878,6,FALSE)</f>
        <v>Certificado de Vigencia Folio Nº 500354067733, de 4 de noviembre de 2020, del Servicio de Registro Civil e Identificación.</v>
      </c>
      <c r="G447" s="129" t="str">
        <f>VLOOKUP(A447,BASE.!$A$1:$T$878,7,FALSE)</f>
        <v>Formación, promoción, cooperación y prestación de servicios para el desarrollo económico, social, cultural y espiritual de la comunidad, en el área de los derechos humanos del niño, entre otras.</v>
      </c>
      <c r="H447" s="129" t="str">
        <f>VLOOKUP(A447,BASE.!$A$1:$T$878,8,FALSE)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7" s="129" t="str">
        <f>VLOOKUP(A447,BASE.!$A$1:$T$878,9,FALSE)</f>
        <v>3 años en sus cargos.</v>
      </c>
      <c r="J447" s="129" t="str">
        <f>VLOOKUP(A447,BASE.!$A$1:$T$878,10,FALSE)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7" s="129" t="str">
        <f>VLOOKUP(A447,BASE.!$A$1:$T$878,11,FALSE)</f>
        <v xml:space="preserve">Patricio Marcelo Labra Guzmán, 
</v>
      </c>
      <c r="L447" s="129" t="str">
        <f>VLOOKUP(A447,BASE.!$A$1:$T$878,12,FALSE)</f>
        <v xml:space="preserve">Calle Orella N° 1015, comuna y ciudad de Valparaíso, Quinta Región  
</v>
      </c>
      <c r="M447" s="129" t="str">
        <f>VLOOKUP(A447,BASE.!$A$1:$T$878,13,FALSE)</f>
        <v>V</v>
      </c>
      <c r="N447" s="129" t="str">
        <f>VLOOKUP(A447,BASE.!$A$1:$T$878,14,FALSE)</f>
        <v>Valparaíso</v>
      </c>
      <c r="O447" s="129" t="str">
        <f>VLOOKUP(A447,BASE.!$A$1:$T$878,15,FALSE)</f>
        <v xml:space="preserve">32-2156923, 32-2156246
</v>
      </c>
      <c r="P447" s="129" t="str">
        <f>VLOOKUP(A447,BASE.!$A$1:$T$878,16,FALSE)</f>
        <v>serpaj@serpajchile.cl</v>
      </c>
      <c r="Q447" s="129">
        <f>VLOOKUP(A447,BASE.!$A$1:$T$878,17,FALSE)</f>
        <v>0</v>
      </c>
      <c r="R447" s="129">
        <f>VLOOKUP(A447,BASE.!$A$1:$T$878,18,FALSE)</f>
        <v>93401</v>
      </c>
      <c r="S447" s="129" t="str">
        <f>VLOOKUP(A447,BASE.!$A$1:$T$878,19,FALSE)</f>
        <v>Se acompaña certificado de antecedentes financieros, correspondiente al  año 2019, aprobados USUFI</v>
      </c>
      <c r="T447" s="131">
        <f>VLOOKUP(A447,BASE.!$A$1:$T$878,20,FALSE)</f>
        <v>37970</v>
      </c>
      <c r="U447" s="130">
        <v>6915</v>
      </c>
      <c r="V447" s="136">
        <v>6206400</v>
      </c>
      <c r="W447" s="136">
        <v>6206400</v>
      </c>
      <c r="X447" s="134">
        <v>44227</v>
      </c>
      <c r="Y447" s="135" t="s">
        <v>8664</v>
      </c>
      <c r="Z447" s="135" t="s">
        <v>7880</v>
      </c>
      <c r="AA447" s="135" t="s">
        <v>7959</v>
      </c>
    </row>
    <row r="448" spans="1:27" x14ac:dyDescent="0.25">
      <c r="A448" s="129">
        <v>6915</v>
      </c>
      <c r="B448" s="129" t="s">
        <v>8335</v>
      </c>
      <c r="C448" s="129">
        <v>721694003</v>
      </c>
      <c r="D448" s="129" t="str">
        <f>VLOOKUP(A448,BASE.!$A$1:$T$878,4,FALSE)</f>
        <v>Corporación de Derecho Privado.</v>
      </c>
      <c r="E448" s="129" t="str">
        <f>VLOOKUP(A448,BASE.!$A$1:$T$878,5,FALSE)</f>
        <v xml:space="preserve">Decreto Supremo Nº 1472, de 03 de noviembre de 1992, del Ministerio de Justicia. </v>
      </c>
      <c r="F448" s="129" t="str">
        <f>VLOOKUP(A448,BASE.!$A$1:$T$878,6,FALSE)</f>
        <v>Certificado de Vigencia Folio Nº 500354067733, de 4 de noviembre de 2020, del Servicio de Registro Civil e Identificación.</v>
      </c>
      <c r="G448" s="129" t="str">
        <f>VLOOKUP(A448,BASE.!$A$1:$T$878,7,FALSE)</f>
        <v>Formación, promoción, cooperación y prestación de servicios para el desarrollo económico, social, cultural y espiritual de la comunidad, en el área de los derechos humanos del niño, entre otras.</v>
      </c>
      <c r="H448" s="129" t="str">
        <f>VLOOKUP(A448,BASE.!$A$1:$T$878,8,FALSE)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8" s="129" t="str">
        <f>VLOOKUP(A448,BASE.!$A$1:$T$878,9,FALSE)</f>
        <v>3 años en sus cargos.</v>
      </c>
      <c r="J448" s="129" t="str">
        <f>VLOOKUP(A448,BASE.!$A$1:$T$878,10,FALSE)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8" s="129" t="str">
        <f>VLOOKUP(A448,BASE.!$A$1:$T$878,11,FALSE)</f>
        <v xml:space="preserve">Patricio Marcelo Labra Guzmán, 
</v>
      </c>
      <c r="L448" s="129" t="str">
        <f>VLOOKUP(A448,BASE.!$A$1:$T$878,12,FALSE)</f>
        <v xml:space="preserve">Calle Orella N° 1015, comuna y ciudad de Valparaíso, Quinta Región  
</v>
      </c>
      <c r="M448" s="129" t="str">
        <f>VLOOKUP(A448,BASE.!$A$1:$T$878,13,FALSE)</f>
        <v>V</v>
      </c>
      <c r="N448" s="129" t="str">
        <f>VLOOKUP(A448,BASE.!$A$1:$T$878,14,FALSE)</f>
        <v>Valparaíso</v>
      </c>
      <c r="O448" s="129" t="str">
        <f>VLOOKUP(A448,BASE.!$A$1:$T$878,15,FALSE)</f>
        <v xml:space="preserve">32-2156923, 32-2156246
</v>
      </c>
      <c r="P448" s="129" t="str">
        <f>VLOOKUP(A448,BASE.!$A$1:$T$878,16,FALSE)</f>
        <v>serpaj@serpajchile.cl</v>
      </c>
      <c r="Q448" s="129">
        <f>VLOOKUP(A448,BASE.!$A$1:$T$878,17,FALSE)</f>
        <v>0</v>
      </c>
      <c r="R448" s="129">
        <f>VLOOKUP(A448,BASE.!$A$1:$T$878,18,FALSE)</f>
        <v>93401</v>
      </c>
      <c r="S448" s="129" t="str">
        <f>VLOOKUP(A448,BASE.!$A$1:$T$878,19,FALSE)</f>
        <v>Se acompaña certificado de antecedentes financieros, correspondiente al  año 2019, aprobados USUFI</v>
      </c>
      <c r="T448" s="131">
        <f>VLOOKUP(A448,BASE.!$A$1:$T$878,20,FALSE)</f>
        <v>37970</v>
      </c>
      <c r="U448" s="130">
        <v>6915</v>
      </c>
      <c r="V448" s="136">
        <v>6206400</v>
      </c>
      <c r="W448" s="136">
        <v>6206400</v>
      </c>
      <c r="X448" s="134">
        <v>44227</v>
      </c>
      <c r="Y448" s="135" t="s">
        <v>8664</v>
      </c>
      <c r="Z448" s="135" t="s">
        <v>7880</v>
      </c>
      <c r="AA448" s="135" t="s">
        <v>8039</v>
      </c>
    </row>
    <row r="449" spans="1:27" x14ac:dyDescent="0.25">
      <c r="A449" s="129">
        <v>6915</v>
      </c>
      <c r="B449" s="129" t="s">
        <v>8335</v>
      </c>
      <c r="C449" s="129">
        <v>721694003</v>
      </c>
      <c r="D449" s="129" t="str">
        <f>VLOOKUP(A449,BASE.!$A$1:$T$878,4,FALSE)</f>
        <v>Corporación de Derecho Privado.</v>
      </c>
      <c r="E449" s="129" t="str">
        <f>VLOOKUP(A449,BASE.!$A$1:$T$878,5,FALSE)</f>
        <v xml:space="preserve">Decreto Supremo Nº 1472, de 03 de noviembre de 1992, del Ministerio de Justicia. </v>
      </c>
      <c r="F449" s="129" t="str">
        <f>VLOOKUP(A449,BASE.!$A$1:$T$878,6,FALSE)</f>
        <v>Certificado de Vigencia Folio Nº 500354067733, de 4 de noviembre de 2020, del Servicio de Registro Civil e Identificación.</v>
      </c>
      <c r="G449" s="129" t="str">
        <f>VLOOKUP(A449,BASE.!$A$1:$T$878,7,FALSE)</f>
        <v>Formación, promoción, cooperación y prestación de servicios para el desarrollo económico, social, cultural y espiritual de la comunidad, en el área de los derechos humanos del niño, entre otras.</v>
      </c>
      <c r="H449" s="129" t="str">
        <f>VLOOKUP(A449,BASE.!$A$1:$T$878,8,FALSE)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49" s="129" t="str">
        <f>VLOOKUP(A449,BASE.!$A$1:$T$878,9,FALSE)</f>
        <v>3 años en sus cargos.</v>
      </c>
      <c r="J449" s="129" t="str">
        <f>VLOOKUP(A449,BASE.!$A$1:$T$878,10,FALSE)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49" s="129" t="str">
        <f>VLOOKUP(A449,BASE.!$A$1:$T$878,11,FALSE)</f>
        <v xml:space="preserve">Patricio Marcelo Labra Guzmán, 
</v>
      </c>
      <c r="L449" s="129" t="str">
        <f>VLOOKUP(A449,BASE.!$A$1:$T$878,12,FALSE)</f>
        <v xml:space="preserve">Calle Orella N° 1015, comuna y ciudad de Valparaíso, Quinta Región  
</v>
      </c>
      <c r="M449" s="129" t="str">
        <f>VLOOKUP(A449,BASE.!$A$1:$T$878,13,FALSE)</f>
        <v>V</v>
      </c>
      <c r="N449" s="129" t="str">
        <f>VLOOKUP(A449,BASE.!$A$1:$T$878,14,FALSE)</f>
        <v>Valparaíso</v>
      </c>
      <c r="O449" s="129" t="str">
        <f>VLOOKUP(A449,BASE.!$A$1:$T$878,15,FALSE)</f>
        <v xml:space="preserve">32-2156923, 32-2156246
</v>
      </c>
      <c r="P449" s="129" t="str">
        <f>VLOOKUP(A449,BASE.!$A$1:$T$878,16,FALSE)</f>
        <v>serpaj@serpajchile.cl</v>
      </c>
      <c r="Q449" s="129">
        <f>VLOOKUP(A449,BASE.!$A$1:$T$878,17,FALSE)</f>
        <v>0</v>
      </c>
      <c r="R449" s="129">
        <f>VLOOKUP(A449,BASE.!$A$1:$T$878,18,FALSE)</f>
        <v>93401</v>
      </c>
      <c r="S449" s="129" t="str">
        <f>VLOOKUP(A449,BASE.!$A$1:$T$878,19,FALSE)</f>
        <v>Se acompaña certificado de antecedentes financieros, correspondiente al  año 2019, aprobados USUFI</v>
      </c>
      <c r="T449" s="131">
        <f>VLOOKUP(A449,BASE.!$A$1:$T$878,20,FALSE)</f>
        <v>37970</v>
      </c>
      <c r="U449" s="130">
        <v>6915</v>
      </c>
      <c r="V449" s="136">
        <v>9138924</v>
      </c>
      <c r="W449" s="136">
        <v>9138924</v>
      </c>
      <c r="X449" s="134">
        <v>44227</v>
      </c>
      <c r="Y449" s="135" t="s">
        <v>8664</v>
      </c>
      <c r="Z449" s="135" t="s">
        <v>7880</v>
      </c>
      <c r="AA449" s="135" t="s">
        <v>7892</v>
      </c>
    </row>
    <row r="450" spans="1:27" x14ac:dyDescent="0.25">
      <c r="A450" s="129">
        <v>6915</v>
      </c>
      <c r="B450" s="129" t="s">
        <v>8335</v>
      </c>
      <c r="C450" s="129">
        <v>721694003</v>
      </c>
      <c r="D450" s="129" t="str">
        <f>VLOOKUP(A450,BASE.!$A$1:$T$878,4,FALSE)</f>
        <v>Corporación de Derecho Privado.</v>
      </c>
      <c r="E450" s="129" t="str">
        <f>VLOOKUP(A450,BASE.!$A$1:$T$878,5,FALSE)</f>
        <v xml:space="preserve">Decreto Supremo Nº 1472, de 03 de noviembre de 1992, del Ministerio de Justicia. </v>
      </c>
      <c r="F450" s="129" t="str">
        <f>VLOOKUP(A450,BASE.!$A$1:$T$878,6,FALSE)</f>
        <v>Certificado de Vigencia Folio Nº 500354067733, de 4 de noviembre de 2020, del Servicio de Registro Civil e Identificación.</v>
      </c>
      <c r="G450" s="129" t="str">
        <f>VLOOKUP(A450,BASE.!$A$1:$T$878,7,FALSE)</f>
        <v>Formación, promoción, cooperación y prestación de servicios para el desarrollo económico, social, cultural y espiritual de la comunidad, en el área de los derechos humanos del niño, entre otras.</v>
      </c>
      <c r="H450" s="129" t="str">
        <f>VLOOKUP(A450,BASE.!$A$1:$T$878,8,FALSE)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0" s="129" t="str">
        <f>VLOOKUP(A450,BASE.!$A$1:$T$878,9,FALSE)</f>
        <v>3 años en sus cargos.</v>
      </c>
      <c r="J450" s="129" t="str">
        <f>VLOOKUP(A450,BASE.!$A$1:$T$878,10,FALSE)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0" s="129" t="str">
        <f>VLOOKUP(A450,BASE.!$A$1:$T$878,11,FALSE)</f>
        <v xml:space="preserve">Patricio Marcelo Labra Guzmán, 
</v>
      </c>
      <c r="L450" s="129" t="str">
        <f>VLOOKUP(A450,BASE.!$A$1:$T$878,12,FALSE)</f>
        <v xml:space="preserve">Calle Orella N° 1015, comuna y ciudad de Valparaíso, Quinta Región  
</v>
      </c>
      <c r="M450" s="129" t="str">
        <f>VLOOKUP(A450,BASE.!$A$1:$T$878,13,FALSE)</f>
        <v>V</v>
      </c>
      <c r="N450" s="129" t="str">
        <f>VLOOKUP(A450,BASE.!$A$1:$T$878,14,FALSE)</f>
        <v>Valparaíso</v>
      </c>
      <c r="O450" s="129" t="str">
        <f>VLOOKUP(A450,BASE.!$A$1:$T$878,15,FALSE)</f>
        <v xml:space="preserve">32-2156923, 32-2156246
</v>
      </c>
      <c r="P450" s="129" t="str">
        <f>VLOOKUP(A450,BASE.!$A$1:$T$878,16,FALSE)</f>
        <v>serpaj@serpajchile.cl</v>
      </c>
      <c r="Q450" s="129">
        <f>VLOOKUP(A450,BASE.!$A$1:$T$878,17,FALSE)</f>
        <v>0</v>
      </c>
      <c r="R450" s="129">
        <f>VLOOKUP(A450,BASE.!$A$1:$T$878,18,FALSE)</f>
        <v>93401</v>
      </c>
      <c r="S450" s="129" t="str">
        <f>VLOOKUP(A450,BASE.!$A$1:$T$878,19,FALSE)</f>
        <v>Se acompaña certificado de antecedentes financieros, correspondiente al  año 2019, aprobados USUFI</v>
      </c>
      <c r="T450" s="131">
        <f>VLOOKUP(A450,BASE.!$A$1:$T$878,20,FALSE)</f>
        <v>37970</v>
      </c>
      <c r="U450" s="130">
        <v>6915</v>
      </c>
      <c r="V450" s="136">
        <v>15097068</v>
      </c>
      <c r="W450" s="136">
        <v>15097068</v>
      </c>
      <c r="X450" s="134">
        <v>44227</v>
      </c>
      <c r="Y450" s="135" t="s">
        <v>8664</v>
      </c>
      <c r="Z450" s="135" t="s">
        <v>7880</v>
      </c>
      <c r="AA450" s="135" t="s">
        <v>7914</v>
      </c>
    </row>
    <row r="451" spans="1:27" x14ac:dyDescent="0.25">
      <c r="A451" s="129">
        <v>6915</v>
      </c>
      <c r="B451" s="129" t="s">
        <v>8335</v>
      </c>
      <c r="C451" s="129">
        <v>721694003</v>
      </c>
      <c r="D451" s="129" t="str">
        <f>VLOOKUP(A451,BASE.!$A$1:$T$878,4,FALSE)</f>
        <v>Corporación de Derecho Privado.</v>
      </c>
      <c r="E451" s="129" t="str">
        <f>VLOOKUP(A451,BASE.!$A$1:$T$878,5,FALSE)</f>
        <v xml:space="preserve">Decreto Supremo Nº 1472, de 03 de noviembre de 1992, del Ministerio de Justicia. </v>
      </c>
      <c r="F451" s="129" t="str">
        <f>VLOOKUP(A451,BASE.!$A$1:$T$878,6,FALSE)</f>
        <v>Certificado de Vigencia Folio Nº 500354067733, de 4 de noviembre de 2020, del Servicio de Registro Civil e Identificación.</v>
      </c>
      <c r="G451" s="129" t="str">
        <f>VLOOKUP(A451,BASE.!$A$1:$T$878,7,FALSE)</f>
        <v>Formación, promoción, cooperación y prestación de servicios para el desarrollo económico, social, cultural y espiritual de la comunidad, en el área de los derechos humanos del niño, entre otras.</v>
      </c>
      <c r="H451" s="129" t="str">
        <f>VLOOKUP(A451,BASE.!$A$1:$T$878,8,FALSE)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1" s="129" t="str">
        <f>VLOOKUP(A451,BASE.!$A$1:$T$878,9,FALSE)</f>
        <v>3 años en sus cargos.</v>
      </c>
      <c r="J451" s="129" t="str">
        <f>VLOOKUP(A451,BASE.!$A$1:$T$878,10,FALSE)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1" s="129" t="str">
        <f>VLOOKUP(A451,BASE.!$A$1:$T$878,11,FALSE)</f>
        <v xml:space="preserve">Patricio Marcelo Labra Guzmán, 
</v>
      </c>
      <c r="L451" s="129" t="str">
        <f>VLOOKUP(A451,BASE.!$A$1:$T$878,12,FALSE)</f>
        <v xml:space="preserve">Calle Orella N° 1015, comuna y ciudad de Valparaíso, Quinta Región  
</v>
      </c>
      <c r="M451" s="129" t="str">
        <f>VLOOKUP(A451,BASE.!$A$1:$T$878,13,FALSE)</f>
        <v>V</v>
      </c>
      <c r="N451" s="129" t="str">
        <f>VLOOKUP(A451,BASE.!$A$1:$T$878,14,FALSE)</f>
        <v>Valparaíso</v>
      </c>
      <c r="O451" s="129" t="str">
        <f>VLOOKUP(A451,BASE.!$A$1:$T$878,15,FALSE)</f>
        <v xml:space="preserve">32-2156923, 32-2156246
</v>
      </c>
      <c r="P451" s="129" t="str">
        <f>VLOOKUP(A451,BASE.!$A$1:$T$878,16,FALSE)</f>
        <v>serpaj@serpajchile.cl</v>
      </c>
      <c r="Q451" s="129">
        <f>VLOOKUP(A451,BASE.!$A$1:$T$878,17,FALSE)</f>
        <v>0</v>
      </c>
      <c r="R451" s="129">
        <f>VLOOKUP(A451,BASE.!$A$1:$T$878,18,FALSE)</f>
        <v>93401</v>
      </c>
      <c r="S451" s="129" t="str">
        <f>VLOOKUP(A451,BASE.!$A$1:$T$878,19,FALSE)</f>
        <v>Se acompaña certificado de antecedentes financieros, correspondiente al  año 2019, aprobados USUFI</v>
      </c>
      <c r="T451" s="131">
        <f>VLOOKUP(A451,BASE.!$A$1:$T$878,20,FALSE)</f>
        <v>37970</v>
      </c>
      <c r="U451" s="130">
        <v>6915</v>
      </c>
      <c r="V451" s="136">
        <v>10045058</v>
      </c>
      <c r="W451" s="136">
        <v>10045058</v>
      </c>
      <c r="X451" s="134">
        <v>44227</v>
      </c>
      <c r="Y451" s="135" t="s">
        <v>8664</v>
      </c>
      <c r="Z451" s="135" t="s">
        <v>7880</v>
      </c>
      <c r="AA451" s="135" t="s">
        <v>8040</v>
      </c>
    </row>
    <row r="452" spans="1:27" x14ac:dyDescent="0.25">
      <c r="A452" s="129">
        <v>6915</v>
      </c>
      <c r="B452" s="129" t="s">
        <v>8335</v>
      </c>
      <c r="C452" s="129">
        <v>721694003</v>
      </c>
      <c r="D452" s="129" t="str">
        <f>VLOOKUP(A452,BASE.!$A$1:$T$878,4,FALSE)</f>
        <v>Corporación de Derecho Privado.</v>
      </c>
      <c r="E452" s="129" t="str">
        <f>VLOOKUP(A452,BASE.!$A$1:$T$878,5,FALSE)</f>
        <v xml:space="preserve">Decreto Supremo Nº 1472, de 03 de noviembre de 1992, del Ministerio de Justicia. </v>
      </c>
      <c r="F452" s="129" t="str">
        <f>VLOOKUP(A452,BASE.!$A$1:$T$878,6,FALSE)</f>
        <v>Certificado de Vigencia Folio Nº 500354067733, de 4 de noviembre de 2020, del Servicio de Registro Civil e Identificación.</v>
      </c>
      <c r="G452" s="129" t="str">
        <f>VLOOKUP(A452,BASE.!$A$1:$T$878,7,FALSE)</f>
        <v>Formación, promoción, cooperación y prestación de servicios para el desarrollo económico, social, cultural y espiritual de la comunidad, en el área de los derechos humanos del niño, entre otras.</v>
      </c>
      <c r="H452" s="129" t="str">
        <f>VLOOKUP(A452,BASE.!$A$1:$T$878,8,FALSE)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2" s="129" t="str">
        <f>VLOOKUP(A452,BASE.!$A$1:$T$878,9,FALSE)</f>
        <v>3 años en sus cargos.</v>
      </c>
      <c r="J452" s="129" t="str">
        <f>VLOOKUP(A452,BASE.!$A$1:$T$878,10,FALSE)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2" s="129" t="str">
        <f>VLOOKUP(A452,BASE.!$A$1:$T$878,11,FALSE)</f>
        <v xml:space="preserve">Patricio Marcelo Labra Guzmán, 
</v>
      </c>
      <c r="L452" s="129" t="str">
        <f>VLOOKUP(A452,BASE.!$A$1:$T$878,12,FALSE)</f>
        <v xml:space="preserve">Calle Orella N° 1015, comuna y ciudad de Valparaíso, Quinta Región  
</v>
      </c>
      <c r="M452" s="129" t="str">
        <f>VLOOKUP(A452,BASE.!$A$1:$T$878,13,FALSE)</f>
        <v>V</v>
      </c>
      <c r="N452" s="129" t="str">
        <f>VLOOKUP(A452,BASE.!$A$1:$T$878,14,FALSE)</f>
        <v>Valparaíso</v>
      </c>
      <c r="O452" s="129" t="str">
        <f>VLOOKUP(A452,BASE.!$A$1:$T$878,15,FALSE)</f>
        <v xml:space="preserve">32-2156923, 32-2156246
</v>
      </c>
      <c r="P452" s="129" t="str">
        <f>VLOOKUP(A452,BASE.!$A$1:$T$878,16,FALSE)</f>
        <v>serpaj@serpajchile.cl</v>
      </c>
      <c r="Q452" s="129">
        <f>VLOOKUP(A452,BASE.!$A$1:$T$878,17,FALSE)</f>
        <v>0</v>
      </c>
      <c r="R452" s="129">
        <f>VLOOKUP(A452,BASE.!$A$1:$T$878,18,FALSE)</f>
        <v>93401</v>
      </c>
      <c r="S452" s="129" t="str">
        <f>VLOOKUP(A452,BASE.!$A$1:$T$878,19,FALSE)</f>
        <v>Se acompaña certificado de antecedentes financieros, correspondiente al  año 2019, aprobados USUFI</v>
      </c>
      <c r="T452" s="131">
        <f>VLOOKUP(A452,BASE.!$A$1:$T$878,20,FALSE)</f>
        <v>37970</v>
      </c>
      <c r="U452" s="130">
        <v>6915</v>
      </c>
      <c r="V452" s="136">
        <v>0</v>
      </c>
      <c r="W452" s="136">
        <v>0</v>
      </c>
      <c r="X452" s="134">
        <v>44227</v>
      </c>
      <c r="Y452" s="135" t="s">
        <v>8664</v>
      </c>
      <c r="Z452" s="135" t="s">
        <v>7880</v>
      </c>
      <c r="AA452" s="135" t="s">
        <v>7976</v>
      </c>
    </row>
    <row r="453" spans="1:27" x14ac:dyDescent="0.25">
      <c r="A453" s="129">
        <v>6915</v>
      </c>
      <c r="B453" s="129" t="s">
        <v>8335</v>
      </c>
      <c r="C453" s="129">
        <v>721694003</v>
      </c>
      <c r="D453" s="129" t="str">
        <f>VLOOKUP(A453,BASE.!$A$1:$T$878,4,FALSE)</f>
        <v>Corporación de Derecho Privado.</v>
      </c>
      <c r="E453" s="129" t="str">
        <f>VLOOKUP(A453,BASE.!$A$1:$T$878,5,FALSE)</f>
        <v xml:space="preserve">Decreto Supremo Nº 1472, de 03 de noviembre de 1992, del Ministerio de Justicia. </v>
      </c>
      <c r="F453" s="129" t="str">
        <f>VLOOKUP(A453,BASE.!$A$1:$T$878,6,FALSE)</f>
        <v>Certificado de Vigencia Folio Nº 500354067733, de 4 de noviembre de 2020, del Servicio de Registro Civil e Identificación.</v>
      </c>
      <c r="G453" s="129" t="str">
        <f>VLOOKUP(A453,BASE.!$A$1:$T$878,7,FALSE)</f>
        <v>Formación, promoción, cooperación y prestación de servicios para el desarrollo económico, social, cultural y espiritual de la comunidad, en el área de los derechos humanos del niño, entre otras.</v>
      </c>
      <c r="H453" s="129" t="str">
        <f>VLOOKUP(A453,BASE.!$A$1:$T$878,8,FALSE)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3" s="129" t="str">
        <f>VLOOKUP(A453,BASE.!$A$1:$T$878,9,FALSE)</f>
        <v>3 años en sus cargos.</v>
      </c>
      <c r="J453" s="129" t="str">
        <f>VLOOKUP(A453,BASE.!$A$1:$T$878,10,FALSE)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3" s="129" t="str">
        <f>VLOOKUP(A453,BASE.!$A$1:$T$878,11,FALSE)</f>
        <v xml:space="preserve">Patricio Marcelo Labra Guzmán, 
</v>
      </c>
      <c r="L453" s="129" t="str">
        <f>VLOOKUP(A453,BASE.!$A$1:$T$878,12,FALSE)</f>
        <v xml:space="preserve">Calle Orella N° 1015, comuna y ciudad de Valparaíso, Quinta Región  
</v>
      </c>
      <c r="M453" s="129" t="str">
        <f>VLOOKUP(A453,BASE.!$A$1:$T$878,13,FALSE)</f>
        <v>V</v>
      </c>
      <c r="N453" s="129" t="str">
        <f>VLOOKUP(A453,BASE.!$A$1:$T$878,14,FALSE)</f>
        <v>Valparaíso</v>
      </c>
      <c r="O453" s="129" t="str">
        <f>VLOOKUP(A453,BASE.!$A$1:$T$878,15,FALSE)</f>
        <v xml:space="preserve">32-2156923, 32-2156246
</v>
      </c>
      <c r="P453" s="129" t="str">
        <f>VLOOKUP(A453,BASE.!$A$1:$T$878,16,FALSE)</f>
        <v>serpaj@serpajchile.cl</v>
      </c>
      <c r="Q453" s="129">
        <f>VLOOKUP(A453,BASE.!$A$1:$T$878,17,FALSE)</f>
        <v>0</v>
      </c>
      <c r="R453" s="129">
        <f>VLOOKUP(A453,BASE.!$A$1:$T$878,18,FALSE)</f>
        <v>93401</v>
      </c>
      <c r="S453" s="129" t="str">
        <f>VLOOKUP(A453,BASE.!$A$1:$T$878,19,FALSE)</f>
        <v>Se acompaña certificado de antecedentes financieros, correspondiente al  año 2019, aprobados USUFI</v>
      </c>
      <c r="T453" s="131">
        <f>VLOOKUP(A453,BASE.!$A$1:$T$878,20,FALSE)</f>
        <v>37970</v>
      </c>
      <c r="U453" s="130">
        <v>6915</v>
      </c>
      <c r="V453" s="136">
        <v>22723478</v>
      </c>
      <c r="W453" s="136">
        <v>22723478</v>
      </c>
      <c r="X453" s="134">
        <v>44227</v>
      </c>
      <c r="Y453" s="135" t="s">
        <v>8664</v>
      </c>
      <c r="Z453" s="135" t="s">
        <v>7880</v>
      </c>
      <c r="AA453" s="135" t="s">
        <v>187</v>
      </c>
    </row>
    <row r="454" spans="1:27" x14ac:dyDescent="0.25">
      <c r="A454" s="129">
        <v>6915</v>
      </c>
      <c r="B454" s="129" t="s">
        <v>8335</v>
      </c>
      <c r="C454" s="129">
        <v>721694003</v>
      </c>
      <c r="D454" s="129" t="str">
        <f>VLOOKUP(A454,BASE.!$A$1:$T$878,4,FALSE)</f>
        <v>Corporación de Derecho Privado.</v>
      </c>
      <c r="E454" s="129" t="str">
        <f>VLOOKUP(A454,BASE.!$A$1:$T$878,5,FALSE)</f>
        <v xml:space="preserve">Decreto Supremo Nº 1472, de 03 de noviembre de 1992, del Ministerio de Justicia. </v>
      </c>
      <c r="F454" s="129" t="str">
        <f>VLOOKUP(A454,BASE.!$A$1:$T$878,6,FALSE)</f>
        <v>Certificado de Vigencia Folio Nº 500354067733, de 4 de noviembre de 2020, del Servicio de Registro Civil e Identificación.</v>
      </c>
      <c r="G454" s="129" t="str">
        <f>VLOOKUP(A454,BASE.!$A$1:$T$878,7,FALSE)</f>
        <v>Formación, promoción, cooperación y prestación de servicios para el desarrollo económico, social, cultural y espiritual de la comunidad, en el área de los derechos humanos del niño, entre otras.</v>
      </c>
      <c r="H454" s="129" t="str">
        <f>VLOOKUP(A454,BASE.!$A$1:$T$878,8,FALSE)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4" s="129" t="str">
        <f>VLOOKUP(A454,BASE.!$A$1:$T$878,9,FALSE)</f>
        <v>3 años en sus cargos.</v>
      </c>
      <c r="J454" s="129" t="str">
        <f>VLOOKUP(A454,BASE.!$A$1:$T$878,10,FALSE)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4" s="129" t="str">
        <f>VLOOKUP(A454,BASE.!$A$1:$T$878,11,FALSE)</f>
        <v xml:space="preserve">Patricio Marcelo Labra Guzmán, 
</v>
      </c>
      <c r="L454" s="129" t="str">
        <f>VLOOKUP(A454,BASE.!$A$1:$T$878,12,FALSE)</f>
        <v xml:space="preserve">Calle Orella N° 1015, comuna y ciudad de Valparaíso, Quinta Región  
</v>
      </c>
      <c r="M454" s="129" t="str">
        <f>VLOOKUP(A454,BASE.!$A$1:$T$878,13,FALSE)</f>
        <v>V</v>
      </c>
      <c r="N454" s="129" t="str">
        <f>VLOOKUP(A454,BASE.!$A$1:$T$878,14,FALSE)</f>
        <v>Valparaíso</v>
      </c>
      <c r="O454" s="129" t="str">
        <f>VLOOKUP(A454,BASE.!$A$1:$T$878,15,FALSE)</f>
        <v xml:space="preserve">32-2156923, 32-2156246
</v>
      </c>
      <c r="P454" s="129" t="str">
        <f>VLOOKUP(A454,BASE.!$A$1:$T$878,16,FALSE)</f>
        <v>serpaj@serpajchile.cl</v>
      </c>
      <c r="Q454" s="129">
        <f>VLOOKUP(A454,BASE.!$A$1:$T$878,17,FALSE)</f>
        <v>0</v>
      </c>
      <c r="R454" s="129">
        <f>VLOOKUP(A454,BASE.!$A$1:$T$878,18,FALSE)</f>
        <v>93401</v>
      </c>
      <c r="S454" s="129" t="str">
        <f>VLOOKUP(A454,BASE.!$A$1:$T$878,19,FALSE)</f>
        <v>Se acompaña certificado de antecedentes financieros, correspondiente al  año 2019, aprobados USUFI</v>
      </c>
      <c r="T454" s="131">
        <f>VLOOKUP(A454,BASE.!$A$1:$T$878,20,FALSE)</f>
        <v>37970</v>
      </c>
      <c r="U454" s="130">
        <v>6915</v>
      </c>
      <c r="V454" s="136">
        <v>45749845</v>
      </c>
      <c r="W454" s="136">
        <v>45749845</v>
      </c>
      <c r="X454" s="134">
        <v>44227</v>
      </c>
      <c r="Y454" s="135" t="s">
        <v>8664</v>
      </c>
      <c r="Z454" s="135" t="s">
        <v>7880</v>
      </c>
      <c r="AA454" s="135" t="s">
        <v>7917</v>
      </c>
    </row>
    <row r="455" spans="1:27" x14ac:dyDescent="0.25">
      <c r="A455" s="129">
        <v>6915</v>
      </c>
      <c r="B455" s="129" t="s">
        <v>8335</v>
      </c>
      <c r="C455" s="129">
        <v>721694003</v>
      </c>
      <c r="D455" s="129" t="str">
        <f>VLOOKUP(A455,BASE.!$A$1:$T$878,4,FALSE)</f>
        <v>Corporación de Derecho Privado.</v>
      </c>
      <c r="E455" s="129" t="str">
        <f>VLOOKUP(A455,BASE.!$A$1:$T$878,5,FALSE)</f>
        <v xml:space="preserve">Decreto Supremo Nº 1472, de 03 de noviembre de 1992, del Ministerio de Justicia. </v>
      </c>
      <c r="F455" s="129" t="str">
        <f>VLOOKUP(A455,BASE.!$A$1:$T$878,6,FALSE)</f>
        <v>Certificado de Vigencia Folio Nº 500354067733, de 4 de noviembre de 2020, del Servicio de Registro Civil e Identificación.</v>
      </c>
      <c r="G455" s="129" t="str">
        <f>VLOOKUP(A455,BASE.!$A$1:$T$878,7,FALSE)</f>
        <v>Formación, promoción, cooperación y prestación de servicios para el desarrollo económico, social, cultural y espiritual de la comunidad, en el área de los derechos humanos del niño, entre otras.</v>
      </c>
      <c r="H455" s="129" t="str">
        <f>VLOOKUP(A455,BASE.!$A$1:$T$878,8,FALSE)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5" s="129" t="str">
        <f>VLOOKUP(A455,BASE.!$A$1:$T$878,9,FALSE)</f>
        <v>3 años en sus cargos.</v>
      </c>
      <c r="J455" s="129" t="str">
        <f>VLOOKUP(A455,BASE.!$A$1:$T$878,10,FALSE)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5" s="129" t="str">
        <f>VLOOKUP(A455,BASE.!$A$1:$T$878,11,FALSE)</f>
        <v xml:space="preserve">Patricio Marcelo Labra Guzmán, 
</v>
      </c>
      <c r="L455" s="129" t="str">
        <f>VLOOKUP(A455,BASE.!$A$1:$T$878,12,FALSE)</f>
        <v xml:space="preserve">Calle Orella N° 1015, comuna y ciudad de Valparaíso, Quinta Región  
</v>
      </c>
      <c r="M455" s="129" t="str">
        <f>VLOOKUP(A455,BASE.!$A$1:$T$878,13,FALSE)</f>
        <v>V</v>
      </c>
      <c r="N455" s="129" t="str">
        <f>VLOOKUP(A455,BASE.!$A$1:$T$878,14,FALSE)</f>
        <v>Valparaíso</v>
      </c>
      <c r="O455" s="129" t="str">
        <f>VLOOKUP(A455,BASE.!$A$1:$T$878,15,FALSE)</f>
        <v xml:space="preserve">32-2156923, 32-2156246
</v>
      </c>
      <c r="P455" s="129" t="str">
        <f>VLOOKUP(A455,BASE.!$A$1:$T$878,16,FALSE)</f>
        <v>serpaj@serpajchile.cl</v>
      </c>
      <c r="Q455" s="129">
        <f>VLOOKUP(A455,BASE.!$A$1:$T$878,17,FALSE)</f>
        <v>0</v>
      </c>
      <c r="R455" s="129">
        <f>VLOOKUP(A455,BASE.!$A$1:$T$878,18,FALSE)</f>
        <v>93401</v>
      </c>
      <c r="S455" s="129" t="str">
        <f>VLOOKUP(A455,BASE.!$A$1:$T$878,19,FALSE)</f>
        <v>Se acompaña certificado de antecedentes financieros, correspondiente al  año 2019, aprobados USUFI</v>
      </c>
      <c r="T455" s="131">
        <f>VLOOKUP(A455,BASE.!$A$1:$T$878,20,FALSE)</f>
        <v>37970</v>
      </c>
      <c r="U455" s="130">
        <v>6915</v>
      </c>
      <c r="V455" s="136">
        <v>7695936</v>
      </c>
      <c r="W455" s="136">
        <v>7695936</v>
      </c>
      <c r="X455" s="134">
        <v>44227</v>
      </c>
      <c r="Y455" s="135" t="s">
        <v>8664</v>
      </c>
      <c r="Z455" s="135" t="s">
        <v>7880</v>
      </c>
      <c r="AA455" s="135" t="s">
        <v>7994</v>
      </c>
    </row>
    <row r="456" spans="1:27" x14ac:dyDescent="0.25">
      <c r="A456" s="129">
        <v>6915</v>
      </c>
      <c r="B456" s="129" t="s">
        <v>8335</v>
      </c>
      <c r="C456" s="129">
        <v>721694003</v>
      </c>
      <c r="D456" s="129" t="str">
        <f>VLOOKUP(A456,BASE.!$A$1:$T$878,4,FALSE)</f>
        <v>Corporación de Derecho Privado.</v>
      </c>
      <c r="E456" s="129" t="str">
        <f>VLOOKUP(A456,BASE.!$A$1:$T$878,5,FALSE)</f>
        <v xml:space="preserve">Decreto Supremo Nº 1472, de 03 de noviembre de 1992, del Ministerio de Justicia. </v>
      </c>
      <c r="F456" s="129" t="str">
        <f>VLOOKUP(A456,BASE.!$A$1:$T$878,6,FALSE)</f>
        <v>Certificado de Vigencia Folio Nº 500354067733, de 4 de noviembre de 2020, del Servicio de Registro Civil e Identificación.</v>
      </c>
      <c r="G456" s="129" t="str">
        <f>VLOOKUP(A456,BASE.!$A$1:$T$878,7,FALSE)</f>
        <v>Formación, promoción, cooperación y prestación de servicios para el desarrollo económico, social, cultural y espiritual de la comunidad, en el área de los derechos humanos del niño, entre otras.</v>
      </c>
      <c r="H456" s="129" t="str">
        <f>VLOOKUP(A456,BASE.!$A$1:$T$878,8,FALSE)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6" s="129" t="str">
        <f>VLOOKUP(A456,BASE.!$A$1:$T$878,9,FALSE)</f>
        <v>3 años en sus cargos.</v>
      </c>
      <c r="J456" s="129" t="str">
        <f>VLOOKUP(A456,BASE.!$A$1:$T$878,10,FALSE)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6" s="129" t="str">
        <f>VLOOKUP(A456,BASE.!$A$1:$T$878,11,FALSE)</f>
        <v xml:space="preserve">Patricio Marcelo Labra Guzmán, 
</v>
      </c>
      <c r="L456" s="129" t="str">
        <f>VLOOKUP(A456,BASE.!$A$1:$T$878,12,FALSE)</f>
        <v xml:space="preserve">Calle Orella N° 1015, comuna y ciudad de Valparaíso, Quinta Región  
</v>
      </c>
      <c r="M456" s="129" t="str">
        <f>VLOOKUP(A456,BASE.!$A$1:$T$878,13,FALSE)</f>
        <v>V</v>
      </c>
      <c r="N456" s="129" t="str">
        <f>VLOOKUP(A456,BASE.!$A$1:$T$878,14,FALSE)</f>
        <v>Valparaíso</v>
      </c>
      <c r="O456" s="129" t="str">
        <f>VLOOKUP(A456,BASE.!$A$1:$T$878,15,FALSE)</f>
        <v xml:space="preserve">32-2156923, 32-2156246
</v>
      </c>
      <c r="P456" s="129" t="str">
        <f>VLOOKUP(A456,BASE.!$A$1:$T$878,16,FALSE)</f>
        <v>serpaj@serpajchile.cl</v>
      </c>
      <c r="Q456" s="129">
        <f>VLOOKUP(A456,BASE.!$A$1:$T$878,17,FALSE)</f>
        <v>0</v>
      </c>
      <c r="R456" s="129">
        <f>VLOOKUP(A456,BASE.!$A$1:$T$878,18,FALSE)</f>
        <v>93401</v>
      </c>
      <c r="S456" s="129" t="str">
        <f>VLOOKUP(A456,BASE.!$A$1:$T$878,19,FALSE)</f>
        <v>Se acompaña certificado de antecedentes financieros, correspondiente al  año 2019, aprobados USUFI</v>
      </c>
      <c r="T456" s="131">
        <f>VLOOKUP(A456,BASE.!$A$1:$T$878,20,FALSE)</f>
        <v>37970</v>
      </c>
      <c r="U456" s="130">
        <v>6915</v>
      </c>
      <c r="V456" s="136">
        <v>9687259</v>
      </c>
      <c r="W456" s="136">
        <v>9687259</v>
      </c>
      <c r="X456" s="134">
        <v>44227</v>
      </c>
      <c r="Y456" s="135" t="s">
        <v>8664</v>
      </c>
      <c r="Z456" s="135" t="s">
        <v>7880</v>
      </c>
      <c r="AA456" s="135" t="s">
        <v>8041</v>
      </c>
    </row>
    <row r="457" spans="1:27" x14ac:dyDescent="0.25">
      <c r="A457" s="129">
        <v>6915</v>
      </c>
      <c r="B457" s="129" t="s">
        <v>8335</v>
      </c>
      <c r="C457" s="129">
        <v>721694003</v>
      </c>
      <c r="D457" s="129" t="str">
        <f>VLOOKUP(A457,BASE.!$A$1:$T$878,4,FALSE)</f>
        <v>Corporación de Derecho Privado.</v>
      </c>
      <c r="E457" s="129" t="str">
        <f>VLOOKUP(A457,BASE.!$A$1:$T$878,5,FALSE)</f>
        <v xml:space="preserve">Decreto Supremo Nº 1472, de 03 de noviembre de 1992, del Ministerio de Justicia. </v>
      </c>
      <c r="F457" s="129" t="str">
        <f>VLOOKUP(A457,BASE.!$A$1:$T$878,6,FALSE)</f>
        <v>Certificado de Vigencia Folio Nº 500354067733, de 4 de noviembre de 2020, del Servicio de Registro Civil e Identificación.</v>
      </c>
      <c r="G457" s="129" t="str">
        <f>VLOOKUP(A457,BASE.!$A$1:$T$878,7,FALSE)</f>
        <v>Formación, promoción, cooperación y prestación de servicios para el desarrollo económico, social, cultural y espiritual de la comunidad, en el área de los derechos humanos del niño, entre otras.</v>
      </c>
      <c r="H457" s="129" t="str">
        <f>VLOOKUP(A457,BASE.!$A$1:$T$878,8,FALSE)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7" s="129" t="str">
        <f>VLOOKUP(A457,BASE.!$A$1:$T$878,9,FALSE)</f>
        <v>3 años en sus cargos.</v>
      </c>
      <c r="J457" s="129" t="str">
        <f>VLOOKUP(A457,BASE.!$A$1:$T$878,10,FALSE)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7" s="129" t="str">
        <f>VLOOKUP(A457,BASE.!$A$1:$T$878,11,FALSE)</f>
        <v xml:space="preserve">Patricio Marcelo Labra Guzmán, 
</v>
      </c>
      <c r="L457" s="129" t="str">
        <f>VLOOKUP(A457,BASE.!$A$1:$T$878,12,FALSE)</f>
        <v xml:space="preserve">Calle Orella N° 1015, comuna y ciudad de Valparaíso, Quinta Región  
</v>
      </c>
      <c r="M457" s="129" t="str">
        <f>VLOOKUP(A457,BASE.!$A$1:$T$878,13,FALSE)</f>
        <v>V</v>
      </c>
      <c r="N457" s="129" t="str">
        <f>VLOOKUP(A457,BASE.!$A$1:$T$878,14,FALSE)</f>
        <v>Valparaíso</v>
      </c>
      <c r="O457" s="129" t="str">
        <f>VLOOKUP(A457,BASE.!$A$1:$T$878,15,FALSE)</f>
        <v xml:space="preserve">32-2156923, 32-2156246
</v>
      </c>
      <c r="P457" s="129" t="str">
        <f>VLOOKUP(A457,BASE.!$A$1:$T$878,16,FALSE)</f>
        <v>serpaj@serpajchile.cl</v>
      </c>
      <c r="Q457" s="129">
        <f>VLOOKUP(A457,BASE.!$A$1:$T$878,17,FALSE)</f>
        <v>0</v>
      </c>
      <c r="R457" s="129">
        <f>VLOOKUP(A457,BASE.!$A$1:$T$878,18,FALSE)</f>
        <v>93401</v>
      </c>
      <c r="S457" s="129" t="str">
        <f>VLOOKUP(A457,BASE.!$A$1:$T$878,19,FALSE)</f>
        <v>Se acompaña certificado de antecedentes financieros, correspondiente al  año 2019, aprobados USUFI</v>
      </c>
      <c r="T457" s="131">
        <f>VLOOKUP(A457,BASE.!$A$1:$T$878,20,FALSE)</f>
        <v>37970</v>
      </c>
      <c r="U457" s="130">
        <v>6915</v>
      </c>
      <c r="V457" s="136">
        <v>4667213</v>
      </c>
      <c r="W457" s="136">
        <v>4667213</v>
      </c>
      <c r="X457" s="134">
        <v>44227</v>
      </c>
      <c r="Y457" s="135" t="s">
        <v>8664</v>
      </c>
      <c r="Z457" s="135" t="s">
        <v>7880</v>
      </c>
      <c r="AA457" s="135" t="s">
        <v>8042</v>
      </c>
    </row>
    <row r="458" spans="1:27" x14ac:dyDescent="0.25">
      <c r="A458" s="129">
        <v>6915</v>
      </c>
      <c r="B458" s="129" t="s">
        <v>8335</v>
      </c>
      <c r="C458" s="129">
        <v>721694003</v>
      </c>
      <c r="D458" s="129" t="str">
        <f>VLOOKUP(A458,BASE.!$A$1:$T$878,4,FALSE)</f>
        <v>Corporación de Derecho Privado.</v>
      </c>
      <c r="E458" s="129" t="str">
        <f>VLOOKUP(A458,BASE.!$A$1:$T$878,5,FALSE)</f>
        <v xml:space="preserve">Decreto Supremo Nº 1472, de 03 de noviembre de 1992, del Ministerio de Justicia. </v>
      </c>
      <c r="F458" s="129" t="str">
        <f>VLOOKUP(A458,BASE.!$A$1:$T$878,6,FALSE)</f>
        <v>Certificado de Vigencia Folio Nº 500354067733, de 4 de noviembre de 2020, del Servicio de Registro Civil e Identificación.</v>
      </c>
      <c r="G458" s="129" t="str">
        <f>VLOOKUP(A458,BASE.!$A$1:$T$878,7,FALSE)</f>
        <v>Formación, promoción, cooperación y prestación de servicios para el desarrollo económico, social, cultural y espiritual de la comunidad, en el área de los derechos humanos del niño, entre otras.</v>
      </c>
      <c r="H458" s="129" t="str">
        <f>VLOOKUP(A458,BASE.!$A$1:$T$878,8,FALSE)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8" s="129" t="str">
        <f>VLOOKUP(A458,BASE.!$A$1:$T$878,9,FALSE)</f>
        <v>3 años en sus cargos.</v>
      </c>
      <c r="J458" s="129" t="str">
        <f>VLOOKUP(A458,BASE.!$A$1:$T$878,10,FALSE)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8" s="129" t="str">
        <f>VLOOKUP(A458,BASE.!$A$1:$T$878,11,FALSE)</f>
        <v xml:space="preserve">Patricio Marcelo Labra Guzmán, 
</v>
      </c>
      <c r="L458" s="129" t="str">
        <f>VLOOKUP(A458,BASE.!$A$1:$T$878,12,FALSE)</f>
        <v xml:space="preserve">Calle Orella N° 1015, comuna y ciudad de Valparaíso, Quinta Región  
</v>
      </c>
      <c r="M458" s="129" t="str">
        <f>VLOOKUP(A458,BASE.!$A$1:$T$878,13,FALSE)</f>
        <v>V</v>
      </c>
      <c r="N458" s="129" t="str">
        <f>VLOOKUP(A458,BASE.!$A$1:$T$878,14,FALSE)</f>
        <v>Valparaíso</v>
      </c>
      <c r="O458" s="129" t="str">
        <f>VLOOKUP(A458,BASE.!$A$1:$T$878,15,FALSE)</f>
        <v xml:space="preserve">32-2156923, 32-2156246
</v>
      </c>
      <c r="P458" s="129" t="str">
        <f>VLOOKUP(A458,BASE.!$A$1:$T$878,16,FALSE)</f>
        <v>serpaj@serpajchile.cl</v>
      </c>
      <c r="Q458" s="129">
        <f>VLOOKUP(A458,BASE.!$A$1:$T$878,17,FALSE)</f>
        <v>0</v>
      </c>
      <c r="R458" s="129">
        <f>VLOOKUP(A458,BASE.!$A$1:$T$878,18,FALSE)</f>
        <v>93401</v>
      </c>
      <c r="S458" s="129" t="str">
        <f>VLOOKUP(A458,BASE.!$A$1:$T$878,19,FALSE)</f>
        <v>Se acompaña certificado de antecedentes financieros, correspondiente al  año 2019, aprobados USUFI</v>
      </c>
      <c r="T458" s="131">
        <f>VLOOKUP(A458,BASE.!$A$1:$T$878,20,FALSE)</f>
        <v>37970</v>
      </c>
      <c r="U458" s="130">
        <v>6915</v>
      </c>
      <c r="V458" s="136">
        <v>9382463</v>
      </c>
      <c r="W458" s="136">
        <v>9382463</v>
      </c>
      <c r="X458" s="134">
        <v>44227</v>
      </c>
      <c r="Y458" s="135" t="s">
        <v>8664</v>
      </c>
      <c r="Z458" s="135" t="s">
        <v>7880</v>
      </c>
      <c r="AA458" s="135" t="s">
        <v>8043</v>
      </c>
    </row>
    <row r="459" spans="1:27" x14ac:dyDescent="0.25">
      <c r="A459" s="129">
        <v>6915</v>
      </c>
      <c r="B459" s="129" t="s">
        <v>8335</v>
      </c>
      <c r="C459" s="129">
        <v>721694003</v>
      </c>
      <c r="D459" s="129" t="str">
        <f>VLOOKUP(A459,BASE.!$A$1:$T$878,4,FALSE)</f>
        <v>Corporación de Derecho Privado.</v>
      </c>
      <c r="E459" s="129" t="str">
        <f>VLOOKUP(A459,BASE.!$A$1:$T$878,5,FALSE)</f>
        <v xml:space="preserve">Decreto Supremo Nº 1472, de 03 de noviembre de 1992, del Ministerio de Justicia. </v>
      </c>
      <c r="F459" s="129" t="str">
        <f>VLOOKUP(A459,BASE.!$A$1:$T$878,6,FALSE)</f>
        <v>Certificado de Vigencia Folio Nº 500354067733, de 4 de noviembre de 2020, del Servicio de Registro Civil e Identificación.</v>
      </c>
      <c r="G459" s="129" t="str">
        <f>VLOOKUP(A459,BASE.!$A$1:$T$878,7,FALSE)</f>
        <v>Formación, promoción, cooperación y prestación de servicios para el desarrollo económico, social, cultural y espiritual de la comunidad, en el área de los derechos humanos del niño, entre otras.</v>
      </c>
      <c r="H459" s="129" t="str">
        <f>VLOOKUP(A459,BASE.!$A$1:$T$878,8,FALSE)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59" s="129" t="str">
        <f>VLOOKUP(A459,BASE.!$A$1:$T$878,9,FALSE)</f>
        <v>3 años en sus cargos.</v>
      </c>
      <c r="J459" s="129" t="str">
        <f>VLOOKUP(A459,BASE.!$A$1:$T$878,10,FALSE)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59" s="129" t="str">
        <f>VLOOKUP(A459,BASE.!$A$1:$T$878,11,FALSE)</f>
        <v xml:space="preserve">Patricio Marcelo Labra Guzmán, 
</v>
      </c>
      <c r="L459" s="129" t="str">
        <f>VLOOKUP(A459,BASE.!$A$1:$T$878,12,FALSE)</f>
        <v xml:space="preserve">Calle Orella N° 1015, comuna y ciudad de Valparaíso, Quinta Región  
</v>
      </c>
      <c r="M459" s="129" t="str">
        <f>VLOOKUP(A459,BASE.!$A$1:$T$878,13,FALSE)</f>
        <v>V</v>
      </c>
      <c r="N459" s="129" t="str">
        <f>VLOOKUP(A459,BASE.!$A$1:$T$878,14,FALSE)</f>
        <v>Valparaíso</v>
      </c>
      <c r="O459" s="129" t="str">
        <f>VLOOKUP(A459,BASE.!$A$1:$T$878,15,FALSE)</f>
        <v xml:space="preserve">32-2156923, 32-2156246
</v>
      </c>
      <c r="P459" s="129" t="str">
        <f>VLOOKUP(A459,BASE.!$A$1:$T$878,16,FALSE)</f>
        <v>serpaj@serpajchile.cl</v>
      </c>
      <c r="Q459" s="129">
        <f>VLOOKUP(A459,BASE.!$A$1:$T$878,17,FALSE)</f>
        <v>0</v>
      </c>
      <c r="R459" s="129">
        <f>VLOOKUP(A459,BASE.!$A$1:$T$878,18,FALSE)</f>
        <v>93401</v>
      </c>
      <c r="S459" s="129" t="str">
        <f>VLOOKUP(A459,BASE.!$A$1:$T$878,19,FALSE)</f>
        <v>Se acompaña certificado de antecedentes financieros, correspondiente al  año 2019, aprobados USUFI</v>
      </c>
      <c r="T459" s="131">
        <f>VLOOKUP(A459,BASE.!$A$1:$T$878,20,FALSE)</f>
        <v>37970</v>
      </c>
      <c r="U459" s="130">
        <v>6915</v>
      </c>
      <c r="V459" s="136">
        <v>19922853</v>
      </c>
      <c r="W459" s="136">
        <v>19922853</v>
      </c>
      <c r="X459" s="134">
        <v>44227</v>
      </c>
      <c r="Y459" s="135" t="s">
        <v>8664</v>
      </c>
      <c r="Z459" s="135" t="s">
        <v>7880</v>
      </c>
      <c r="AA459" s="135" t="s">
        <v>7881</v>
      </c>
    </row>
    <row r="460" spans="1:27" x14ac:dyDescent="0.25">
      <c r="A460" s="129">
        <v>6915</v>
      </c>
      <c r="B460" s="129" t="s">
        <v>8335</v>
      </c>
      <c r="C460" s="129">
        <v>721694003</v>
      </c>
      <c r="D460" s="129" t="str">
        <f>VLOOKUP(A460,BASE.!$A$1:$T$878,4,FALSE)</f>
        <v>Corporación de Derecho Privado.</v>
      </c>
      <c r="E460" s="129" t="str">
        <f>VLOOKUP(A460,BASE.!$A$1:$T$878,5,FALSE)</f>
        <v xml:space="preserve">Decreto Supremo Nº 1472, de 03 de noviembre de 1992, del Ministerio de Justicia. </v>
      </c>
      <c r="F460" s="129" t="str">
        <f>VLOOKUP(A460,BASE.!$A$1:$T$878,6,FALSE)</f>
        <v>Certificado de Vigencia Folio Nº 500354067733, de 4 de noviembre de 2020, del Servicio de Registro Civil e Identificación.</v>
      </c>
      <c r="G460" s="129" t="str">
        <f>VLOOKUP(A460,BASE.!$A$1:$T$878,7,FALSE)</f>
        <v>Formación, promoción, cooperación y prestación de servicios para el desarrollo económico, social, cultural y espiritual de la comunidad, en el área de los derechos humanos del niño, entre otras.</v>
      </c>
      <c r="H460" s="129" t="str">
        <f>VLOOKUP(A460,BASE.!$A$1:$T$878,8,FALSE)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60" s="129" t="str">
        <f>VLOOKUP(A460,BASE.!$A$1:$T$878,9,FALSE)</f>
        <v>3 años en sus cargos.</v>
      </c>
      <c r="J460" s="129" t="str">
        <f>VLOOKUP(A460,BASE.!$A$1:$T$878,10,FALSE)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60" s="129" t="str">
        <f>VLOOKUP(A460,BASE.!$A$1:$T$878,11,FALSE)</f>
        <v xml:space="preserve">Patricio Marcelo Labra Guzmán, 
</v>
      </c>
      <c r="L460" s="129" t="str">
        <f>VLOOKUP(A460,BASE.!$A$1:$T$878,12,FALSE)</f>
        <v xml:space="preserve">Calle Orella N° 1015, comuna y ciudad de Valparaíso, Quinta Región  
</v>
      </c>
      <c r="M460" s="129" t="str">
        <f>VLOOKUP(A460,BASE.!$A$1:$T$878,13,FALSE)</f>
        <v>V</v>
      </c>
      <c r="N460" s="129" t="str">
        <f>VLOOKUP(A460,BASE.!$A$1:$T$878,14,FALSE)</f>
        <v>Valparaíso</v>
      </c>
      <c r="O460" s="129" t="str">
        <f>VLOOKUP(A460,BASE.!$A$1:$T$878,15,FALSE)</f>
        <v xml:space="preserve">32-2156923, 32-2156246
</v>
      </c>
      <c r="P460" s="129" t="str">
        <f>VLOOKUP(A460,BASE.!$A$1:$T$878,16,FALSE)</f>
        <v>serpaj@serpajchile.cl</v>
      </c>
      <c r="Q460" s="129">
        <f>VLOOKUP(A460,BASE.!$A$1:$T$878,17,FALSE)</f>
        <v>0</v>
      </c>
      <c r="R460" s="129">
        <f>VLOOKUP(A460,BASE.!$A$1:$T$878,18,FALSE)</f>
        <v>93401</v>
      </c>
      <c r="S460" s="129" t="str">
        <f>VLOOKUP(A460,BASE.!$A$1:$T$878,19,FALSE)</f>
        <v>Se acompaña certificado de antecedentes financieros, correspondiente al  año 2019, aprobados USUFI</v>
      </c>
      <c r="T460" s="131">
        <f>VLOOKUP(A460,BASE.!$A$1:$T$878,20,FALSE)</f>
        <v>37970</v>
      </c>
      <c r="U460" s="130">
        <v>6915</v>
      </c>
      <c r="V460" s="136">
        <v>6516720</v>
      </c>
      <c r="W460" s="136">
        <v>6516720</v>
      </c>
      <c r="X460" s="134">
        <v>44227</v>
      </c>
      <c r="Y460" s="135" t="s">
        <v>8664</v>
      </c>
      <c r="Z460" s="135" t="s">
        <v>7880</v>
      </c>
      <c r="AA460" s="135" t="s">
        <v>8044</v>
      </c>
    </row>
    <row r="461" spans="1:27" x14ac:dyDescent="0.25">
      <c r="A461" s="129">
        <v>6915</v>
      </c>
      <c r="B461" s="129" t="s">
        <v>8335</v>
      </c>
      <c r="C461" s="129">
        <v>721694003</v>
      </c>
      <c r="D461" s="129" t="str">
        <f>VLOOKUP(A461,BASE.!$A$1:$T$878,4,FALSE)</f>
        <v>Corporación de Derecho Privado.</v>
      </c>
      <c r="E461" s="129" t="str">
        <f>VLOOKUP(A461,BASE.!$A$1:$T$878,5,FALSE)</f>
        <v xml:space="preserve">Decreto Supremo Nº 1472, de 03 de noviembre de 1992, del Ministerio de Justicia. </v>
      </c>
      <c r="F461" s="129" t="str">
        <f>VLOOKUP(A461,BASE.!$A$1:$T$878,6,FALSE)</f>
        <v>Certificado de Vigencia Folio Nº 500354067733, de 4 de noviembre de 2020, del Servicio de Registro Civil e Identificación.</v>
      </c>
      <c r="G461" s="129" t="str">
        <f>VLOOKUP(A461,BASE.!$A$1:$T$878,7,FALSE)</f>
        <v>Formación, promoción, cooperación y prestación de servicios para el desarrollo económico, social, cultural y espiritual de la comunidad, en el área de los derechos humanos del niño, entre otras.</v>
      </c>
      <c r="H461" s="129" t="str">
        <f>VLOOKUP(A461,BASE.!$A$1:$T$878,8,FALSE)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61" s="129" t="str">
        <f>VLOOKUP(A461,BASE.!$A$1:$T$878,9,FALSE)</f>
        <v>3 años en sus cargos.</v>
      </c>
      <c r="J461" s="129" t="str">
        <f>VLOOKUP(A461,BASE.!$A$1:$T$878,10,FALSE)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61" s="129" t="str">
        <f>VLOOKUP(A461,BASE.!$A$1:$T$878,11,FALSE)</f>
        <v xml:space="preserve">Patricio Marcelo Labra Guzmán, 
</v>
      </c>
      <c r="L461" s="129" t="str">
        <f>VLOOKUP(A461,BASE.!$A$1:$T$878,12,FALSE)</f>
        <v xml:space="preserve">Calle Orella N° 1015, comuna y ciudad de Valparaíso, Quinta Región  
</v>
      </c>
      <c r="M461" s="129" t="str">
        <f>VLOOKUP(A461,BASE.!$A$1:$T$878,13,FALSE)</f>
        <v>V</v>
      </c>
      <c r="N461" s="129" t="str">
        <f>VLOOKUP(A461,BASE.!$A$1:$T$878,14,FALSE)</f>
        <v>Valparaíso</v>
      </c>
      <c r="O461" s="129" t="str">
        <f>VLOOKUP(A461,BASE.!$A$1:$T$878,15,FALSE)</f>
        <v xml:space="preserve">32-2156923, 32-2156246
</v>
      </c>
      <c r="P461" s="129" t="str">
        <f>VLOOKUP(A461,BASE.!$A$1:$T$878,16,FALSE)</f>
        <v>serpaj@serpajchile.cl</v>
      </c>
      <c r="Q461" s="129">
        <f>VLOOKUP(A461,BASE.!$A$1:$T$878,17,FALSE)</f>
        <v>0</v>
      </c>
      <c r="R461" s="129">
        <f>VLOOKUP(A461,BASE.!$A$1:$T$878,18,FALSE)</f>
        <v>93401</v>
      </c>
      <c r="S461" s="129" t="str">
        <f>VLOOKUP(A461,BASE.!$A$1:$T$878,19,FALSE)</f>
        <v>Se acompaña certificado de antecedentes financieros, correspondiente al  año 2019, aprobados USUFI</v>
      </c>
      <c r="T461" s="131">
        <f>VLOOKUP(A461,BASE.!$A$1:$T$878,20,FALSE)</f>
        <v>37970</v>
      </c>
      <c r="U461" s="130">
        <v>6915</v>
      </c>
      <c r="V461" s="136">
        <v>15391872</v>
      </c>
      <c r="W461" s="136">
        <v>15391872</v>
      </c>
      <c r="X461" s="134">
        <v>44227</v>
      </c>
      <c r="Y461" s="135" t="s">
        <v>8664</v>
      </c>
      <c r="Z461" s="135" t="s">
        <v>7880</v>
      </c>
      <c r="AA461" s="135" t="s">
        <v>7905</v>
      </c>
    </row>
    <row r="462" spans="1:27" x14ac:dyDescent="0.25">
      <c r="A462" s="129">
        <v>6915</v>
      </c>
      <c r="B462" s="129" t="s">
        <v>8335</v>
      </c>
      <c r="C462" s="129">
        <v>721694003</v>
      </c>
      <c r="D462" s="129" t="str">
        <f>VLOOKUP(A462,BASE.!$A$1:$T$878,4,FALSE)</f>
        <v>Corporación de Derecho Privado.</v>
      </c>
      <c r="E462" s="129" t="str">
        <f>VLOOKUP(A462,BASE.!$A$1:$T$878,5,FALSE)</f>
        <v xml:space="preserve">Decreto Supremo Nº 1472, de 03 de noviembre de 1992, del Ministerio de Justicia. </v>
      </c>
      <c r="F462" s="129" t="str">
        <f>VLOOKUP(A462,BASE.!$A$1:$T$878,6,FALSE)</f>
        <v>Certificado de Vigencia Folio Nº 500354067733, de 4 de noviembre de 2020, del Servicio de Registro Civil e Identificación.</v>
      </c>
      <c r="G462" s="129" t="str">
        <f>VLOOKUP(A462,BASE.!$A$1:$T$878,7,FALSE)</f>
        <v>Formación, promoción, cooperación y prestación de servicios para el desarrollo económico, social, cultural y espiritual de la comunidad, en el área de los derechos humanos del niño, entre otras.</v>
      </c>
      <c r="H462" s="129" t="str">
        <f>VLOOKUP(A462,BASE.!$A$1:$T$878,8,FALSE)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62" s="129" t="str">
        <f>VLOOKUP(A462,BASE.!$A$1:$T$878,9,FALSE)</f>
        <v>3 años en sus cargos.</v>
      </c>
      <c r="J462" s="129" t="str">
        <f>VLOOKUP(A462,BASE.!$A$1:$T$878,10,FALSE)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62" s="129" t="str">
        <f>VLOOKUP(A462,BASE.!$A$1:$T$878,11,FALSE)</f>
        <v xml:space="preserve">Patricio Marcelo Labra Guzmán, 
</v>
      </c>
      <c r="L462" s="129" t="str">
        <f>VLOOKUP(A462,BASE.!$A$1:$T$878,12,FALSE)</f>
        <v xml:space="preserve">Calle Orella N° 1015, comuna y ciudad de Valparaíso, Quinta Región  
</v>
      </c>
      <c r="M462" s="129" t="str">
        <f>VLOOKUP(A462,BASE.!$A$1:$T$878,13,FALSE)</f>
        <v>V</v>
      </c>
      <c r="N462" s="129" t="str">
        <f>VLOOKUP(A462,BASE.!$A$1:$T$878,14,FALSE)</f>
        <v>Valparaíso</v>
      </c>
      <c r="O462" s="129" t="str">
        <f>VLOOKUP(A462,BASE.!$A$1:$T$878,15,FALSE)</f>
        <v xml:space="preserve">32-2156923, 32-2156246
</v>
      </c>
      <c r="P462" s="129" t="str">
        <f>VLOOKUP(A462,BASE.!$A$1:$T$878,16,FALSE)</f>
        <v>serpaj@serpajchile.cl</v>
      </c>
      <c r="Q462" s="129">
        <f>VLOOKUP(A462,BASE.!$A$1:$T$878,17,FALSE)</f>
        <v>0</v>
      </c>
      <c r="R462" s="129">
        <f>VLOOKUP(A462,BASE.!$A$1:$T$878,18,FALSE)</f>
        <v>93401</v>
      </c>
      <c r="S462" s="129" t="str">
        <f>VLOOKUP(A462,BASE.!$A$1:$T$878,19,FALSE)</f>
        <v>Se acompaña certificado de antecedentes financieros, correspondiente al  año 2019, aprobados USUFI</v>
      </c>
      <c r="T462" s="131">
        <f>VLOOKUP(A462,BASE.!$A$1:$T$878,20,FALSE)</f>
        <v>37970</v>
      </c>
      <c r="U462" s="130">
        <v>6915</v>
      </c>
      <c r="V462" s="136">
        <v>53275487</v>
      </c>
      <c r="W462" s="136">
        <v>53275487</v>
      </c>
      <c r="X462" s="134">
        <v>44227</v>
      </c>
      <c r="Y462" s="135" t="s">
        <v>8664</v>
      </c>
      <c r="Z462" s="135" t="s">
        <v>7880</v>
      </c>
      <c r="AA462" s="135" t="s">
        <v>7928</v>
      </c>
    </row>
    <row r="463" spans="1:27" x14ac:dyDescent="0.25">
      <c r="A463" s="129">
        <v>6915</v>
      </c>
      <c r="B463" s="129" t="s">
        <v>8335</v>
      </c>
      <c r="C463" s="129">
        <v>721694003</v>
      </c>
      <c r="D463" s="129" t="str">
        <f>VLOOKUP(A463,BASE.!$A$1:$T$878,4,FALSE)</f>
        <v>Corporación de Derecho Privado.</v>
      </c>
      <c r="E463" s="129" t="str">
        <f>VLOOKUP(A463,BASE.!$A$1:$T$878,5,FALSE)</f>
        <v xml:space="preserve">Decreto Supremo Nº 1472, de 03 de noviembre de 1992, del Ministerio de Justicia. </v>
      </c>
      <c r="F463" s="129" t="str">
        <f>VLOOKUP(A463,BASE.!$A$1:$T$878,6,FALSE)</f>
        <v>Certificado de Vigencia Folio Nº 500354067733, de 4 de noviembre de 2020, del Servicio de Registro Civil e Identificación.</v>
      </c>
      <c r="G463" s="129" t="str">
        <f>VLOOKUP(A463,BASE.!$A$1:$T$878,7,FALSE)</f>
        <v>Formación, promoción, cooperación y prestación de servicios para el desarrollo económico, social, cultural y espiritual de la comunidad, en el área de los derechos humanos del niño, entre otras.</v>
      </c>
      <c r="H463" s="129" t="str">
        <f>VLOOKUP(A463,BASE.!$A$1:$T$878,8,FALSE)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63" s="129" t="str">
        <f>VLOOKUP(A463,BASE.!$A$1:$T$878,9,FALSE)</f>
        <v>3 años en sus cargos.</v>
      </c>
      <c r="J463" s="129" t="str">
        <f>VLOOKUP(A463,BASE.!$A$1:$T$878,10,FALSE)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63" s="129" t="str">
        <f>VLOOKUP(A463,BASE.!$A$1:$T$878,11,FALSE)</f>
        <v xml:space="preserve">Patricio Marcelo Labra Guzmán, 
</v>
      </c>
      <c r="L463" s="129" t="str">
        <f>VLOOKUP(A463,BASE.!$A$1:$T$878,12,FALSE)</f>
        <v xml:space="preserve">Calle Orella N° 1015, comuna y ciudad de Valparaíso, Quinta Región  
</v>
      </c>
      <c r="M463" s="129" t="str">
        <f>VLOOKUP(A463,BASE.!$A$1:$T$878,13,FALSE)</f>
        <v>V</v>
      </c>
      <c r="N463" s="129" t="str">
        <f>VLOOKUP(A463,BASE.!$A$1:$T$878,14,FALSE)</f>
        <v>Valparaíso</v>
      </c>
      <c r="O463" s="129" t="str">
        <f>VLOOKUP(A463,BASE.!$A$1:$T$878,15,FALSE)</f>
        <v xml:space="preserve">32-2156923, 32-2156246
</v>
      </c>
      <c r="P463" s="129" t="str">
        <f>VLOOKUP(A463,BASE.!$A$1:$T$878,16,FALSE)</f>
        <v>serpaj@serpajchile.cl</v>
      </c>
      <c r="Q463" s="129">
        <f>VLOOKUP(A463,BASE.!$A$1:$T$878,17,FALSE)</f>
        <v>0</v>
      </c>
      <c r="R463" s="129">
        <f>VLOOKUP(A463,BASE.!$A$1:$T$878,18,FALSE)</f>
        <v>93401</v>
      </c>
      <c r="S463" s="129" t="str">
        <f>VLOOKUP(A463,BASE.!$A$1:$T$878,19,FALSE)</f>
        <v>Se acompaña certificado de antecedentes financieros, correspondiente al  año 2019, aprobados USUFI</v>
      </c>
      <c r="T463" s="131">
        <f>VLOOKUP(A463,BASE.!$A$1:$T$878,20,FALSE)</f>
        <v>37970</v>
      </c>
      <c r="U463" s="130">
        <v>6915</v>
      </c>
      <c r="V463" s="136">
        <v>7054608</v>
      </c>
      <c r="W463" s="136">
        <v>7054608</v>
      </c>
      <c r="X463" s="134">
        <v>44227</v>
      </c>
      <c r="Y463" s="135" t="s">
        <v>8664</v>
      </c>
      <c r="Z463" s="135" t="s">
        <v>7880</v>
      </c>
      <c r="AA463" s="135" t="s">
        <v>7931</v>
      </c>
    </row>
    <row r="464" spans="1:27" x14ac:dyDescent="0.25">
      <c r="A464" s="129">
        <v>6915</v>
      </c>
      <c r="B464" s="129" t="s">
        <v>8335</v>
      </c>
      <c r="C464" s="129">
        <v>721694003</v>
      </c>
      <c r="D464" s="129" t="str">
        <f>VLOOKUP(A464,BASE.!$A$1:$T$878,4,FALSE)</f>
        <v>Corporación de Derecho Privado.</v>
      </c>
      <c r="E464" s="129" t="str">
        <f>VLOOKUP(A464,BASE.!$A$1:$T$878,5,FALSE)</f>
        <v xml:space="preserve">Decreto Supremo Nº 1472, de 03 de noviembre de 1992, del Ministerio de Justicia. </v>
      </c>
      <c r="F464" s="129" t="str">
        <f>VLOOKUP(A464,BASE.!$A$1:$T$878,6,FALSE)</f>
        <v>Certificado de Vigencia Folio Nº 500354067733, de 4 de noviembre de 2020, del Servicio de Registro Civil e Identificación.</v>
      </c>
      <c r="G464" s="129" t="str">
        <f>VLOOKUP(A464,BASE.!$A$1:$T$878,7,FALSE)</f>
        <v>Formación, promoción, cooperación y prestación de servicios para el desarrollo económico, social, cultural y espiritual de la comunidad, en el área de los derechos humanos del niño, entre otras.</v>
      </c>
      <c r="H464" s="129" t="str">
        <f>VLOOKUP(A464,BASE.!$A$1:$T$878,8,FALSE)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64" s="129" t="str">
        <f>VLOOKUP(A464,BASE.!$A$1:$T$878,9,FALSE)</f>
        <v>3 años en sus cargos.</v>
      </c>
      <c r="J464" s="129" t="str">
        <f>VLOOKUP(A464,BASE.!$A$1:$T$878,10,FALSE)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64" s="129" t="str">
        <f>VLOOKUP(A464,BASE.!$A$1:$T$878,11,FALSE)</f>
        <v xml:space="preserve">Patricio Marcelo Labra Guzmán, 
</v>
      </c>
      <c r="L464" s="129" t="str">
        <f>VLOOKUP(A464,BASE.!$A$1:$T$878,12,FALSE)</f>
        <v xml:space="preserve">Calle Orella N° 1015, comuna y ciudad de Valparaíso, Quinta Región  
</v>
      </c>
      <c r="M464" s="129" t="str">
        <f>VLOOKUP(A464,BASE.!$A$1:$T$878,13,FALSE)</f>
        <v>V</v>
      </c>
      <c r="N464" s="129" t="str">
        <f>VLOOKUP(A464,BASE.!$A$1:$T$878,14,FALSE)</f>
        <v>Valparaíso</v>
      </c>
      <c r="O464" s="129" t="str">
        <f>VLOOKUP(A464,BASE.!$A$1:$T$878,15,FALSE)</f>
        <v xml:space="preserve">32-2156923, 32-2156246
</v>
      </c>
      <c r="P464" s="129" t="str">
        <f>VLOOKUP(A464,BASE.!$A$1:$T$878,16,FALSE)</f>
        <v>serpaj@serpajchile.cl</v>
      </c>
      <c r="Q464" s="129">
        <f>VLOOKUP(A464,BASE.!$A$1:$T$878,17,FALSE)</f>
        <v>0</v>
      </c>
      <c r="R464" s="129">
        <f>VLOOKUP(A464,BASE.!$A$1:$T$878,18,FALSE)</f>
        <v>93401</v>
      </c>
      <c r="S464" s="129" t="str">
        <f>VLOOKUP(A464,BASE.!$A$1:$T$878,19,FALSE)</f>
        <v>Se acompaña certificado de antecedentes financieros, correspondiente al  año 2019, aprobados USUFI</v>
      </c>
      <c r="T464" s="131">
        <f>VLOOKUP(A464,BASE.!$A$1:$T$878,20,FALSE)</f>
        <v>37970</v>
      </c>
      <c r="U464" s="130">
        <v>6915</v>
      </c>
      <c r="V464" s="136">
        <v>7758000</v>
      </c>
      <c r="W464" s="136">
        <v>7758000</v>
      </c>
      <c r="X464" s="134">
        <v>44227</v>
      </c>
      <c r="Y464" s="135" t="s">
        <v>8664</v>
      </c>
      <c r="Z464" s="135" t="s">
        <v>7880</v>
      </c>
      <c r="AA464" s="135" t="s">
        <v>7933</v>
      </c>
    </row>
    <row r="465" spans="1:27" x14ac:dyDescent="0.25">
      <c r="A465" s="129">
        <v>6915</v>
      </c>
      <c r="B465" s="129" t="s">
        <v>8335</v>
      </c>
      <c r="C465" s="129">
        <v>721694003</v>
      </c>
      <c r="D465" s="129" t="str">
        <f>VLOOKUP(A465,BASE.!$A$1:$T$878,4,FALSE)</f>
        <v>Corporación de Derecho Privado.</v>
      </c>
      <c r="E465" s="129" t="str">
        <f>VLOOKUP(A465,BASE.!$A$1:$T$878,5,FALSE)</f>
        <v xml:space="preserve">Decreto Supremo Nº 1472, de 03 de noviembre de 1992, del Ministerio de Justicia. </v>
      </c>
      <c r="F465" s="129" t="str">
        <f>VLOOKUP(A465,BASE.!$A$1:$T$878,6,FALSE)</f>
        <v>Certificado de Vigencia Folio Nº 500354067733, de 4 de noviembre de 2020, del Servicio de Registro Civil e Identificación.</v>
      </c>
      <c r="G465" s="129" t="str">
        <f>VLOOKUP(A465,BASE.!$A$1:$T$878,7,FALSE)</f>
        <v>Formación, promoción, cooperación y prestación de servicios para el desarrollo económico, social, cultural y espiritual de la comunidad, en el área de los derechos humanos del niño, entre otras.</v>
      </c>
      <c r="H465" s="129" t="str">
        <f>VLOOKUP(A465,BASE.!$A$1:$T$878,8,FALSE)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65" s="129" t="str">
        <f>VLOOKUP(A465,BASE.!$A$1:$T$878,9,FALSE)</f>
        <v>3 años en sus cargos.</v>
      </c>
      <c r="J465" s="129" t="str">
        <f>VLOOKUP(A465,BASE.!$A$1:$T$878,10,FALSE)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65" s="129" t="str">
        <f>VLOOKUP(A465,BASE.!$A$1:$T$878,11,FALSE)</f>
        <v xml:space="preserve">Patricio Marcelo Labra Guzmán, 
</v>
      </c>
      <c r="L465" s="129" t="str">
        <f>VLOOKUP(A465,BASE.!$A$1:$T$878,12,FALSE)</f>
        <v xml:space="preserve">Calle Orella N° 1015, comuna y ciudad de Valparaíso, Quinta Región  
</v>
      </c>
      <c r="M465" s="129" t="str">
        <f>VLOOKUP(A465,BASE.!$A$1:$T$878,13,FALSE)</f>
        <v>V</v>
      </c>
      <c r="N465" s="129" t="str">
        <f>VLOOKUP(A465,BASE.!$A$1:$T$878,14,FALSE)</f>
        <v>Valparaíso</v>
      </c>
      <c r="O465" s="129" t="str">
        <f>VLOOKUP(A465,BASE.!$A$1:$T$878,15,FALSE)</f>
        <v xml:space="preserve">32-2156923, 32-2156246
</v>
      </c>
      <c r="P465" s="129" t="str">
        <f>VLOOKUP(A465,BASE.!$A$1:$T$878,16,FALSE)</f>
        <v>serpaj@serpajchile.cl</v>
      </c>
      <c r="Q465" s="129">
        <f>VLOOKUP(A465,BASE.!$A$1:$T$878,17,FALSE)</f>
        <v>0</v>
      </c>
      <c r="R465" s="129">
        <f>VLOOKUP(A465,BASE.!$A$1:$T$878,18,FALSE)</f>
        <v>93401</v>
      </c>
      <c r="S465" s="129" t="str">
        <f>VLOOKUP(A465,BASE.!$A$1:$T$878,19,FALSE)</f>
        <v>Se acompaña certificado de antecedentes financieros, correspondiente al  año 2019, aprobados USUFI</v>
      </c>
      <c r="T465" s="131">
        <f>VLOOKUP(A465,BASE.!$A$1:$T$878,20,FALSE)</f>
        <v>37970</v>
      </c>
      <c r="U465" s="130">
        <v>6915</v>
      </c>
      <c r="V465" s="136">
        <v>6206400</v>
      </c>
      <c r="W465" s="136">
        <v>6206400</v>
      </c>
      <c r="X465" s="134">
        <v>44227</v>
      </c>
      <c r="Y465" s="135" t="s">
        <v>8664</v>
      </c>
      <c r="Z465" s="135" t="s">
        <v>7880</v>
      </c>
      <c r="AA465" s="135" t="s">
        <v>7887</v>
      </c>
    </row>
    <row r="466" spans="1:27" x14ac:dyDescent="0.25">
      <c r="A466" s="129">
        <v>6915</v>
      </c>
      <c r="B466" s="129" t="s">
        <v>8335</v>
      </c>
      <c r="C466" s="129">
        <v>721694003</v>
      </c>
      <c r="D466" s="129" t="str">
        <f>VLOOKUP(A466,BASE.!$A$1:$T$878,4,FALSE)</f>
        <v>Corporación de Derecho Privado.</v>
      </c>
      <c r="E466" s="129" t="str">
        <f>VLOOKUP(A466,BASE.!$A$1:$T$878,5,FALSE)</f>
        <v xml:space="preserve">Decreto Supremo Nº 1472, de 03 de noviembre de 1992, del Ministerio de Justicia. </v>
      </c>
      <c r="F466" s="129" t="str">
        <f>VLOOKUP(A466,BASE.!$A$1:$T$878,6,FALSE)</f>
        <v>Certificado de Vigencia Folio Nº 500354067733, de 4 de noviembre de 2020, del Servicio de Registro Civil e Identificación.</v>
      </c>
      <c r="G466" s="129" t="str">
        <f>VLOOKUP(A466,BASE.!$A$1:$T$878,7,FALSE)</f>
        <v>Formación, promoción, cooperación y prestación de servicios para el desarrollo económico, social, cultural y espiritual de la comunidad, en el área de los derechos humanos del niño, entre otras.</v>
      </c>
      <c r="H466" s="129" t="str">
        <f>VLOOKUP(A466,BASE.!$A$1:$T$878,8,FALSE)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66" s="129" t="str">
        <f>VLOOKUP(A466,BASE.!$A$1:$T$878,9,FALSE)</f>
        <v>3 años en sus cargos.</v>
      </c>
      <c r="J466" s="129" t="str">
        <f>VLOOKUP(A466,BASE.!$A$1:$T$878,10,FALSE)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66" s="129" t="str">
        <f>VLOOKUP(A466,BASE.!$A$1:$T$878,11,FALSE)</f>
        <v xml:space="preserve">Patricio Marcelo Labra Guzmán, 
</v>
      </c>
      <c r="L466" s="129" t="str">
        <f>VLOOKUP(A466,BASE.!$A$1:$T$878,12,FALSE)</f>
        <v xml:space="preserve">Calle Orella N° 1015, comuna y ciudad de Valparaíso, Quinta Región  
</v>
      </c>
      <c r="M466" s="129" t="str">
        <f>VLOOKUP(A466,BASE.!$A$1:$T$878,13,FALSE)</f>
        <v>V</v>
      </c>
      <c r="N466" s="129" t="str">
        <f>VLOOKUP(A466,BASE.!$A$1:$T$878,14,FALSE)</f>
        <v>Valparaíso</v>
      </c>
      <c r="O466" s="129" t="str">
        <f>VLOOKUP(A466,BASE.!$A$1:$T$878,15,FALSE)</f>
        <v xml:space="preserve">32-2156923, 32-2156246
</v>
      </c>
      <c r="P466" s="129" t="str">
        <f>VLOOKUP(A466,BASE.!$A$1:$T$878,16,FALSE)</f>
        <v>serpaj@serpajchile.cl</v>
      </c>
      <c r="Q466" s="129">
        <f>VLOOKUP(A466,BASE.!$A$1:$T$878,17,FALSE)</f>
        <v>0</v>
      </c>
      <c r="R466" s="129">
        <f>VLOOKUP(A466,BASE.!$A$1:$T$878,18,FALSE)</f>
        <v>93401</v>
      </c>
      <c r="S466" s="129" t="str">
        <f>VLOOKUP(A466,BASE.!$A$1:$T$878,19,FALSE)</f>
        <v>Se acompaña certificado de antecedentes financieros, correspondiente al  año 2019, aprobados USUFI</v>
      </c>
      <c r="T466" s="131">
        <f>VLOOKUP(A466,BASE.!$A$1:$T$878,20,FALSE)</f>
        <v>37970</v>
      </c>
      <c r="U466" s="130">
        <v>6915</v>
      </c>
      <c r="V466" s="136">
        <v>19893236</v>
      </c>
      <c r="W466" s="136">
        <v>19893236</v>
      </c>
      <c r="X466" s="134">
        <v>44227</v>
      </c>
      <c r="Y466" s="135" t="s">
        <v>8664</v>
      </c>
      <c r="Z466" s="135" t="s">
        <v>7880</v>
      </c>
      <c r="AA466" s="135" t="s">
        <v>7899</v>
      </c>
    </row>
    <row r="467" spans="1:27" x14ac:dyDescent="0.25">
      <c r="A467" s="129">
        <v>6915</v>
      </c>
      <c r="B467" s="129" t="s">
        <v>8335</v>
      </c>
      <c r="C467" s="129">
        <v>721694003</v>
      </c>
      <c r="D467" s="129" t="str">
        <f>VLOOKUP(A467,BASE.!$A$1:$T$878,4,FALSE)</f>
        <v>Corporación de Derecho Privado.</v>
      </c>
      <c r="E467" s="129" t="str">
        <f>VLOOKUP(A467,BASE.!$A$1:$T$878,5,FALSE)</f>
        <v xml:space="preserve">Decreto Supremo Nº 1472, de 03 de noviembre de 1992, del Ministerio de Justicia. </v>
      </c>
      <c r="F467" s="129" t="str">
        <f>VLOOKUP(A467,BASE.!$A$1:$T$878,6,FALSE)</f>
        <v>Certificado de Vigencia Folio Nº 500354067733, de 4 de noviembre de 2020, del Servicio de Registro Civil e Identificación.</v>
      </c>
      <c r="G467" s="129" t="str">
        <f>VLOOKUP(A467,BASE.!$A$1:$T$878,7,FALSE)</f>
        <v>Formación, promoción, cooperación y prestación de servicios para el desarrollo económico, social, cultural y espiritual de la comunidad, en el área de los derechos humanos del niño, entre otras.</v>
      </c>
      <c r="H467" s="129" t="str">
        <f>VLOOKUP(A467,BASE.!$A$1:$T$878,8,FALSE)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67" s="129" t="str">
        <f>VLOOKUP(A467,BASE.!$A$1:$T$878,9,FALSE)</f>
        <v>3 años en sus cargos.</v>
      </c>
      <c r="J467" s="129" t="str">
        <f>VLOOKUP(A467,BASE.!$A$1:$T$878,10,FALSE)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67" s="129" t="str">
        <f>VLOOKUP(A467,BASE.!$A$1:$T$878,11,FALSE)</f>
        <v xml:space="preserve">Patricio Marcelo Labra Guzmán, 
</v>
      </c>
      <c r="L467" s="129" t="str">
        <f>VLOOKUP(A467,BASE.!$A$1:$T$878,12,FALSE)</f>
        <v xml:space="preserve">Calle Orella N° 1015, comuna y ciudad de Valparaíso, Quinta Región  
</v>
      </c>
      <c r="M467" s="129" t="str">
        <f>VLOOKUP(A467,BASE.!$A$1:$T$878,13,FALSE)</f>
        <v>V</v>
      </c>
      <c r="N467" s="129" t="str">
        <f>VLOOKUP(A467,BASE.!$A$1:$T$878,14,FALSE)</f>
        <v>Valparaíso</v>
      </c>
      <c r="O467" s="129" t="str">
        <f>VLOOKUP(A467,BASE.!$A$1:$T$878,15,FALSE)</f>
        <v xml:space="preserve">32-2156923, 32-2156246
</v>
      </c>
      <c r="P467" s="129" t="str">
        <f>VLOOKUP(A467,BASE.!$A$1:$T$878,16,FALSE)</f>
        <v>serpaj@serpajchile.cl</v>
      </c>
      <c r="Q467" s="129">
        <f>VLOOKUP(A467,BASE.!$A$1:$T$878,17,FALSE)</f>
        <v>0</v>
      </c>
      <c r="R467" s="129">
        <f>VLOOKUP(A467,BASE.!$A$1:$T$878,18,FALSE)</f>
        <v>93401</v>
      </c>
      <c r="S467" s="129" t="str">
        <f>VLOOKUP(A467,BASE.!$A$1:$T$878,19,FALSE)</f>
        <v>Se acompaña certificado de antecedentes financieros, correspondiente al  año 2019, aprobados USUFI</v>
      </c>
      <c r="T467" s="131">
        <f>VLOOKUP(A467,BASE.!$A$1:$T$878,20,FALSE)</f>
        <v>37970</v>
      </c>
      <c r="U467" s="130">
        <v>6915</v>
      </c>
      <c r="V467" s="136">
        <v>23966525</v>
      </c>
      <c r="W467" s="136">
        <v>23966525</v>
      </c>
      <c r="X467" s="134">
        <v>44227</v>
      </c>
      <c r="Y467" s="135" t="s">
        <v>8664</v>
      </c>
      <c r="Z467" s="135" t="s">
        <v>7880</v>
      </c>
      <c r="AA467" s="135" t="s">
        <v>8045</v>
      </c>
    </row>
    <row r="468" spans="1:27" x14ac:dyDescent="0.25">
      <c r="A468" s="129">
        <v>6915</v>
      </c>
      <c r="B468" s="129" t="s">
        <v>8335</v>
      </c>
      <c r="C468" s="129">
        <v>721694003</v>
      </c>
      <c r="D468" s="129" t="str">
        <f>VLOOKUP(A468,BASE.!$A$1:$T$878,4,FALSE)</f>
        <v>Corporación de Derecho Privado.</v>
      </c>
      <c r="E468" s="129" t="str">
        <f>VLOOKUP(A468,BASE.!$A$1:$T$878,5,FALSE)</f>
        <v xml:space="preserve">Decreto Supremo Nº 1472, de 03 de noviembre de 1992, del Ministerio de Justicia. </v>
      </c>
      <c r="F468" s="129" t="str">
        <f>VLOOKUP(A468,BASE.!$A$1:$T$878,6,FALSE)</f>
        <v>Certificado de Vigencia Folio Nº 500354067733, de 4 de noviembre de 2020, del Servicio de Registro Civil e Identificación.</v>
      </c>
      <c r="G468" s="129" t="str">
        <f>VLOOKUP(A468,BASE.!$A$1:$T$878,7,FALSE)</f>
        <v>Formación, promoción, cooperación y prestación de servicios para el desarrollo económico, social, cultural y espiritual de la comunidad, en el área de los derechos humanos del niño, entre otras.</v>
      </c>
      <c r="H468" s="129" t="str">
        <f>VLOOKUP(A468,BASE.!$A$1:$T$878,8,FALSE)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68" s="129" t="str">
        <f>VLOOKUP(A468,BASE.!$A$1:$T$878,9,FALSE)</f>
        <v>3 años en sus cargos.</v>
      </c>
      <c r="J468" s="129" t="str">
        <f>VLOOKUP(A468,BASE.!$A$1:$T$878,10,FALSE)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68" s="129" t="str">
        <f>VLOOKUP(A468,BASE.!$A$1:$T$878,11,FALSE)</f>
        <v xml:space="preserve">Patricio Marcelo Labra Guzmán, 
</v>
      </c>
      <c r="L468" s="129" t="str">
        <f>VLOOKUP(A468,BASE.!$A$1:$T$878,12,FALSE)</f>
        <v xml:space="preserve">Calle Orella N° 1015, comuna y ciudad de Valparaíso, Quinta Región  
</v>
      </c>
      <c r="M468" s="129" t="str">
        <f>VLOOKUP(A468,BASE.!$A$1:$T$878,13,FALSE)</f>
        <v>V</v>
      </c>
      <c r="N468" s="129" t="str">
        <f>VLOOKUP(A468,BASE.!$A$1:$T$878,14,FALSE)</f>
        <v>Valparaíso</v>
      </c>
      <c r="O468" s="129" t="str">
        <f>VLOOKUP(A468,BASE.!$A$1:$T$878,15,FALSE)</f>
        <v xml:space="preserve">32-2156923, 32-2156246
</v>
      </c>
      <c r="P468" s="129" t="str">
        <f>VLOOKUP(A468,BASE.!$A$1:$T$878,16,FALSE)</f>
        <v>serpaj@serpajchile.cl</v>
      </c>
      <c r="Q468" s="129">
        <f>VLOOKUP(A468,BASE.!$A$1:$T$878,17,FALSE)</f>
        <v>0</v>
      </c>
      <c r="R468" s="129">
        <f>VLOOKUP(A468,BASE.!$A$1:$T$878,18,FALSE)</f>
        <v>93401</v>
      </c>
      <c r="S468" s="129" t="str">
        <f>VLOOKUP(A468,BASE.!$A$1:$T$878,19,FALSE)</f>
        <v>Se acompaña certificado de antecedentes financieros, correspondiente al  año 2019, aprobados USUFI</v>
      </c>
      <c r="T468" s="131">
        <f>VLOOKUP(A468,BASE.!$A$1:$T$878,20,FALSE)</f>
        <v>37970</v>
      </c>
      <c r="U468" s="130">
        <v>6915</v>
      </c>
      <c r="V468" s="136">
        <v>3177987</v>
      </c>
      <c r="W468" s="136">
        <v>3177987</v>
      </c>
      <c r="X468" s="134">
        <v>44227</v>
      </c>
      <c r="Y468" s="135" t="s">
        <v>8664</v>
      </c>
      <c r="Z468" s="135" t="s">
        <v>7880</v>
      </c>
      <c r="AA468" s="135" t="s">
        <v>7938</v>
      </c>
    </row>
    <row r="469" spans="1:27" x14ac:dyDescent="0.25">
      <c r="A469" s="129">
        <v>6915</v>
      </c>
      <c r="B469" s="129" t="s">
        <v>8335</v>
      </c>
      <c r="C469" s="129">
        <v>721694003</v>
      </c>
      <c r="D469" s="129" t="str">
        <f>VLOOKUP(A469,BASE.!$A$1:$T$878,4,FALSE)</f>
        <v>Corporación de Derecho Privado.</v>
      </c>
      <c r="E469" s="129" t="str">
        <f>VLOOKUP(A469,BASE.!$A$1:$T$878,5,FALSE)</f>
        <v xml:space="preserve">Decreto Supremo Nº 1472, de 03 de noviembre de 1992, del Ministerio de Justicia. </v>
      </c>
      <c r="F469" s="129" t="str">
        <f>VLOOKUP(A469,BASE.!$A$1:$T$878,6,FALSE)</f>
        <v>Certificado de Vigencia Folio Nº 500354067733, de 4 de noviembre de 2020, del Servicio de Registro Civil e Identificación.</v>
      </c>
      <c r="G469" s="129" t="str">
        <f>VLOOKUP(A469,BASE.!$A$1:$T$878,7,FALSE)</f>
        <v>Formación, promoción, cooperación y prestación de servicios para el desarrollo económico, social, cultural y espiritual de la comunidad, en el área de los derechos humanos del niño, entre otras.</v>
      </c>
      <c r="H469" s="129" t="str">
        <f>VLOOKUP(A469,BASE.!$A$1:$T$878,8,FALSE)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69" s="129" t="str">
        <f>VLOOKUP(A469,BASE.!$A$1:$T$878,9,FALSE)</f>
        <v>3 años en sus cargos.</v>
      </c>
      <c r="J469" s="129" t="str">
        <f>VLOOKUP(A469,BASE.!$A$1:$T$878,10,FALSE)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69" s="129" t="str">
        <f>VLOOKUP(A469,BASE.!$A$1:$T$878,11,FALSE)</f>
        <v xml:space="preserve">Patricio Marcelo Labra Guzmán, 
</v>
      </c>
      <c r="L469" s="129" t="str">
        <f>VLOOKUP(A469,BASE.!$A$1:$T$878,12,FALSE)</f>
        <v xml:space="preserve">Calle Orella N° 1015, comuna y ciudad de Valparaíso, Quinta Región  
</v>
      </c>
      <c r="M469" s="129" t="str">
        <f>VLOOKUP(A469,BASE.!$A$1:$T$878,13,FALSE)</f>
        <v>V</v>
      </c>
      <c r="N469" s="129" t="str">
        <f>VLOOKUP(A469,BASE.!$A$1:$T$878,14,FALSE)</f>
        <v>Valparaíso</v>
      </c>
      <c r="O469" s="129" t="str">
        <f>VLOOKUP(A469,BASE.!$A$1:$T$878,15,FALSE)</f>
        <v xml:space="preserve">32-2156923, 32-2156246
</v>
      </c>
      <c r="P469" s="129" t="str">
        <f>VLOOKUP(A469,BASE.!$A$1:$T$878,16,FALSE)</f>
        <v>serpaj@serpajchile.cl</v>
      </c>
      <c r="Q469" s="129">
        <f>VLOOKUP(A469,BASE.!$A$1:$T$878,17,FALSE)</f>
        <v>0</v>
      </c>
      <c r="R469" s="129">
        <f>VLOOKUP(A469,BASE.!$A$1:$T$878,18,FALSE)</f>
        <v>93401</v>
      </c>
      <c r="S469" s="129" t="str">
        <f>VLOOKUP(A469,BASE.!$A$1:$T$878,19,FALSE)</f>
        <v>Se acompaña certificado de antecedentes financieros, correspondiente al  año 2019, aprobados USUFI</v>
      </c>
      <c r="T469" s="131">
        <f>VLOOKUP(A469,BASE.!$A$1:$T$878,20,FALSE)</f>
        <v>37970</v>
      </c>
      <c r="U469" s="130">
        <v>6915</v>
      </c>
      <c r="V469" s="136">
        <v>33462840</v>
      </c>
      <c r="W469" s="136">
        <v>33462840</v>
      </c>
      <c r="X469" s="134">
        <v>44227</v>
      </c>
      <c r="Y469" s="135" t="s">
        <v>8664</v>
      </c>
      <c r="Z469" s="135" t="s">
        <v>7880</v>
      </c>
      <c r="AA469" s="135" t="s">
        <v>7888</v>
      </c>
    </row>
    <row r="470" spans="1:27" x14ac:dyDescent="0.25">
      <c r="A470" s="129">
        <v>6915</v>
      </c>
      <c r="B470" s="129" t="s">
        <v>8335</v>
      </c>
      <c r="C470" s="129">
        <v>721694003</v>
      </c>
      <c r="D470" s="129" t="str">
        <f>VLOOKUP(A470,BASE.!$A$1:$T$878,4,FALSE)</f>
        <v>Corporación de Derecho Privado.</v>
      </c>
      <c r="E470" s="129" t="str">
        <f>VLOOKUP(A470,BASE.!$A$1:$T$878,5,FALSE)</f>
        <v xml:space="preserve">Decreto Supremo Nº 1472, de 03 de noviembre de 1992, del Ministerio de Justicia. </v>
      </c>
      <c r="F470" s="129" t="str">
        <f>VLOOKUP(A470,BASE.!$A$1:$T$878,6,FALSE)</f>
        <v>Certificado de Vigencia Folio Nº 500354067733, de 4 de noviembre de 2020, del Servicio de Registro Civil e Identificación.</v>
      </c>
      <c r="G470" s="129" t="str">
        <f>VLOOKUP(A470,BASE.!$A$1:$T$878,7,FALSE)</f>
        <v>Formación, promoción, cooperación y prestación de servicios para el desarrollo económico, social, cultural y espiritual de la comunidad, en el área de los derechos humanos del niño, entre otras.</v>
      </c>
      <c r="H470" s="129" t="str">
        <f>VLOOKUP(A470,BASE.!$A$1:$T$878,8,FALSE)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70" s="129" t="str">
        <f>VLOOKUP(A470,BASE.!$A$1:$T$878,9,FALSE)</f>
        <v>3 años en sus cargos.</v>
      </c>
      <c r="J470" s="129" t="str">
        <f>VLOOKUP(A470,BASE.!$A$1:$T$878,10,FALSE)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70" s="129" t="str">
        <f>VLOOKUP(A470,BASE.!$A$1:$T$878,11,FALSE)</f>
        <v xml:space="preserve">Patricio Marcelo Labra Guzmán, 
</v>
      </c>
      <c r="L470" s="129" t="str">
        <f>VLOOKUP(A470,BASE.!$A$1:$T$878,12,FALSE)</f>
        <v xml:space="preserve">Calle Orella N° 1015, comuna y ciudad de Valparaíso, Quinta Región  
</v>
      </c>
      <c r="M470" s="129" t="str">
        <f>VLOOKUP(A470,BASE.!$A$1:$T$878,13,FALSE)</f>
        <v>V</v>
      </c>
      <c r="N470" s="129" t="str">
        <f>VLOOKUP(A470,BASE.!$A$1:$T$878,14,FALSE)</f>
        <v>Valparaíso</v>
      </c>
      <c r="O470" s="129" t="str">
        <f>VLOOKUP(A470,BASE.!$A$1:$T$878,15,FALSE)</f>
        <v xml:space="preserve">32-2156923, 32-2156246
</v>
      </c>
      <c r="P470" s="129" t="str">
        <f>VLOOKUP(A470,BASE.!$A$1:$T$878,16,FALSE)</f>
        <v>serpaj@serpajchile.cl</v>
      </c>
      <c r="Q470" s="129">
        <f>VLOOKUP(A470,BASE.!$A$1:$T$878,17,FALSE)</f>
        <v>0</v>
      </c>
      <c r="R470" s="129">
        <f>VLOOKUP(A470,BASE.!$A$1:$T$878,18,FALSE)</f>
        <v>93401</v>
      </c>
      <c r="S470" s="129" t="str">
        <f>VLOOKUP(A470,BASE.!$A$1:$T$878,19,FALSE)</f>
        <v>Se acompaña certificado de antecedentes financieros, correspondiente al  año 2019, aprobados USUFI</v>
      </c>
      <c r="T470" s="131">
        <f>VLOOKUP(A470,BASE.!$A$1:$T$878,20,FALSE)</f>
        <v>37970</v>
      </c>
      <c r="U470" s="130">
        <v>6915</v>
      </c>
      <c r="V470" s="136">
        <v>9619920</v>
      </c>
      <c r="W470" s="136">
        <v>9619920</v>
      </c>
      <c r="X470" s="134">
        <v>44227</v>
      </c>
      <c r="Y470" s="135" t="s">
        <v>8664</v>
      </c>
      <c r="Z470" s="135" t="s">
        <v>7880</v>
      </c>
      <c r="AA470" s="135" t="s">
        <v>7939</v>
      </c>
    </row>
    <row r="471" spans="1:27" x14ac:dyDescent="0.25">
      <c r="A471" s="129">
        <v>6915</v>
      </c>
      <c r="B471" s="129" t="s">
        <v>8335</v>
      </c>
      <c r="C471" s="129">
        <v>721694003</v>
      </c>
      <c r="D471" s="129" t="str">
        <f>VLOOKUP(A471,BASE.!$A$1:$T$878,4,FALSE)</f>
        <v>Corporación de Derecho Privado.</v>
      </c>
      <c r="E471" s="129" t="str">
        <f>VLOOKUP(A471,BASE.!$A$1:$T$878,5,FALSE)</f>
        <v xml:space="preserve">Decreto Supremo Nº 1472, de 03 de noviembre de 1992, del Ministerio de Justicia. </v>
      </c>
      <c r="F471" s="129" t="str">
        <f>VLOOKUP(A471,BASE.!$A$1:$T$878,6,FALSE)</f>
        <v>Certificado de Vigencia Folio Nº 500354067733, de 4 de noviembre de 2020, del Servicio de Registro Civil e Identificación.</v>
      </c>
      <c r="G471" s="129" t="str">
        <f>VLOOKUP(A471,BASE.!$A$1:$T$878,7,FALSE)</f>
        <v>Formación, promoción, cooperación y prestación de servicios para el desarrollo económico, social, cultural y espiritual de la comunidad, en el área de los derechos humanos del niño, entre otras.</v>
      </c>
      <c r="H471" s="129" t="str">
        <f>VLOOKUP(A471,BASE.!$A$1:$T$878,8,FALSE)</f>
        <v>Presidente: 
Héctor Fernando Aliaga Rojas, .
Secretario: 
Betty Eliana Brito Vargas, 
Tesorero: 
Boris Ricardo Miño Zeballos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I471" s="129" t="str">
        <f>VLOOKUP(A471,BASE.!$A$1:$T$878,9,FALSE)</f>
        <v>3 años en sus cargos.</v>
      </c>
      <c r="J471" s="129" t="str">
        <f>VLOOKUP(A471,BASE.!$A$1:$T$878,10,FALSE)</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K471" s="129" t="str">
        <f>VLOOKUP(A471,BASE.!$A$1:$T$878,11,FALSE)</f>
        <v xml:space="preserve">Patricio Marcelo Labra Guzmán, 
</v>
      </c>
      <c r="L471" s="129" t="str">
        <f>VLOOKUP(A471,BASE.!$A$1:$T$878,12,FALSE)</f>
        <v xml:space="preserve">Calle Orella N° 1015, comuna y ciudad de Valparaíso, Quinta Región  
</v>
      </c>
      <c r="M471" s="129" t="str">
        <f>VLOOKUP(A471,BASE.!$A$1:$T$878,13,FALSE)</f>
        <v>V</v>
      </c>
      <c r="N471" s="129" t="str">
        <f>VLOOKUP(A471,BASE.!$A$1:$T$878,14,FALSE)</f>
        <v>Valparaíso</v>
      </c>
      <c r="O471" s="129" t="str">
        <f>VLOOKUP(A471,BASE.!$A$1:$T$878,15,FALSE)</f>
        <v xml:space="preserve">32-2156923, 32-2156246
</v>
      </c>
      <c r="P471" s="129" t="str">
        <f>VLOOKUP(A471,BASE.!$A$1:$T$878,16,FALSE)</f>
        <v>serpaj@serpajchile.cl</v>
      </c>
      <c r="Q471" s="129">
        <f>VLOOKUP(A471,BASE.!$A$1:$T$878,17,FALSE)</f>
        <v>0</v>
      </c>
      <c r="R471" s="129">
        <f>VLOOKUP(A471,BASE.!$A$1:$T$878,18,FALSE)</f>
        <v>93401</v>
      </c>
      <c r="S471" s="129" t="str">
        <f>VLOOKUP(A471,BASE.!$A$1:$T$878,19,FALSE)</f>
        <v>Se acompaña certificado de antecedentes financieros, correspondiente al  año 2019, aprobados USUFI</v>
      </c>
      <c r="T471" s="131">
        <f>VLOOKUP(A471,BASE.!$A$1:$T$878,20,FALSE)</f>
        <v>37970</v>
      </c>
      <c r="U471" s="130">
        <v>6915</v>
      </c>
      <c r="V471" s="136">
        <v>16033200</v>
      </c>
      <c r="W471" s="136">
        <v>16033200</v>
      </c>
      <c r="X471" s="134">
        <v>44227</v>
      </c>
      <c r="Y471" s="135" t="s">
        <v>8664</v>
      </c>
      <c r="Z471" s="135" t="s">
        <v>7880</v>
      </c>
      <c r="AA471" s="135" t="s">
        <v>7889</v>
      </c>
    </row>
    <row r="472" spans="1:27" x14ac:dyDescent="0.25">
      <c r="A472" s="129">
        <v>6926</v>
      </c>
      <c r="B472" s="129" t="s">
        <v>8336</v>
      </c>
      <c r="C472" s="129">
        <v>725129009</v>
      </c>
      <c r="D472" s="129" t="str">
        <f>VLOOKUP(A472,BASE.!$A$1:$T$878,4,FALSE)</f>
        <v>Corporación de Derecho Privado.</v>
      </c>
      <c r="E472" s="129" t="str">
        <f>VLOOKUP(A472,BASE.!$A$1:$T$878,5,FALSE)</f>
        <v xml:space="preserve">Otorgada por Decreto Supremo Nº 750, de fecha 12 de mayo de 1994, del Ministerio de Justicia, publicado en el Diario Oficial el día 03 de octubre de 1996. </v>
      </c>
      <c r="F472" s="129" t="str">
        <f>VLOOKUP(A472,BASE.!$A$1:$T$878,6,FALSE)</f>
        <v xml:space="preserve">Certificado de vigencia, folio N° 500355266316, de 11 de noviembre de 2020, emitido por el Servicio de Registro Civil e Identificación.
</v>
      </c>
      <c r="G472" s="129" t="str">
        <f>VLOOKUP(A472,BASE.!$A$1:$T$878,7,FALSE)</f>
        <v>La prestación de toda clase de servicios y la ejecución de todo tipo de actividades conducentes al desarrollo integral de los niños y jóvenes socio-culturales.</v>
      </c>
      <c r="H472" s="129" t="str">
        <f>VLOOKUP(A472,BASE.!$A$1:$T$878,8,FALSE)</f>
        <v>Presidente: Guido Gossens Roell, 
Secretaria: Luisa Verónica Rojas Huanel, 
Tesorero: Luis Iván Salas Rojas,
Directores:
Marisol  Aguirre Zúñiga, 
María Ernestina Mascaró Morales, 
Consta en Certificado de vigencia de persona jurídica sin fines de lucro, folio N° 500355269914, de 11 de noviembre de 2020, emitido por el Servicio de Registro Civil e Identificación.</v>
      </c>
      <c r="I472" s="129" t="str">
        <f>VLOOKUP(A472,BASE.!$A$1:$T$878,9,FALSE)</f>
        <v>Durarán 02 años en sus cargos.</v>
      </c>
      <c r="J472" s="129" t="str">
        <f>VLOOKUP(A472,BASE.!$A$1:$T$878,10,FALSE)</f>
        <v>De 12 de junio de 2019 a 12 de junio de 2021</v>
      </c>
      <c r="K472" s="129" t="str">
        <f>VLOOKUP(A472,BASE.!$A$1:$T$878,11,FALSE)</f>
        <v xml:space="preserve">Presidente: Guido Gossens Roell, 
Directora Ejecutiva: Claudia Silvana Pinochet Muñoz, 
</v>
      </c>
      <c r="L472" s="129" t="str">
        <f>VLOOKUP(A472,BASE.!$A$1:$T$878,12,FALSE)</f>
        <v xml:space="preserve">14 Sur, Pasaje 5 Poniente A, N° 270, ciudad de Talca, Región del Maule.
</v>
      </c>
      <c r="M472" s="129" t="str">
        <f>VLOOKUP(A472,BASE.!$A$1:$T$878,13,FALSE)</f>
        <v>VII</v>
      </c>
      <c r="N472" s="129" t="str">
        <f>VLOOKUP(A472,BASE.!$A$1:$T$878,14,FALSE)</f>
        <v>talca</v>
      </c>
      <c r="O472" s="129" t="str">
        <f>VLOOKUP(A472,BASE.!$A$1:$T$878,15,FALSE)</f>
        <v>71)  2220285</v>
      </c>
      <c r="P472" s="129" t="str">
        <f>VLOOKUP(A472,BASE.!$A$1:$T$878,16,FALSE)</f>
        <v xml:space="preserve">corporacioneducacionalabatemolina@ceam.cl
www.ceam.cl
</v>
      </c>
      <c r="Q472" s="129">
        <f>VLOOKUP(A472,BASE.!$A$1:$T$878,17,FALSE)</f>
        <v>0</v>
      </c>
      <c r="R472" s="129" t="str">
        <f>VLOOKUP(A472,BASE.!$A$1:$T$878,18,FALSE)</f>
        <v>93401: Institución de Asistencia Social</v>
      </c>
      <c r="S472" s="129" t="str">
        <f>VLOOKUP(A472,BASE.!$A$1:$T$878,19,FALSE)</f>
        <v>Se acompaña certificado financiero correspondiente al año 2019, aprobados por el Sub Departamento de Supervisión Financiera Nacional</v>
      </c>
      <c r="T472" s="131">
        <f>VLOOKUP(A472,BASE.!$A$1:$T$878,20,FALSE)</f>
        <v>37970</v>
      </c>
      <c r="U472" s="130">
        <v>6926</v>
      </c>
      <c r="V472" s="136">
        <v>5140968</v>
      </c>
      <c r="W472" s="136">
        <v>5140968</v>
      </c>
      <c r="X472" s="134">
        <v>44227</v>
      </c>
      <c r="Y472" s="135" t="s">
        <v>8664</v>
      </c>
      <c r="Z472" s="135" t="s">
        <v>7880</v>
      </c>
      <c r="AA472" s="135" t="s">
        <v>7993</v>
      </c>
    </row>
    <row r="473" spans="1:27" x14ac:dyDescent="0.25">
      <c r="A473" s="129">
        <v>6926</v>
      </c>
      <c r="B473" s="129" t="s">
        <v>8336</v>
      </c>
      <c r="C473" s="129">
        <v>725129009</v>
      </c>
      <c r="D473" s="129" t="str">
        <f>VLOOKUP(A473,BASE.!$A$1:$T$878,4,FALSE)</f>
        <v>Corporación de Derecho Privado.</v>
      </c>
      <c r="E473" s="129" t="str">
        <f>VLOOKUP(A473,BASE.!$A$1:$T$878,5,FALSE)</f>
        <v xml:space="preserve">Otorgada por Decreto Supremo Nº 750, de fecha 12 de mayo de 1994, del Ministerio de Justicia, publicado en el Diario Oficial el día 03 de octubre de 1996. </v>
      </c>
      <c r="F473" s="129" t="str">
        <f>VLOOKUP(A473,BASE.!$A$1:$T$878,6,FALSE)</f>
        <v xml:space="preserve">Certificado de vigencia, folio N° 500355266316, de 11 de noviembre de 2020, emitido por el Servicio de Registro Civil e Identificación.
</v>
      </c>
      <c r="G473" s="129" t="str">
        <f>VLOOKUP(A473,BASE.!$A$1:$T$878,7,FALSE)</f>
        <v>La prestación de toda clase de servicios y la ejecución de todo tipo de actividades conducentes al desarrollo integral de los niños y jóvenes socio-culturales.</v>
      </c>
      <c r="H473" s="129" t="str">
        <f>VLOOKUP(A473,BASE.!$A$1:$T$878,8,FALSE)</f>
        <v>Presidente: Guido Gossens Roell, 
Secretaria: Luisa Verónica Rojas Huanel, 
Tesorero: Luis Iván Salas Rojas,
Directores:
Marisol  Aguirre Zúñiga, 
María Ernestina Mascaró Morales, 
Consta en Certificado de vigencia de persona jurídica sin fines de lucro, folio N° 500355269914, de 11 de noviembre de 2020, emitido por el Servicio de Registro Civil e Identificación.</v>
      </c>
      <c r="I473" s="129" t="str">
        <f>VLOOKUP(A473,BASE.!$A$1:$T$878,9,FALSE)</f>
        <v>Durarán 02 años en sus cargos.</v>
      </c>
      <c r="J473" s="129" t="str">
        <f>VLOOKUP(A473,BASE.!$A$1:$T$878,10,FALSE)</f>
        <v>De 12 de junio de 2019 a 12 de junio de 2021</v>
      </c>
      <c r="K473" s="129" t="str">
        <f>VLOOKUP(A473,BASE.!$A$1:$T$878,11,FALSE)</f>
        <v xml:space="preserve">Presidente: Guido Gossens Roell, 
Directora Ejecutiva: Claudia Silvana Pinochet Muñoz, 
</v>
      </c>
      <c r="L473" s="129" t="str">
        <f>VLOOKUP(A473,BASE.!$A$1:$T$878,12,FALSE)</f>
        <v xml:space="preserve">14 Sur, Pasaje 5 Poniente A, N° 270, ciudad de Talca, Región del Maule.
</v>
      </c>
      <c r="M473" s="129" t="str">
        <f>VLOOKUP(A473,BASE.!$A$1:$T$878,13,FALSE)</f>
        <v>VII</v>
      </c>
      <c r="N473" s="129" t="str">
        <f>VLOOKUP(A473,BASE.!$A$1:$T$878,14,FALSE)</f>
        <v>talca</v>
      </c>
      <c r="O473" s="129" t="str">
        <f>VLOOKUP(A473,BASE.!$A$1:$T$878,15,FALSE)</f>
        <v>71)  2220285</v>
      </c>
      <c r="P473" s="129" t="str">
        <f>VLOOKUP(A473,BASE.!$A$1:$T$878,16,FALSE)</f>
        <v xml:space="preserve">corporacioneducacionalabatemolina@ceam.cl
www.ceam.cl
</v>
      </c>
      <c r="Q473" s="129">
        <f>VLOOKUP(A473,BASE.!$A$1:$T$878,17,FALSE)</f>
        <v>0</v>
      </c>
      <c r="R473" s="129" t="str">
        <f>VLOOKUP(A473,BASE.!$A$1:$T$878,18,FALSE)</f>
        <v>93401: Institución de Asistencia Social</v>
      </c>
      <c r="S473" s="129" t="str">
        <f>VLOOKUP(A473,BASE.!$A$1:$T$878,19,FALSE)</f>
        <v>Se acompaña certificado financiero correspondiente al año 2019, aprobados por el Sub Departamento de Supervisión Financiera Nacional</v>
      </c>
      <c r="T473" s="131">
        <f>VLOOKUP(A473,BASE.!$A$1:$T$878,20,FALSE)</f>
        <v>37970</v>
      </c>
      <c r="U473" s="130">
        <v>6926</v>
      </c>
      <c r="V473" s="136">
        <v>42324200</v>
      </c>
      <c r="W473" s="136">
        <v>42324200</v>
      </c>
      <c r="X473" s="134">
        <v>44227</v>
      </c>
      <c r="Y473" s="135" t="s">
        <v>8664</v>
      </c>
      <c r="Z473" s="135" t="s">
        <v>7880</v>
      </c>
      <c r="AA473" s="135" t="s">
        <v>7899</v>
      </c>
    </row>
    <row r="474" spans="1:27" x14ac:dyDescent="0.25">
      <c r="A474" s="129">
        <v>6931</v>
      </c>
      <c r="B474" s="129" t="s">
        <v>8337</v>
      </c>
      <c r="C474" s="129">
        <v>728623004</v>
      </c>
      <c r="D474" s="129" t="str">
        <f>VLOOKUP(A474,BASE.!$A$1:$T$878,4,FALSE)</f>
        <v>Organización Comunitaria Funcional.</v>
      </c>
      <c r="E474" s="129" t="str">
        <f>VLOOKUP(A474,BASE.!$A$1:$T$878,5,FALSE)</f>
        <v>Regida por la Ley 19.418, registrada en el Folio 180 Libro 02 del Registro O.C.F.T. de la I. Municipalidad de San Antonio, con fecha 16  de marzo de 1995.</v>
      </c>
      <c r="F474" s="129" t="str">
        <f>VLOOKUP(A474,BASE.!$A$1:$T$878,6,FALSE)</f>
        <v xml:space="preserve">Certificado Folio 500355147832, de 09 de noviembre de 2020, del SRCEI.
</v>
      </c>
      <c r="G474" s="129" t="str">
        <f>VLOOKUP(A474,BASE.!$A$1:$T$878,7,FALSE)</f>
        <v xml:space="preserve">1. La elevación y perfeccionamiento intelectual de sus asociados.
2. La satisfacción y realización artística, cultural y educacional en sus distintas manifestaciones.
</v>
      </c>
      <c r="H474" s="129" t="str">
        <f>VLOOKUP(A474,BASE.!$A$1:$T$878,8,FALSE)</f>
        <v>Presidente: 
Miguel Luis Huerta Ortiz
Secretario: 
Jeanette Mariela Muga Álvarez 
Tesorero: 
Araceli Carrasco Henríquez 
Suplentes: 
1er Director: 
Luz Marina Huerta Ortiz 1
2do Director: 
Teresa Del Carmen Gonzalez Caceres 
3er Director: 
Michelle Jeanette Huerta Muga</v>
      </c>
      <c r="I474" s="129" t="str">
        <f>VLOOKUP(A474,BASE.!$A$1:$T$878,9,FALSE)</f>
        <v>Durarán tres años en sus cargos.</v>
      </c>
      <c r="J474" s="129" t="str">
        <f>VLOOKUP(A474,BASE.!$A$1:$T$878,10,FALSE)</f>
        <v xml:space="preserve">28 de marzo de 2018 al 28 de marzo del 2021
</v>
      </c>
      <c r="K474" s="129" t="str">
        <f>VLOOKUP(A474,BASE.!$A$1:$T$878,11,FALSE)</f>
        <v xml:space="preserve">Miguel Huerta Ortiz                                             
</v>
      </c>
      <c r="L474" s="129" t="str">
        <f>VLOOKUP(A474,BASE.!$A$1:$T$878,12,FALSE)</f>
        <v xml:space="preserve">Calle Sanfuentes Nº 2271, San Antonio. Región de Valparaíso
</v>
      </c>
      <c r="M474" s="129" t="str">
        <f>VLOOKUP(A474,BASE.!$A$1:$T$878,13,FALSE)</f>
        <v>V</v>
      </c>
      <c r="N474" s="129" t="str">
        <f>VLOOKUP(A474,BASE.!$A$1:$T$878,14,FALSE)</f>
        <v>San Antonio</v>
      </c>
      <c r="O474" s="129" t="str">
        <f>VLOOKUP(A474,BASE.!$A$1:$T$878,15,FALSE)</f>
        <v xml:space="preserve">F: 35-2285651
</v>
      </c>
      <c r="P474" s="129">
        <f>VLOOKUP(A474,BASE.!$A$1:$T$878,16,FALSE)</f>
        <v>0</v>
      </c>
      <c r="Q474" s="129">
        <f>VLOOKUP(A474,BASE.!$A$1:$T$878,17,FALSE)</f>
        <v>0</v>
      </c>
      <c r="R474" s="129" t="str">
        <f>VLOOKUP(A474,BASE.!$A$1:$T$878,18,FALSE)</f>
        <v>93401: Institución de Asistencia Social</v>
      </c>
      <c r="S474" s="129" t="str">
        <f>VLOOKUP(A474,BASE.!$A$1:$T$878,19,FALSE)</f>
        <v xml:space="preserve"> Certificado de Antecedentes Financieros del año 2019, aprobados por el Subdepartamento de Supervisión Financiera Nacional</v>
      </c>
      <c r="T474" s="131">
        <f>VLOOKUP(A474,BASE.!$A$1:$T$878,20,FALSE)</f>
        <v>37970</v>
      </c>
      <c r="U474" s="130">
        <v>6931</v>
      </c>
      <c r="V474" s="136">
        <v>11737853</v>
      </c>
      <c r="W474" s="136">
        <v>11737853</v>
      </c>
      <c r="X474" s="134">
        <v>44227</v>
      </c>
      <c r="Y474" s="135" t="s">
        <v>8664</v>
      </c>
      <c r="Z474" s="135" t="s">
        <v>7880</v>
      </c>
      <c r="AA474" s="135" t="s">
        <v>7933</v>
      </c>
    </row>
    <row r="475" spans="1:27" x14ac:dyDescent="0.25">
      <c r="A475" s="129">
        <v>6934</v>
      </c>
      <c r="B475" s="129" t="s">
        <v>8338</v>
      </c>
      <c r="C475" s="129">
        <v>712782005</v>
      </c>
      <c r="D475" s="129" t="str">
        <f>VLOOKUP(A475,BASE.!$A$1:$T$878,4,FALSE)</f>
        <v>Corporación de Derecho Privado.</v>
      </c>
      <c r="E475" s="129" t="str">
        <f>VLOOKUP(A475,BASE.!$A$1:$T$878,5,FALSE)</f>
        <v xml:space="preserve">Otorgada por Decreto Supremo Nº 992, de fecha 25 de octubre de 1985, del Ministerio de Justicia, publicado en el Diario Oficial el día 02 de diciembre de 1985. </v>
      </c>
      <c r="F475" s="129" t="str">
        <f>VLOOKUP(A475,BASE.!$A$1:$T$878,6,FALSE)</f>
        <v>Certificado de vigencia de Personas Jurídicas sin fines de lucro Folio Nº 50964390, de 12 de junio de 2018, del Servicio de Registro Civil e Identificación.</v>
      </c>
      <c r="G475" s="129" t="str">
        <f>VLOOKUP(A475,BASE.!$A$1:$T$878,7,FALSE)</f>
        <v>Atender los diversos problemas que puedan afectar a los menores en situación irregular, procurando lograr su desarrollo integral en la comunidad cristiana y en la sociedad</v>
      </c>
      <c r="H475" s="129" t="str">
        <f>VLOOKUP(A475,BASE.!$A$1:$T$878,8,FALSE)</f>
        <v xml:space="preserve">Presidenta: 
Graciela Haydee Suarez Pérez
Vicepresidenta: 
Sergio Valenzuela
Tesorera: 
Verónica Villa
Pro- Tesorero: 
Zerobia Ventura
Secretaria General: 
Ascención Brevis
Secretaria de Actas:
Eliana Campos Gutierrez
Directoras: 
Berta Caro
Juana Vicencio
Elena de La Fuente
</v>
      </c>
      <c r="I475" s="129" t="str">
        <f>VLOOKUP(A475,BASE.!$A$1:$T$878,9,FALSE)</f>
        <v>: Durarán 02 años en sus cargos</v>
      </c>
      <c r="J475" s="129" t="str">
        <f>VLOOKUP(A475,BASE.!$A$1:$T$878,10,FALSE)</f>
        <v>10 de diciembre de 2018 al 10 de diciembre de 2020</v>
      </c>
      <c r="K475" s="129" t="str">
        <f>VLOOKUP(A475,BASE.!$A$1:$T$878,11,FALSE)</f>
        <v>Graciela Haydee Suarez Pérez</v>
      </c>
      <c r="L475" s="129" t="str">
        <f>VLOOKUP(A475,BASE.!$A$1:$T$878,12,FALSE)</f>
        <v>Camino Las Mariposas, km.7, ciudad de Chillán, Región del Ñuble,</v>
      </c>
      <c r="M475" s="129" t="str">
        <f>VLOOKUP(A475,BASE.!$A$1:$T$878,13,FALSE)</f>
        <v>XVI</v>
      </c>
      <c r="N475" s="129" t="str">
        <f>VLOOKUP(A475,BASE.!$A$1:$T$878,14,FALSE)</f>
        <v xml:space="preserve">chillan </v>
      </c>
      <c r="O475" s="129" t="str">
        <f>VLOOKUP(A475,BASE.!$A$1:$T$878,15,FALSE)</f>
        <v xml:space="preserve">fono (41) 227206, </v>
      </c>
      <c r="P475" s="129" t="str">
        <f>VLOOKUP(A475,BASE.!$A$1:$T$878,16,FALSE)</f>
        <v xml:space="preserve">comunidadjesusniño@hotmail.com
</v>
      </c>
      <c r="Q475" s="129">
        <f>VLOOKUP(A475,BASE.!$A$1:$T$878,17,FALSE)</f>
        <v>0</v>
      </c>
      <c r="R475" s="129" t="str">
        <f>VLOOKUP(A475,BASE.!$A$1:$T$878,18,FALSE)</f>
        <v>93401: Institución de Asistencia Social</v>
      </c>
      <c r="S475" s="129" t="str">
        <f>VLOOKUP(A475,BASE.!$A$1:$T$878,19,FALSE)</f>
        <v>Certificado financiero correspondiente al año 2019, aprobado por el  Subdepartamento de Supervisión Financiera Nacional.</v>
      </c>
      <c r="T475" s="131">
        <f>VLOOKUP(A475,BASE.!$A$1:$T$878,20,FALSE)</f>
        <v>37970</v>
      </c>
      <c r="U475" s="130">
        <v>6934</v>
      </c>
      <c r="V475" s="136">
        <v>28396565</v>
      </c>
      <c r="W475" s="136">
        <v>28396565</v>
      </c>
      <c r="X475" s="134">
        <v>44227</v>
      </c>
      <c r="Y475" s="135" t="s">
        <v>8664</v>
      </c>
      <c r="Z475" s="135" t="s">
        <v>7880</v>
      </c>
      <c r="AA475" s="135" t="s">
        <v>7911</v>
      </c>
    </row>
    <row r="476" spans="1:27" x14ac:dyDescent="0.25">
      <c r="A476" s="129">
        <v>6935</v>
      </c>
      <c r="B476" s="129" t="s">
        <v>8339</v>
      </c>
      <c r="C476" s="129">
        <v>725984006</v>
      </c>
      <c r="D476" s="129" t="str">
        <f>VLOOKUP(A476,BASE.!$A$1:$T$878,4,FALSE)</f>
        <v>Corporación de Derecho Privado</v>
      </c>
      <c r="E476" s="129" t="str">
        <f>VLOOKUP(A476,BASE.!$A$1:$T$878,5,FALSE)</f>
        <v>Otorgada por Decreto Supremo N° 1208, de 29 de agosto de 1994, por el Ministerio de Justicia.</v>
      </c>
      <c r="F476" s="129" t="str">
        <f>VLOOKUP(A476,BASE.!$A$1:$T$878,6,FALSE)</f>
        <v>Certificado de Vigencia Folio N° 500187474738, de 06 de julio de 2018, del Servicio de Registro Civil e Identificación.</v>
      </c>
      <c r="G476" s="129" t="str">
        <f>VLOOKUP(A476,BASE.!$A$1:$T$878,7,FALSE)</f>
        <v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v>
      </c>
      <c r="H476" s="129" t="str">
        <f>VLOOKUP(A476,BASE.!$A$1:$T$878,8,FALSE)</f>
        <v xml:space="preserve">
Presidente: Luis Felipe Ovalle Valdés, 
VicePresidente: Pablo Andrés Vicuña Tupper, 
Tesorero: Gustavo Favre Dominguez, 
Secretario:Pilar Villarino Herrera
Directores: 
Teresa Izquierdo Walker,  
Isabel Margarita Paul Pérez, 
Alejandro Bezanilla Mena,
</v>
      </c>
      <c r="I476" s="129" t="str">
        <f>VLOOKUP(A476,BASE.!$A$1:$T$878,9,FALSE)</f>
        <v>Un año en sus cargos.</v>
      </c>
      <c r="J476" s="129" t="str">
        <f>VLOOKUP(A476,BASE.!$A$1:$T$878,10,FALSE)</f>
        <v>25 de abril de 2019 a 25 de abril de 2020.</v>
      </c>
      <c r="K476" s="129" t="str">
        <f>VLOOKUP(A476,BASE.!$A$1:$T$878,11,FALSE)</f>
        <v xml:space="preserve">Presidente: Luis Felipe Ovalle Valdés, 
Gerente General:  Paulina Valenzuela Miño, 
En caso de ausencia o imposibilidad de doña Paulina Valenzuela, la subrogará con iguales facultades Luz María Medina García, 
</v>
      </c>
      <c r="L476" s="129" t="str">
        <f>VLOOKUP(A476,BASE.!$A$1:$T$878,12,FALSE)</f>
        <v xml:space="preserve">Bremen N° 1316, comuna de Ñuñoa, Región Metropolitana
</v>
      </c>
      <c r="M476" s="129" t="str">
        <f>VLOOKUP(A476,BASE.!$A$1:$T$878,13,FALSE)</f>
        <v>XIII</v>
      </c>
      <c r="N476" s="129" t="str">
        <f>VLOOKUP(A476,BASE.!$A$1:$T$878,14,FALSE)</f>
        <v>Metropolitana</v>
      </c>
      <c r="O476" s="129" t="str">
        <f>VLOOKUP(A476,BASE.!$A$1:$T$878,15,FALSE)</f>
        <v>Fono: 2276725</v>
      </c>
      <c r="P476" s="129">
        <f>VLOOKUP(A476,BASE.!$A$1:$T$878,16,FALSE)</f>
        <v>0</v>
      </c>
      <c r="Q476" s="129">
        <f>VLOOKUP(A476,BASE.!$A$1:$T$878,17,FALSE)</f>
        <v>0</v>
      </c>
      <c r="R476" s="129">
        <f>VLOOKUP(A476,BASE.!$A$1:$T$878,18,FALSE)</f>
        <v>93401</v>
      </c>
      <c r="S476" s="129" t="str">
        <f>VLOOKUP(A476,BASE.!$A$1:$T$878,19,FALSE)</f>
        <v xml:space="preserve">Se acompaña certificado financiero de la Institución, correspondiente al año 2019, aprobado  por el Sub Departamento de Supervisión Financiera Nacional. </v>
      </c>
      <c r="T476" s="131">
        <f>VLOOKUP(A476,BASE.!$A$1:$T$878,20,FALSE)</f>
        <v>37970</v>
      </c>
      <c r="U476" s="130">
        <v>6935</v>
      </c>
      <c r="V476" s="136">
        <v>24013828</v>
      </c>
      <c r="W476" s="136">
        <v>24013828</v>
      </c>
      <c r="X476" s="134">
        <v>44227</v>
      </c>
      <c r="Y476" s="135" t="s">
        <v>8664</v>
      </c>
      <c r="Z476" s="135" t="s">
        <v>7880</v>
      </c>
      <c r="AA476" s="135" t="s">
        <v>7946</v>
      </c>
    </row>
    <row r="477" spans="1:27" x14ac:dyDescent="0.25">
      <c r="A477" s="129">
        <v>6938</v>
      </c>
      <c r="B477" s="129" t="s">
        <v>8340</v>
      </c>
      <c r="C477" s="129">
        <v>712800003</v>
      </c>
      <c r="D477" s="129" t="str">
        <f>VLOOKUP(A477,BASE.!$A$1:$T$878,4,FALSE)</f>
        <v>Fundación de Derecho Privado</v>
      </c>
      <c r="E477" s="129" t="str">
        <f>VLOOKUP(A477,BASE.!$A$1:$T$878,5,FALSE)</f>
        <v>Otorgada por Decreto Supremo N° 1135, de 13 de diciembre de 1985, por el Ministerio de Justicia.</v>
      </c>
      <c r="F477" s="129" t="str">
        <f>VLOOKUP(A477,BASE.!$A$1:$T$878,6,FALSE)</f>
        <v>Certificado de vigencia de persona jurídica sin fines de lucro folio 500341777617, emitido por el Servicio de Registro Civil e Identificación, con fecha 21 de agosto de 2020.</v>
      </c>
      <c r="G477" s="129" t="str">
        <f>VLOOKUP(A477,BASE.!$A$1:$T$878,7,FALSE)</f>
        <v>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v>
      </c>
      <c r="H477" s="129" t="str">
        <f>VLOOKUP(A477,BASE.!$A$1:$T$878,8,FALSE)</f>
        <v>Presidente: 
Jose Gabriel Aldea Salazar 
secretario: 
Margarita Vial Rodriguez 
Tesorero: 
Matias Schongut Grollmus 
Director: 
Paula Andrea Landerretche Moreno 
Director: 
Jose Miguel Gustavo Sanchez Callejas 
Director: 
Maria Veronica Lewin Correa 
Director: 
Irene Eva Mercedes Gonzalez Lezius 
Director: 
Maria Elena Gonzalez Zamorano 
Se acompaña Certificado de vigencia de Directorio de persona jurídica sin fines de lucro folio 500341777667, emitido por el Servicio de Registro Civil e Identificación, con fecha 21 de agosto de 2020.</v>
      </c>
      <c r="I477" s="129" t="str">
        <f>VLOOKUP(A477,BASE.!$A$1:$T$878,9,FALSE)</f>
        <v>3 AÑOS</v>
      </c>
      <c r="J477" s="129" t="str">
        <f>VLOOKUP(A477,BASE.!$A$1:$T$878,10,FALSE)</f>
        <v xml:space="preserve">28 de agosto de 2018 al 28 de agosto de 2021.
</v>
      </c>
      <c r="K477" s="129" t="str">
        <f>VLOOKUP(A477,BASE.!$A$1:$T$878,11,FALSE)</f>
        <v xml:space="preserve">Presidente: José Gabriel Aldea Salazar, 
Directora Ejecutiva: Alejandra Cecilia Ramírez Lema, 
</v>
      </c>
      <c r="L477" s="129" t="str">
        <f>VLOOKUP(A477,BASE.!$A$1:$T$878,12,FALSE)</f>
        <v xml:space="preserve">Viña del Mar N° 050, comuna de Providencia, Región Metropolitana
</v>
      </c>
      <c r="M477" s="129" t="str">
        <f>VLOOKUP(A477,BASE.!$A$1:$T$878,13,FALSE)</f>
        <v>XIII</v>
      </c>
      <c r="N477" s="129" t="str">
        <f>VLOOKUP(A477,BASE.!$A$1:$T$878,14,FALSE)</f>
        <v>Providencia</v>
      </c>
      <c r="O477" s="129" t="str">
        <f>VLOOKUP(A477,BASE.!$A$1:$T$878,15,FALSE)</f>
        <v xml:space="preserve">Fono: 6652150, 
</v>
      </c>
      <c r="P477" s="129" t="str">
        <f>VLOOKUP(A477,BASE.!$A$1:$T$878,16,FALSE)</f>
        <v>: fadop@ctcinternet.cl</v>
      </c>
      <c r="Q477" s="129">
        <f>VLOOKUP(A477,BASE.!$A$1:$T$878,17,FALSE)</f>
        <v>0</v>
      </c>
      <c r="R477" s="129" t="str">
        <f>VLOOKUP(A477,BASE.!$A$1:$T$878,18,FALSE)</f>
        <v>93401: Instituciones de Asistencia Social</v>
      </c>
      <c r="S477" s="129" t="str">
        <f>VLOOKUP(A477,BASE.!$A$1:$T$878,19,FALSE)</f>
        <v xml:space="preserve">Certificado de antecedentes financieros correspondientes al año 2019, aprobados por el Sub Departamento de Supervisión Financiera .
</v>
      </c>
      <c r="T477" s="131">
        <f>VLOOKUP(A477,BASE.!$A$1:$T$878,20,FALSE)</f>
        <v>37970</v>
      </c>
      <c r="U477" s="130">
        <v>6938</v>
      </c>
      <c r="V477" s="136">
        <v>4499640</v>
      </c>
      <c r="W477" s="136">
        <v>4499640</v>
      </c>
      <c r="X477" s="134">
        <v>44227</v>
      </c>
      <c r="Y477" s="135" t="s">
        <v>8664</v>
      </c>
      <c r="Z477" s="135" t="s">
        <v>7880</v>
      </c>
      <c r="AA477" s="135" t="s">
        <v>78</v>
      </c>
    </row>
    <row r="478" spans="1:27" x14ac:dyDescent="0.25">
      <c r="A478" s="129">
        <v>6943</v>
      </c>
      <c r="B478" s="129" t="s">
        <v>8341</v>
      </c>
      <c r="C478" s="129">
        <v>726079005</v>
      </c>
      <c r="D478" s="129" t="str">
        <f>VLOOKUP(A478,BASE.!$A$1:$T$878,4,FALSE)</f>
        <v>Corporación de Derecho Privado</v>
      </c>
      <c r="E478" s="129" t="str">
        <f>VLOOKUP(A478,BASE.!$A$1:$T$878,5,FALSE)</f>
        <v>Otorgada por Decreto Supremo N° 1298, de 8 de noviembre de 1993, del Ministerio de Justicia.</v>
      </c>
      <c r="F478" s="129" t="str">
        <f>VLOOKUP(A478,BASE.!$A$1:$T$878,6,FALSE)</f>
        <v>Certificado de Vigencia Folio 500356752662, de fecha 18 de noviembre de 2020, emitido por el Servicio de Registro Civil e Identificación.</v>
      </c>
      <c r="G478" s="129" t="str">
        <f>VLOOKUP(A478,BASE.!$A$1:$T$878,7,FALSE)</f>
        <v xml:space="preserve">Promover, coordinar, implementar y ejecutar acciones dirigidas a la atención y protección de niños/as víctimas de maltrato.
</v>
      </c>
      <c r="H478" s="129" t="str">
        <f>VLOOKUP(A478,BASE.!$A$1:$T$878,8,FALSE)</f>
        <v xml:space="preserve">Presidente: Rodrigo Riquelme Lepez
Secretaria: María Rodríguez Tastests 
Tesorera: Claudia Abusleme Ramos 
</v>
      </c>
      <c r="I478" s="129" t="str">
        <f>VLOOKUP(A478,BASE.!$A$1:$T$878,9,FALSE)</f>
        <v>Un año en sus cargos, pudiendo ser reelegidos indefinidamente</v>
      </c>
      <c r="J478" s="129" t="str">
        <f>VLOOKUP(A478,BASE.!$A$1:$T$878,10,FALSE)</f>
        <v xml:space="preserve">23 DE ABRIL DE 2019 A 23 DE ABRIL DE 2020   Se pidió la documentación donde conste nombramiento de Directorio vigente a la fecha.
</v>
      </c>
      <c r="K478" s="129" t="str">
        <f>VLOOKUP(A478,BASE.!$A$1:$T$878,11,FALSE)</f>
        <v xml:space="preserve">Presidente: Rodrigo Riquelme Lepez
Directora Ejecutiva: Sandra Castro Salazar, </v>
      </c>
      <c r="L478" s="129" t="str">
        <f>VLOOKUP(A478,BASE.!$A$1:$T$878,12,FALSE)</f>
        <v xml:space="preserve">O’Higgins # 445 oficina 501, Concepción, Región del Biobío.
</v>
      </c>
      <c r="M478" s="129" t="str">
        <f>VLOOKUP(A478,BASE.!$A$1:$T$878,13,FALSE)</f>
        <v>VIII</v>
      </c>
      <c r="N478" s="129" t="str">
        <f>VLOOKUP(A478,BASE.!$A$1:$T$878,14,FALSE)</f>
        <v xml:space="preserve"> Biobío.</v>
      </c>
      <c r="O478" s="129" t="str">
        <f>VLOOKUP(A478,BASE.!$A$1:$T$878,15,FALSE)</f>
        <v>Fono: 41-2247078</v>
      </c>
      <c r="P478" s="129" t="str">
        <f>VLOOKUP(A478,BASE.!$A$1:$T$878,16,FALSE)</f>
        <v xml:space="preserve">jflores@catim.cl - ralburquenque@catim.cl
</v>
      </c>
      <c r="Q478" s="129">
        <f>VLOOKUP(A478,BASE.!$A$1:$T$878,17,FALSE)</f>
        <v>0</v>
      </c>
      <c r="R478" s="129" t="str">
        <f>VLOOKUP(A478,BASE.!$A$1:$T$878,18,FALSE)</f>
        <v>93401: Instituciones de Asistencia Social</v>
      </c>
      <c r="S478" s="129" t="str">
        <f>VLOOKUP(A478,BASE.!$A$1:$T$878,19,FALSE)</f>
        <v xml:space="preserve">Se acompañan antecedentes financieros correspondientes al año 2019, aprobados por el Sub Departamento de Supervisión Financiera Nacional. </v>
      </c>
      <c r="T478" s="131">
        <f>VLOOKUP(A478,BASE.!$A$1:$T$878,20,FALSE)</f>
        <v>37970</v>
      </c>
      <c r="U478" s="130">
        <v>6943</v>
      </c>
      <c r="V478" s="136">
        <v>32275289</v>
      </c>
      <c r="W478" s="136">
        <v>32275289</v>
      </c>
      <c r="X478" s="134">
        <v>44227</v>
      </c>
      <c r="Y478" s="135" t="s">
        <v>8664</v>
      </c>
      <c r="Z478" s="135" t="s">
        <v>7880</v>
      </c>
      <c r="AA478" s="135" t="s">
        <v>7901</v>
      </c>
    </row>
    <row r="479" spans="1:27" x14ac:dyDescent="0.25">
      <c r="A479" s="129">
        <v>6943</v>
      </c>
      <c r="B479" s="129" t="s">
        <v>8341</v>
      </c>
      <c r="C479" s="129">
        <v>726079005</v>
      </c>
      <c r="D479" s="129" t="str">
        <f>VLOOKUP(A479,BASE.!$A$1:$T$878,4,FALSE)</f>
        <v>Corporación de Derecho Privado</v>
      </c>
      <c r="E479" s="129" t="str">
        <f>VLOOKUP(A479,BASE.!$A$1:$T$878,5,FALSE)</f>
        <v>Otorgada por Decreto Supremo N° 1298, de 8 de noviembre de 1993, del Ministerio de Justicia.</v>
      </c>
      <c r="F479" s="129" t="str">
        <f>VLOOKUP(A479,BASE.!$A$1:$T$878,6,FALSE)</f>
        <v>Certificado de Vigencia Folio 500356752662, de fecha 18 de noviembre de 2020, emitido por el Servicio de Registro Civil e Identificación.</v>
      </c>
      <c r="G479" s="129" t="str">
        <f>VLOOKUP(A479,BASE.!$A$1:$T$878,7,FALSE)</f>
        <v xml:space="preserve">Promover, coordinar, implementar y ejecutar acciones dirigidas a la atención y protección de niños/as víctimas de maltrato.
</v>
      </c>
      <c r="H479" s="129" t="str">
        <f>VLOOKUP(A479,BASE.!$A$1:$T$878,8,FALSE)</f>
        <v xml:space="preserve">Presidente: Rodrigo Riquelme Lepez
Secretaria: María Rodríguez Tastests 
Tesorera: Claudia Abusleme Ramos 
</v>
      </c>
      <c r="I479" s="129" t="str">
        <f>VLOOKUP(A479,BASE.!$A$1:$T$878,9,FALSE)</f>
        <v>Un año en sus cargos, pudiendo ser reelegidos indefinidamente</v>
      </c>
      <c r="J479" s="129" t="str">
        <f>VLOOKUP(A479,BASE.!$A$1:$T$878,10,FALSE)</f>
        <v xml:space="preserve">23 DE ABRIL DE 2019 A 23 DE ABRIL DE 2020   Se pidió la documentación donde conste nombramiento de Directorio vigente a la fecha.
</v>
      </c>
      <c r="K479" s="129" t="str">
        <f>VLOOKUP(A479,BASE.!$A$1:$T$878,11,FALSE)</f>
        <v xml:space="preserve">Presidente: Rodrigo Riquelme Lepez
Directora Ejecutiva: Sandra Castro Salazar, </v>
      </c>
      <c r="L479" s="129" t="str">
        <f>VLOOKUP(A479,BASE.!$A$1:$T$878,12,FALSE)</f>
        <v xml:space="preserve">O’Higgins # 445 oficina 501, Concepción, Región del Biobío.
</v>
      </c>
      <c r="M479" s="129" t="str">
        <f>VLOOKUP(A479,BASE.!$A$1:$T$878,13,FALSE)</f>
        <v>VIII</v>
      </c>
      <c r="N479" s="129" t="str">
        <f>VLOOKUP(A479,BASE.!$A$1:$T$878,14,FALSE)</f>
        <v xml:space="preserve"> Biobío.</v>
      </c>
      <c r="O479" s="129" t="str">
        <f>VLOOKUP(A479,BASE.!$A$1:$T$878,15,FALSE)</f>
        <v>Fono: 41-2247078</v>
      </c>
      <c r="P479" s="129" t="str">
        <f>VLOOKUP(A479,BASE.!$A$1:$T$878,16,FALSE)</f>
        <v xml:space="preserve">jflores@catim.cl - ralburquenque@catim.cl
</v>
      </c>
      <c r="Q479" s="129">
        <f>VLOOKUP(A479,BASE.!$A$1:$T$878,17,FALSE)</f>
        <v>0</v>
      </c>
      <c r="R479" s="129" t="str">
        <f>VLOOKUP(A479,BASE.!$A$1:$T$878,18,FALSE)</f>
        <v>93401: Instituciones de Asistencia Social</v>
      </c>
      <c r="S479" s="129" t="str">
        <f>VLOOKUP(A479,BASE.!$A$1:$T$878,19,FALSE)</f>
        <v xml:space="preserve">Se acompañan antecedentes financieros correspondientes al año 2019, aprobados por el Sub Departamento de Supervisión Financiera Nacional. </v>
      </c>
      <c r="T479" s="131">
        <f>VLOOKUP(A479,BASE.!$A$1:$T$878,20,FALSE)</f>
        <v>37970</v>
      </c>
      <c r="U479" s="130">
        <v>6943</v>
      </c>
      <c r="V479" s="136">
        <v>23260035</v>
      </c>
      <c r="W479" s="136">
        <v>23260035</v>
      </c>
      <c r="X479" s="134">
        <v>44227</v>
      </c>
      <c r="Y479" s="135" t="s">
        <v>8664</v>
      </c>
      <c r="Z479" s="135" t="s">
        <v>7880</v>
      </c>
      <c r="AA479" s="135" t="s">
        <v>162</v>
      </c>
    </row>
    <row r="480" spans="1:27" x14ac:dyDescent="0.25">
      <c r="A480" s="129">
        <v>6943</v>
      </c>
      <c r="B480" s="129" t="s">
        <v>8341</v>
      </c>
      <c r="C480" s="129">
        <v>726079005</v>
      </c>
      <c r="D480" s="129" t="str">
        <f>VLOOKUP(A480,BASE.!$A$1:$T$878,4,FALSE)</f>
        <v>Corporación de Derecho Privado</v>
      </c>
      <c r="E480" s="129" t="str">
        <f>VLOOKUP(A480,BASE.!$A$1:$T$878,5,FALSE)</f>
        <v>Otorgada por Decreto Supremo N° 1298, de 8 de noviembre de 1993, del Ministerio de Justicia.</v>
      </c>
      <c r="F480" s="129" t="str">
        <f>VLOOKUP(A480,BASE.!$A$1:$T$878,6,FALSE)</f>
        <v>Certificado de Vigencia Folio 500356752662, de fecha 18 de noviembre de 2020, emitido por el Servicio de Registro Civil e Identificación.</v>
      </c>
      <c r="G480" s="129" t="str">
        <f>VLOOKUP(A480,BASE.!$A$1:$T$878,7,FALSE)</f>
        <v xml:space="preserve">Promover, coordinar, implementar y ejecutar acciones dirigidas a la atención y protección de niños/as víctimas de maltrato.
</v>
      </c>
      <c r="H480" s="129" t="str">
        <f>VLOOKUP(A480,BASE.!$A$1:$T$878,8,FALSE)</f>
        <v xml:space="preserve">Presidente: Rodrigo Riquelme Lepez
Secretaria: María Rodríguez Tastests 
Tesorera: Claudia Abusleme Ramos 
</v>
      </c>
      <c r="I480" s="129" t="str">
        <f>VLOOKUP(A480,BASE.!$A$1:$T$878,9,FALSE)</f>
        <v>Un año en sus cargos, pudiendo ser reelegidos indefinidamente</v>
      </c>
      <c r="J480" s="129" t="str">
        <f>VLOOKUP(A480,BASE.!$A$1:$T$878,10,FALSE)</f>
        <v xml:space="preserve">23 DE ABRIL DE 2019 A 23 DE ABRIL DE 2020   Se pidió la documentación donde conste nombramiento de Directorio vigente a la fecha.
</v>
      </c>
      <c r="K480" s="129" t="str">
        <f>VLOOKUP(A480,BASE.!$A$1:$T$878,11,FALSE)</f>
        <v xml:space="preserve">Presidente: Rodrigo Riquelme Lepez
Directora Ejecutiva: Sandra Castro Salazar, </v>
      </c>
      <c r="L480" s="129" t="str">
        <f>VLOOKUP(A480,BASE.!$A$1:$T$878,12,FALSE)</f>
        <v xml:space="preserve">O’Higgins # 445 oficina 501, Concepción, Región del Biobío.
</v>
      </c>
      <c r="M480" s="129" t="str">
        <f>VLOOKUP(A480,BASE.!$A$1:$T$878,13,FALSE)</f>
        <v>VIII</v>
      </c>
      <c r="N480" s="129" t="str">
        <f>VLOOKUP(A480,BASE.!$A$1:$T$878,14,FALSE)</f>
        <v xml:space="preserve"> Biobío.</v>
      </c>
      <c r="O480" s="129" t="str">
        <f>VLOOKUP(A480,BASE.!$A$1:$T$878,15,FALSE)</f>
        <v>Fono: 41-2247078</v>
      </c>
      <c r="P480" s="129" t="str">
        <f>VLOOKUP(A480,BASE.!$A$1:$T$878,16,FALSE)</f>
        <v xml:space="preserve">jflores@catim.cl - ralburquenque@catim.cl
</v>
      </c>
      <c r="Q480" s="129">
        <f>VLOOKUP(A480,BASE.!$A$1:$T$878,17,FALSE)</f>
        <v>0</v>
      </c>
      <c r="R480" s="129" t="str">
        <f>VLOOKUP(A480,BASE.!$A$1:$T$878,18,FALSE)</f>
        <v>93401: Instituciones de Asistencia Social</v>
      </c>
      <c r="S480" s="129" t="str">
        <f>VLOOKUP(A480,BASE.!$A$1:$T$878,19,FALSE)</f>
        <v xml:space="preserve">Se acompañan antecedentes financieros correspondientes al año 2019, aprobados por el Sub Departamento de Supervisión Financiera Nacional. </v>
      </c>
      <c r="T480" s="131">
        <f>VLOOKUP(A480,BASE.!$A$1:$T$878,20,FALSE)</f>
        <v>37970</v>
      </c>
      <c r="U480" s="130">
        <v>6943</v>
      </c>
      <c r="V480" s="136">
        <v>29340229</v>
      </c>
      <c r="W480" s="136">
        <v>29340229</v>
      </c>
      <c r="X480" s="134">
        <v>44227</v>
      </c>
      <c r="Y480" s="135" t="s">
        <v>8664</v>
      </c>
      <c r="Z480" s="135" t="s">
        <v>7880</v>
      </c>
      <c r="AA480" s="135" t="s">
        <v>7903</v>
      </c>
    </row>
    <row r="481" spans="1:27" x14ac:dyDescent="0.25">
      <c r="A481" s="129">
        <v>6943</v>
      </c>
      <c r="B481" s="129" t="s">
        <v>8341</v>
      </c>
      <c r="C481" s="129">
        <v>726079005</v>
      </c>
      <c r="D481" s="129" t="str">
        <f>VLOOKUP(A481,BASE.!$A$1:$T$878,4,FALSE)</f>
        <v>Corporación de Derecho Privado</v>
      </c>
      <c r="E481" s="129" t="str">
        <f>VLOOKUP(A481,BASE.!$A$1:$T$878,5,FALSE)</f>
        <v>Otorgada por Decreto Supremo N° 1298, de 8 de noviembre de 1993, del Ministerio de Justicia.</v>
      </c>
      <c r="F481" s="129" t="str">
        <f>VLOOKUP(A481,BASE.!$A$1:$T$878,6,FALSE)</f>
        <v>Certificado de Vigencia Folio 500356752662, de fecha 18 de noviembre de 2020, emitido por el Servicio de Registro Civil e Identificación.</v>
      </c>
      <c r="G481" s="129" t="str">
        <f>VLOOKUP(A481,BASE.!$A$1:$T$878,7,FALSE)</f>
        <v xml:space="preserve">Promover, coordinar, implementar y ejecutar acciones dirigidas a la atención y protección de niños/as víctimas de maltrato.
</v>
      </c>
      <c r="H481" s="129" t="str">
        <f>VLOOKUP(A481,BASE.!$A$1:$T$878,8,FALSE)</f>
        <v xml:space="preserve">Presidente: Rodrigo Riquelme Lepez
Secretaria: María Rodríguez Tastests 
Tesorera: Claudia Abusleme Ramos 
</v>
      </c>
      <c r="I481" s="129" t="str">
        <f>VLOOKUP(A481,BASE.!$A$1:$T$878,9,FALSE)</f>
        <v>Un año en sus cargos, pudiendo ser reelegidos indefinidamente</v>
      </c>
      <c r="J481" s="129" t="str">
        <f>VLOOKUP(A481,BASE.!$A$1:$T$878,10,FALSE)</f>
        <v xml:space="preserve">23 DE ABRIL DE 2019 A 23 DE ABRIL DE 2020   Se pidió la documentación donde conste nombramiento de Directorio vigente a la fecha.
</v>
      </c>
      <c r="K481" s="129" t="str">
        <f>VLOOKUP(A481,BASE.!$A$1:$T$878,11,FALSE)</f>
        <v xml:space="preserve">Presidente: Rodrigo Riquelme Lepez
Directora Ejecutiva: Sandra Castro Salazar, </v>
      </c>
      <c r="L481" s="129" t="str">
        <f>VLOOKUP(A481,BASE.!$A$1:$T$878,12,FALSE)</f>
        <v xml:space="preserve">O’Higgins # 445 oficina 501, Concepción, Región del Biobío.
</v>
      </c>
      <c r="M481" s="129" t="str">
        <f>VLOOKUP(A481,BASE.!$A$1:$T$878,13,FALSE)</f>
        <v>VIII</v>
      </c>
      <c r="N481" s="129" t="str">
        <f>VLOOKUP(A481,BASE.!$A$1:$T$878,14,FALSE)</f>
        <v xml:space="preserve"> Biobío.</v>
      </c>
      <c r="O481" s="129" t="str">
        <f>VLOOKUP(A481,BASE.!$A$1:$T$878,15,FALSE)</f>
        <v>Fono: 41-2247078</v>
      </c>
      <c r="P481" s="129" t="str">
        <f>VLOOKUP(A481,BASE.!$A$1:$T$878,16,FALSE)</f>
        <v xml:space="preserve">jflores@catim.cl - ralburquenque@catim.cl
</v>
      </c>
      <c r="Q481" s="129">
        <f>VLOOKUP(A481,BASE.!$A$1:$T$878,17,FALSE)</f>
        <v>0</v>
      </c>
      <c r="R481" s="129" t="str">
        <f>VLOOKUP(A481,BASE.!$A$1:$T$878,18,FALSE)</f>
        <v>93401: Instituciones de Asistencia Social</v>
      </c>
      <c r="S481" s="129" t="str">
        <f>VLOOKUP(A481,BASE.!$A$1:$T$878,19,FALSE)</f>
        <v xml:space="preserve">Se acompañan antecedentes financieros correspondientes al año 2019, aprobados por el Sub Departamento de Supervisión Financiera Nacional. </v>
      </c>
      <c r="T481" s="131">
        <f>VLOOKUP(A481,BASE.!$A$1:$T$878,20,FALSE)</f>
        <v>37970</v>
      </c>
      <c r="U481" s="130">
        <v>6943</v>
      </c>
      <c r="V481" s="136">
        <v>28478066</v>
      </c>
      <c r="W481" s="136">
        <v>28478066</v>
      </c>
      <c r="X481" s="134">
        <v>44227</v>
      </c>
      <c r="Y481" s="135" t="s">
        <v>8664</v>
      </c>
      <c r="Z481" s="135" t="s">
        <v>7880</v>
      </c>
      <c r="AA481" s="135" t="s">
        <v>7893</v>
      </c>
    </row>
    <row r="482" spans="1:27" x14ac:dyDescent="0.25">
      <c r="A482" s="129">
        <v>6943</v>
      </c>
      <c r="B482" s="129" t="s">
        <v>8341</v>
      </c>
      <c r="C482" s="129">
        <v>726079005</v>
      </c>
      <c r="D482" s="129" t="str">
        <f>VLOOKUP(A482,BASE.!$A$1:$T$878,4,FALSE)</f>
        <v>Corporación de Derecho Privado</v>
      </c>
      <c r="E482" s="129" t="str">
        <f>VLOOKUP(A482,BASE.!$A$1:$T$878,5,FALSE)</f>
        <v>Otorgada por Decreto Supremo N° 1298, de 8 de noviembre de 1993, del Ministerio de Justicia.</v>
      </c>
      <c r="F482" s="129" t="str">
        <f>VLOOKUP(A482,BASE.!$A$1:$T$878,6,FALSE)</f>
        <v>Certificado de Vigencia Folio 500356752662, de fecha 18 de noviembre de 2020, emitido por el Servicio de Registro Civil e Identificación.</v>
      </c>
      <c r="G482" s="129" t="str">
        <f>VLOOKUP(A482,BASE.!$A$1:$T$878,7,FALSE)</f>
        <v xml:space="preserve">Promover, coordinar, implementar y ejecutar acciones dirigidas a la atención y protección de niños/as víctimas de maltrato.
</v>
      </c>
      <c r="H482" s="129" t="str">
        <f>VLOOKUP(A482,BASE.!$A$1:$T$878,8,FALSE)</f>
        <v xml:space="preserve">Presidente: Rodrigo Riquelme Lepez
Secretaria: María Rodríguez Tastests 
Tesorera: Claudia Abusleme Ramos 
</v>
      </c>
      <c r="I482" s="129" t="str">
        <f>VLOOKUP(A482,BASE.!$A$1:$T$878,9,FALSE)</f>
        <v>Un año en sus cargos, pudiendo ser reelegidos indefinidamente</v>
      </c>
      <c r="J482" s="129" t="str">
        <f>VLOOKUP(A482,BASE.!$A$1:$T$878,10,FALSE)</f>
        <v xml:space="preserve">23 DE ABRIL DE 2019 A 23 DE ABRIL DE 2020   Se pidió la documentación donde conste nombramiento de Directorio vigente a la fecha.
</v>
      </c>
      <c r="K482" s="129" t="str">
        <f>VLOOKUP(A482,BASE.!$A$1:$T$878,11,FALSE)</f>
        <v xml:space="preserve">Presidente: Rodrigo Riquelme Lepez
Directora Ejecutiva: Sandra Castro Salazar, </v>
      </c>
      <c r="L482" s="129" t="str">
        <f>VLOOKUP(A482,BASE.!$A$1:$T$878,12,FALSE)</f>
        <v xml:space="preserve">O’Higgins # 445 oficina 501, Concepción, Región del Biobío.
</v>
      </c>
      <c r="M482" s="129" t="str">
        <f>VLOOKUP(A482,BASE.!$A$1:$T$878,13,FALSE)</f>
        <v>VIII</v>
      </c>
      <c r="N482" s="129" t="str">
        <f>VLOOKUP(A482,BASE.!$A$1:$T$878,14,FALSE)</f>
        <v xml:space="preserve"> Biobío.</v>
      </c>
      <c r="O482" s="129" t="str">
        <f>VLOOKUP(A482,BASE.!$A$1:$T$878,15,FALSE)</f>
        <v>Fono: 41-2247078</v>
      </c>
      <c r="P482" s="129" t="str">
        <f>VLOOKUP(A482,BASE.!$A$1:$T$878,16,FALSE)</f>
        <v xml:space="preserve">jflores@catim.cl - ralburquenque@catim.cl
</v>
      </c>
      <c r="Q482" s="129">
        <f>VLOOKUP(A482,BASE.!$A$1:$T$878,17,FALSE)</f>
        <v>0</v>
      </c>
      <c r="R482" s="129" t="str">
        <f>VLOOKUP(A482,BASE.!$A$1:$T$878,18,FALSE)</f>
        <v>93401: Instituciones de Asistencia Social</v>
      </c>
      <c r="S482" s="129" t="str">
        <f>VLOOKUP(A482,BASE.!$A$1:$T$878,19,FALSE)</f>
        <v xml:space="preserve">Se acompañan antecedentes financieros correspondientes al año 2019, aprobados por el Sub Departamento de Supervisión Financiera Nacional. </v>
      </c>
      <c r="T482" s="131">
        <f>VLOOKUP(A482,BASE.!$A$1:$T$878,20,FALSE)</f>
        <v>37970</v>
      </c>
      <c r="U482" s="130">
        <v>6943</v>
      </c>
      <c r="V482" s="136">
        <v>16995195</v>
      </c>
      <c r="W482" s="136">
        <v>16995195</v>
      </c>
      <c r="X482" s="134">
        <v>44227</v>
      </c>
      <c r="Y482" s="135" t="s">
        <v>8664</v>
      </c>
      <c r="Z482" s="135" t="s">
        <v>7880</v>
      </c>
      <c r="AA482" s="135" t="s">
        <v>7935</v>
      </c>
    </row>
    <row r="483" spans="1:27" x14ac:dyDescent="0.25">
      <c r="A483" s="129">
        <v>6943</v>
      </c>
      <c r="B483" s="129" t="s">
        <v>8341</v>
      </c>
      <c r="C483" s="129">
        <v>726079005</v>
      </c>
      <c r="D483" s="129" t="str">
        <f>VLOOKUP(A483,BASE.!$A$1:$T$878,4,FALSE)</f>
        <v>Corporación de Derecho Privado</v>
      </c>
      <c r="E483" s="129" t="str">
        <f>VLOOKUP(A483,BASE.!$A$1:$T$878,5,FALSE)</f>
        <v>Otorgada por Decreto Supremo N° 1298, de 8 de noviembre de 1993, del Ministerio de Justicia.</v>
      </c>
      <c r="F483" s="129" t="str">
        <f>VLOOKUP(A483,BASE.!$A$1:$T$878,6,FALSE)</f>
        <v>Certificado de Vigencia Folio 500356752662, de fecha 18 de noviembre de 2020, emitido por el Servicio de Registro Civil e Identificación.</v>
      </c>
      <c r="G483" s="129" t="str">
        <f>VLOOKUP(A483,BASE.!$A$1:$T$878,7,FALSE)</f>
        <v xml:space="preserve">Promover, coordinar, implementar y ejecutar acciones dirigidas a la atención y protección de niños/as víctimas de maltrato.
</v>
      </c>
      <c r="H483" s="129" t="str">
        <f>VLOOKUP(A483,BASE.!$A$1:$T$878,8,FALSE)</f>
        <v xml:space="preserve">Presidente: Rodrigo Riquelme Lepez
Secretaria: María Rodríguez Tastests 
Tesorera: Claudia Abusleme Ramos 
</v>
      </c>
      <c r="I483" s="129" t="str">
        <f>VLOOKUP(A483,BASE.!$A$1:$T$878,9,FALSE)</f>
        <v>Un año en sus cargos, pudiendo ser reelegidos indefinidamente</v>
      </c>
      <c r="J483" s="129" t="str">
        <f>VLOOKUP(A483,BASE.!$A$1:$T$878,10,FALSE)</f>
        <v xml:space="preserve">23 DE ABRIL DE 2019 A 23 DE ABRIL DE 2020   Se pidió la documentación donde conste nombramiento de Directorio vigente a la fecha.
</v>
      </c>
      <c r="K483" s="129" t="str">
        <f>VLOOKUP(A483,BASE.!$A$1:$T$878,11,FALSE)</f>
        <v xml:space="preserve">Presidente: Rodrigo Riquelme Lepez
Directora Ejecutiva: Sandra Castro Salazar, </v>
      </c>
      <c r="L483" s="129" t="str">
        <f>VLOOKUP(A483,BASE.!$A$1:$T$878,12,FALSE)</f>
        <v xml:space="preserve">O’Higgins # 445 oficina 501, Concepción, Región del Biobío.
</v>
      </c>
      <c r="M483" s="129" t="str">
        <f>VLOOKUP(A483,BASE.!$A$1:$T$878,13,FALSE)</f>
        <v>VIII</v>
      </c>
      <c r="N483" s="129" t="str">
        <f>VLOOKUP(A483,BASE.!$A$1:$T$878,14,FALSE)</f>
        <v xml:space="preserve"> Biobío.</v>
      </c>
      <c r="O483" s="129" t="str">
        <f>VLOOKUP(A483,BASE.!$A$1:$T$878,15,FALSE)</f>
        <v>Fono: 41-2247078</v>
      </c>
      <c r="P483" s="129" t="str">
        <f>VLOOKUP(A483,BASE.!$A$1:$T$878,16,FALSE)</f>
        <v xml:space="preserve">jflores@catim.cl - ralburquenque@catim.cl
</v>
      </c>
      <c r="Q483" s="129">
        <f>VLOOKUP(A483,BASE.!$A$1:$T$878,17,FALSE)</f>
        <v>0</v>
      </c>
      <c r="R483" s="129" t="str">
        <f>VLOOKUP(A483,BASE.!$A$1:$T$878,18,FALSE)</f>
        <v>93401: Instituciones de Asistencia Social</v>
      </c>
      <c r="S483" s="129" t="str">
        <f>VLOOKUP(A483,BASE.!$A$1:$T$878,19,FALSE)</f>
        <v xml:space="preserve">Se acompañan antecedentes financieros correspondientes al año 2019, aprobados por el Sub Departamento de Supervisión Financiera Nacional. </v>
      </c>
      <c r="T483" s="131">
        <f>VLOOKUP(A483,BASE.!$A$1:$T$878,20,FALSE)</f>
        <v>37970</v>
      </c>
      <c r="U483" s="130">
        <v>6943</v>
      </c>
      <c r="V483" s="136">
        <v>54904940</v>
      </c>
      <c r="W483" s="136">
        <v>54904940</v>
      </c>
      <c r="X483" s="134">
        <v>44227</v>
      </c>
      <c r="Y483" s="135" t="s">
        <v>8664</v>
      </c>
      <c r="Z483" s="135" t="s">
        <v>7880</v>
      </c>
      <c r="AA483" s="135" t="s">
        <v>8032</v>
      </c>
    </row>
    <row r="484" spans="1:27" x14ac:dyDescent="0.25">
      <c r="A484" s="129">
        <v>6945</v>
      </c>
      <c r="B484" s="129" t="s">
        <v>8342</v>
      </c>
      <c r="C484" s="129">
        <v>653716907</v>
      </c>
      <c r="D484" s="129" t="str">
        <f>VLOOKUP(A484,BASE.!$A$1:$T$878,4,FALSE)</f>
        <v>Institución Religiosa</v>
      </c>
      <c r="E484" s="129" t="str">
        <f>VLOOKUP(A484,BASE.!$A$1:$T$878,5,FALSE)</f>
        <v>Erigida de acuerdo al Derecho Canónico</v>
      </c>
      <c r="F484" s="129" t="str">
        <f>VLOOKUP(A484,BASE.!$A$1:$T$878,6,FALSE)</f>
        <v>Indefinida</v>
      </c>
      <c r="G484" s="129" t="str">
        <f>VLOOKUP(A484,BASE.!$A$1:$T$878,7,FALSE)</f>
        <v>Actividades Religiosas</v>
      </c>
      <c r="H484" s="129" t="str">
        <f>VLOOKUP(A484,BASE.!$A$1:$T$878,8,FALSE)</f>
        <v>no tiene</v>
      </c>
      <c r="I484" s="129">
        <f>VLOOKUP(A484,BASE.!$A$1:$T$878,9,FALSE)</f>
        <v>0</v>
      </c>
      <c r="J484" s="129">
        <f>VLOOKUP(A484,BASE.!$A$1:$T$878,10,FALSE)</f>
        <v>0</v>
      </c>
      <c r="K484" s="129" t="str">
        <f>VLOOKUP(A484,BASE.!$A$1:$T$878,11,FALSE)</f>
        <v xml:space="preserve">Ernesto Albornoz Mena, </v>
      </c>
      <c r="L484" s="129" t="str">
        <f>VLOOKUP(A484,BASE.!$A$1:$T$878,12,FALSE)</f>
        <v xml:space="preserve">Matriz Nº 135, Petorca, Quinta Región, </v>
      </c>
      <c r="M484" s="129" t="str">
        <f>VLOOKUP(A484,BASE.!$A$1:$T$878,13,FALSE)</f>
        <v>V</v>
      </c>
      <c r="N484" s="129" t="str">
        <f>VLOOKUP(A484,BASE.!$A$1:$T$878,14,FALSE)</f>
        <v>Petorca</v>
      </c>
      <c r="O484" s="129" t="str">
        <f>VLOOKUP(A484,BASE.!$A$1:$T$878,15,FALSE)</f>
        <v>(56) 342510121</v>
      </c>
      <c r="P484" s="129" t="str">
        <f>VLOOKUP(A484,BASE.!$A$1:$T$878,16,FALSE)</f>
        <v>sanfelipe@episcopado.cl</v>
      </c>
      <c r="Q484" s="129">
        <f>VLOOKUP(A484,BASE.!$A$1:$T$878,17,FALSE)</f>
        <v>0</v>
      </c>
      <c r="R484" s="129" t="str">
        <f>VLOOKUP(A484,BASE.!$A$1:$T$878,18,FALSE)</f>
        <v>93910: Organizaciones Religiosas</v>
      </c>
      <c r="S484" s="129" t="str">
        <f>VLOOKUP(A484,BASE.!$A$1:$T$878,19,FALSE)</f>
        <v>Se acompaña Certificado de Antecedentes Financieros del año 2019, aprobados por el Subdepartamento de Supervisión Nacional.</v>
      </c>
      <c r="T484" s="131">
        <f>VLOOKUP(A484,BASE.!$A$1:$T$878,20,FALSE)</f>
        <v>37970</v>
      </c>
      <c r="U484" s="130">
        <v>6945</v>
      </c>
      <c r="V484" s="136">
        <v>7525260</v>
      </c>
      <c r="W484" s="136">
        <v>7525260</v>
      </c>
      <c r="X484" s="134">
        <v>44227</v>
      </c>
      <c r="Y484" s="135" t="s">
        <v>8664</v>
      </c>
      <c r="Z484" s="135" t="s">
        <v>7880</v>
      </c>
      <c r="AA484" s="135" t="s">
        <v>8046</v>
      </c>
    </row>
    <row r="485" spans="1:27" x14ac:dyDescent="0.25">
      <c r="A485" s="129">
        <v>6950</v>
      </c>
      <c r="B485" s="129" t="s">
        <v>8343</v>
      </c>
      <c r="C485" s="129">
        <v>728857005</v>
      </c>
      <c r="D485" s="129" t="str">
        <f>VLOOKUP(A485,BASE.!$A$1:$T$878,4,FALSE)</f>
        <v>Corporación de Derecho Privado</v>
      </c>
      <c r="E485" s="129" t="str">
        <f>VLOOKUP(A485,BASE.!$A$1:$T$878,5,FALSE)</f>
        <v>Otorgado por Decreto Supremo Nº 591, de fecha 19 de junio de 1995, del Ministerio de Justicia</v>
      </c>
      <c r="F485" s="129" t="str">
        <f>VLOOKUP(A485,BASE.!$A$1:$T$878,6,FALSE)</f>
        <v>Certificado de Vigencia de Persona Jurídica sin fines de lucro, del Servicio de Registro Civil e Identificación, Folio Nº 5003403731645, de fecha 13 de agosto de 2020.</v>
      </c>
      <c r="G485" s="129" t="str">
        <f>VLOOKUP(A485,BASE.!$A$1:$T$878,7,FALSE)</f>
        <v>Promoción del desarrollo, especialmente de las personas, familias, grupos y comunidades que viven en condiciones de pobreza y/o marginalidad</v>
      </c>
      <c r="H485" s="129" t="str">
        <f>VLOOKUP(A485,BASE.!$A$1:$T$878,8,FALSE)</f>
        <v>María Irene Duarte Figueroa; (Secretaria Ejecutiva)
Ernesto Francisco Lara Saguino;  (Presidente)
Clara Barrientos Castro; (Secretaria)
María Irene Rodríguez Duarte;  (Directora)
Marco Esteban Rivero Menay;  (Director)
No existe mención en la escritura respecto a la designación o ratificación de otros miembros, no obstante que se acompañan antecedentes:
Jorge Andres Muñoz Rodríguez; (Vicepresidente)
María Eugenia Gómez Vásquez;  (Tesorera)
Francisco Javier Yáñez Carrasco;  (Director)
Se ha informado por correo electrónico de 1 de octubre de 2020, de la ONG que el trámite de ingreso del Directorio al Registro Civil se ha hecho recientemente, existiendo demora.</v>
      </c>
      <c r="I485" s="129" t="str">
        <f>VLOOKUP(A485,BASE.!$A$1:$T$878,9,FALSE)</f>
        <v xml:space="preserve">Durarán dos años en los cargos. </v>
      </c>
      <c r="J485" s="129" t="str">
        <f>VLOOKUP(A485,BASE.!$A$1:$T$878,10,FALSE)</f>
        <v xml:space="preserve">(20 de marzo de 2019-20 de marzo de 2021)
</v>
      </c>
      <c r="K485" s="129" t="str">
        <f>VLOOKUP(A485,BASE.!$A$1:$T$878,11,FALSE)</f>
        <v xml:space="preserve">Secretaria Ejecutiva:
Maria Irene Duarte Figueroa                    
</v>
      </c>
      <c r="L485" s="129" t="str">
        <f>VLOOKUP(A485,BASE.!$A$1:$T$878,12,FALSE)</f>
        <v xml:space="preserve">Condell N° 1176, Piso 14, Departamento N° 144, Comuna de Valparaíso, Región de Valparaíso
</v>
      </c>
      <c r="M485" s="129" t="str">
        <f>VLOOKUP(A485,BASE.!$A$1:$T$878,13,FALSE)</f>
        <v>V</v>
      </c>
      <c r="N485" s="129" t="str">
        <f>VLOOKUP(A485,BASE.!$A$1:$T$878,14,FALSE)</f>
        <v xml:space="preserve">Valparaíso. </v>
      </c>
      <c r="O485" s="129" t="str">
        <f>VLOOKUP(A485,BASE.!$A$1:$T$878,15,FALSE)</f>
        <v>32-2239757</v>
      </c>
      <c r="P485" s="129" t="str">
        <f>VLOOKUP(A485,BASE.!$A$1:$T$878,16,FALSE)</f>
        <v>Email: administracion@mariaacoge.cl
contabilidad@mariaacoge.cl</v>
      </c>
      <c r="Q485" s="129">
        <f>VLOOKUP(A485,BASE.!$A$1:$T$878,17,FALSE)</f>
        <v>0</v>
      </c>
      <c r="R485" s="129" t="str">
        <f>VLOOKUP(A485,BASE.!$A$1:$T$878,18,FALSE)</f>
        <v>93401: Instituciones de Asistencia Social</v>
      </c>
      <c r="S485" s="129" t="str">
        <f>VLOOKUP(A485,BASE.!$A$1:$T$878,19,FALSE)</f>
        <v>Se acompaña Certificado Financiero año 2019, aprobado por el Subdepartamento de Supervisión Financiera Nacional.</v>
      </c>
      <c r="T485" s="131">
        <f>VLOOKUP(A485,BASE.!$A$1:$T$878,20,FALSE)</f>
        <v>37970</v>
      </c>
      <c r="U485" s="130">
        <v>6950</v>
      </c>
      <c r="V485" s="136">
        <v>20010468</v>
      </c>
      <c r="W485" s="136">
        <v>20010468</v>
      </c>
      <c r="X485" s="134">
        <v>44227</v>
      </c>
      <c r="Y485" s="135" t="s">
        <v>8664</v>
      </c>
      <c r="Z485" s="135" t="s">
        <v>7880</v>
      </c>
      <c r="AA485" s="135" t="s">
        <v>8010</v>
      </c>
    </row>
    <row r="486" spans="1:27" x14ac:dyDescent="0.25">
      <c r="A486" s="129">
        <v>6950</v>
      </c>
      <c r="B486" s="129" t="s">
        <v>8343</v>
      </c>
      <c r="C486" s="129">
        <v>728857005</v>
      </c>
      <c r="D486" s="129" t="str">
        <f>VLOOKUP(A486,BASE.!$A$1:$T$878,4,FALSE)</f>
        <v>Corporación de Derecho Privado</v>
      </c>
      <c r="E486" s="129" t="str">
        <f>VLOOKUP(A486,BASE.!$A$1:$T$878,5,FALSE)</f>
        <v>Otorgado por Decreto Supremo Nº 591, de fecha 19 de junio de 1995, del Ministerio de Justicia</v>
      </c>
      <c r="F486" s="129" t="str">
        <f>VLOOKUP(A486,BASE.!$A$1:$T$878,6,FALSE)</f>
        <v>Certificado de Vigencia de Persona Jurídica sin fines de lucro, del Servicio de Registro Civil e Identificación, Folio Nº 5003403731645, de fecha 13 de agosto de 2020.</v>
      </c>
      <c r="G486" s="129" t="str">
        <f>VLOOKUP(A486,BASE.!$A$1:$T$878,7,FALSE)</f>
        <v>Promoción del desarrollo, especialmente de las personas, familias, grupos y comunidades que viven en condiciones de pobreza y/o marginalidad</v>
      </c>
      <c r="H486" s="129" t="str">
        <f>VLOOKUP(A486,BASE.!$A$1:$T$878,8,FALSE)</f>
        <v>María Irene Duarte Figueroa; (Secretaria Ejecutiva)
Ernesto Francisco Lara Saguino;  (Presidente)
Clara Barrientos Castro; (Secretaria)
María Irene Rodríguez Duarte;  (Directora)
Marco Esteban Rivero Menay;  (Director)
No existe mención en la escritura respecto a la designación o ratificación de otros miembros, no obstante que se acompañan antecedentes:
Jorge Andres Muñoz Rodríguez; (Vicepresidente)
María Eugenia Gómez Vásquez;  (Tesorera)
Francisco Javier Yáñez Carrasco;  (Director)
Se ha informado por correo electrónico de 1 de octubre de 2020, de la ONG que el trámite de ingreso del Directorio al Registro Civil se ha hecho recientemente, existiendo demora.</v>
      </c>
      <c r="I486" s="129" t="str">
        <f>VLOOKUP(A486,BASE.!$A$1:$T$878,9,FALSE)</f>
        <v xml:space="preserve">Durarán dos años en los cargos. </v>
      </c>
      <c r="J486" s="129" t="str">
        <f>VLOOKUP(A486,BASE.!$A$1:$T$878,10,FALSE)</f>
        <v xml:space="preserve">(20 de marzo de 2019-20 de marzo de 2021)
</v>
      </c>
      <c r="K486" s="129" t="str">
        <f>VLOOKUP(A486,BASE.!$A$1:$T$878,11,FALSE)</f>
        <v xml:space="preserve">Secretaria Ejecutiva:
Maria Irene Duarte Figueroa                    
</v>
      </c>
      <c r="L486" s="129" t="str">
        <f>VLOOKUP(A486,BASE.!$A$1:$T$878,12,FALSE)</f>
        <v xml:space="preserve">Condell N° 1176, Piso 14, Departamento N° 144, Comuna de Valparaíso, Región de Valparaíso
</v>
      </c>
      <c r="M486" s="129" t="str">
        <f>VLOOKUP(A486,BASE.!$A$1:$T$878,13,FALSE)</f>
        <v>V</v>
      </c>
      <c r="N486" s="129" t="str">
        <f>VLOOKUP(A486,BASE.!$A$1:$T$878,14,FALSE)</f>
        <v xml:space="preserve">Valparaíso. </v>
      </c>
      <c r="O486" s="129" t="str">
        <f>VLOOKUP(A486,BASE.!$A$1:$T$878,15,FALSE)</f>
        <v>32-2239757</v>
      </c>
      <c r="P486" s="129" t="str">
        <f>VLOOKUP(A486,BASE.!$A$1:$T$878,16,FALSE)</f>
        <v>Email: administracion@mariaacoge.cl
contabilidad@mariaacoge.cl</v>
      </c>
      <c r="Q486" s="129">
        <f>VLOOKUP(A486,BASE.!$A$1:$T$878,17,FALSE)</f>
        <v>0</v>
      </c>
      <c r="R486" s="129" t="str">
        <f>VLOOKUP(A486,BASE.!$A$1:$T$878,18,FALSE)</f>
        <v>93401: Instituciones de Asistencia Social</v>
      </c>
      <c r="S486" s="129" t="str">
        <f>VLOOKUP(A486,BASE.!$A$1:$T$878,19,FALSE)</f>
        <v>Se acompaña Certificado Financiero año 2019, aprobado por el Subdepartamento de Supervisión Financiera Nacional.</v>
      </c>
      <c r="T486" s="131">
        <f>VLOOKUP(A486,BASE.!$A$1:$T$878,20,FALSE)</f>
        <v>37970</v>
      </c>
      <c r="U486" s="130">
        <v>6950</v>
      </c>
      <c r="V486" s="136">
        <v>51381234</v>
      </c>
      <c r="W486" s="136">
        <v>51381234</v>
      </c>
      <c r="X486" s="134">
        <v>44227</v>
      </c>
      <c r="Y486" s="135" t="s">
        <v>8664</v>
      </c>
      <c r="Z486" s="135" t="s">
        <v>7880</v>
      </c>
      <c r="AA486" s="135" t="s">
        <v>7888</v>
      </c>
    </row>
    <row r="487" spans="1:27" x14ac:dyDescent="0.25">
      <c r="A487" s="129">
        <v>6950</v>
      </c>
      <c r="B487" s="129" t="s">
        <v>8343</v>
      </c>
      <c r="C487" s="129">
        <v>728857005</v>
      </c>
      <c r="D487" s="129" t="str">
        <f>VLOOKUP(A487,BASE.!$A$1:$T$878,4,FALSE)</f>
        <v>Corporación de Derecho Privado</v>
      </c>
      <c r="E487" s="129" t="str">
        <f>VLOOKUP(A487,BASE.!$A$1:$T$878,5,FALSE)</f>
        <v>Otorgado por Decreto Supremo Nº 591, de fecha 19 de junio de 1995, del Ministerio de Justicia</v>
      </c>
      <c r="F487" s="129" t="str">
        <f>VLOOKUP(A487,BASE.!$A$1:$T$878,6,FALSE)</f>
        <v>Certificado de Vigencia de Persona Jurídica sin fines de lucro, del Servicio de Registro Civil e Identificación, Folio Nº 5003403731645, de fecha 13 de agosto de 2020.</v>
      </c>
      <c r="G487" s="129" t="str">
        <f>VLOOKUP(A487,BASE.!$A$1:$T$878,7,FALSE)</f>
        <v>Promoción del desarrollo, especialmente de las personas, familias, grupos y comunidades que viven en condiciones de pobreza y/o marginalidad</v>
      </c>
      <c r="H487" s="129" t="str">
        <f>VLOOKUP(A487,BASE.!$A$1:$T$878,8,FALSE)</f>
        <v>María Irene Duarte Figueroa; (Secretaria Ejecutiva)
Ernesto Francisco Lara Saguino;  (Presidente)
Clara Barrientos Castro; (Secretaria)
María Irene Rodríguez Duarte;  (Directora)
Marco Esteban Rivero Menay;  (Director)
No existe mención en la escritura respecto a la designación o ratificación de otros miembros, no obstante que se acompañan antecedentes:
Jorge Andres Muñoz Rodríguez; (Vicepresidente)
María Eugenia Gómez Vásquez;  (Tesorera)
Francisco Javier Yáñez Carrasco;  (Director)
Se ha informado por correo electrónico de 1 de octubre de 2020, de la ONG que el trámite de ingreso del Directorio al Registro Civil se ha hecho recientemente, existiendo demora.</v>
      </c>
      <c r="I487" s="129" t="str">
        <f>VLOOKUP(A487,BASE.!$A$1:$T$878,9,FALSE)</f>
        <v xml:space="preserve">Durarán dos años en los cargos. </v>
      </c>
      <c r="J487" s="129" t="str">
        <f>VLOOKUP(A487,BASE.!$A$1:$T$878,10,FALSE)</f>
        <v xml:space="preserve">(20 de marzo de 2019-20 de marzo de 2021)
</v>
      </c>
      <c r="K487" s="129" t="str">
        <f>VLOOKUP(A487,BASE.!$A$1:$T$878,11,FALSE)</f>
        <v xml:space="preserve">Secretaria Ejecutiva:
Maria Irene Duarte Figueroa                    
</v>
      </c>
      <c r="L487" s="129" t="str">
        <f>VLOOKUP(A487,BASE.!$A$1:$T$878,12,FALSE)</f>
        <v xml:space="preserve">Condell N° 1176, Piso 14, Departamento N° 144, Comuna de Valparaíso, Región de Valparaíso
</v>
      </c>
      <c r="M487" s="129" t="str">
        <f>VLOOKUP(A487,BASE.!$A$1:$T$878,13,FALSE)</f>
        <v>V</v>
      </c>
      <c r="N487" s="129" t="str">
        <f>VLOOKUP(A487,BASE.!$A$1:$T$878,14,FALSE)</f>
        <v xml:space="preserve">Valparaíso. </v>
      </c>
      <c r="O487" s="129" t="str">
        <f>VLOOKUP(A487,BASE.!$A$1:$T$878,15,FALSE)</f>
        <v>32-2239757</v>
      </c>
      <c r="P487" s="129" t="str">
        <f>VLOOKUP(A487,BASE.!$A$1:$T$878,16,FALSE)</f>
        <v>Email: administracion@mariaacoge.cl
contabilidad@mariaacoge.cl</v>
      </c>
      <c r="Q487" s="129">
        <f>VLOOKUP(A487,BASE.!$A$1:$T$878,17,FALSE)</f>
        <v>0</v>
      </c>
      <c r="R487" s="129" t="str">
        <f>VLOOKUP(A487,BASE.!$A$1:$T$878,18,FALSE)</f>
        <v>93401: Instituciones de Asistencia Social</v>
      </c>
      <c r="S487" s="129" t="str">
        <f>VLOOKUP(A487,BASE.!$A$1:$T$878,19,FALSE)</f>
        <v>Se acompaña Certificado Financiero año 2019, aprobado por el Subdepartamento de Supervisión Financiera Nacional.</v>
      </c>
      <c r="T487" s="131">
        <f>VLOOKUP(A487,BASE.!$A$1:$T$878,20,FALSE)</f>
        <v>37970</v>
      </c>
      <c r="U487" s="130">
        <v>6950</v>
      </c>
      <c r="V487" s="136">
        <v>33522318</v>
      </c>
      <c r="W487" s="136">
        <v>33522318</v>
      </c>
      <c r="X487" s="134">
        <v>44227</v>
      </c>
      <c r="Y487" s="135" t="s">
        <v>8664</v>
      </c>
      <c r="Z487" s="135" t="s">
        <v>7880</v>
      </c>
      <c r="AA487" s="135" t="s">
        <v>7939</v>
      </c>
    </row>
    <row r="488" spans="1:27" x14ac:dyDescent="0.25">
      <c r="A488" s="129">
        <v>6950</v>
      </c>
      <c r="B488" s="129" t="s">
        <v>8343</v>
      </c>
      <c r="C488" s="129">
        <v>728857005</v>
      </c>
      <c r="D488" s="129" t="str">
        <f>VLOOKUP(A488,BASE.!$A$1:$T$878,4,FALSE)</f>
        <v>Corporación de Derecho Privado</v>
      </c>
      <c r="E488" s="129" t="str">
        <f>VLOOKUP(A488,BASE.!$A$1:$T$878,5,FALSE)</f>
        <v>Otorgado por Decreto Supremo Nº 591, de fecha 19 de junio de 1995, del Ministerio de Justicia</v>
      </c>
      <c r="F488" s="129" t="str">
        <f>VLOOKUP(A488,BASE.!$A$1:$T$878,6,FALSE)</f>
        <v>Certificado de Vigencia de Persona Jurídica sin fines de lucro, del Servicio de Registro Civil e Identificación, Folio Nº 5003403731645, de fecha 13 de agosto de 2020.</v>
      </c>
      <c r="G488" s="129" t="str">
        <f>VLOOKUP(A488,BASE.!$A$1:$T$878,7,FALSE)</f>
        <v>Promoción del desarrollo, especialmente de las personas, familias, grupos y comunidades que viven en condiciones de pobreza y/o marginalidad</v>
      </c>
      <c r="H488" s="129" t="str">
        <f>VLOOKUP(A488,BASE.!$A$1:$T$878,8,FALSE)</f>
        <v>María Irene Duarte Figueroa; (Secretaria Ejecutiva)
Ernesto Francisco Lara Saguino;  (Presidente)
Clara Barrientos Castro; (Secretaria)
María Irene Rodríguez Duarte;  (Directora)
Marco Esteban Rivero Menay;  (Director)
No existe mención en la escritura respecto a la designación o ratificación de otros miembros, no obstante que se acompañan antecedentes:
Jorge Andres Muñoz Rodríguez; (Vicepresidente)
María Eugenia Gómez Vásquez;  (Tesorera)
Francisco Javier Yáñez Carrasco;  (Director)
Se ha informado por correo electrónico de 1 de octubre de 2020, de la ONG que el trámite de ingreso del Directorio al Registro Civil se ha hecho recientemente, existiendo demora.</v>
      </c>
      <c r="I488" s="129" t="str">
        <f>VLOOKUP(A488,BASE.!$A$1:$T$878,9,FALSE)</f>
        <v xml:space="preserve">Durarán dos años en los cargos. </v>
      </c>
      <c r="J488" s="129" t="str">
        <f>VLOOKUP(A488,BASE.!$A$1:$T$878,10,FALSE)</f>
        <v xml:space="preserve">(20 de marzo de 2019-20 de marzo de 2021)
</v>
      </c>
      <c r="K488" s="129" t="str">
        <f>VLOOKUP(A488,BASE.!$A$1:$T$878,11,FALSE)</f>
        <v xml:space="preserve">Secretaria Ejecutiva:
Maria Irene Duarte Figueroa                    
</v>
      </c>
      <c r="L488" s="129" t="str">
        <f>VLOOKUP(A488,BASE.!$A$1:$T$878,12,FALSE)</f>
        <v xml:space="preserve">Condell N° 1176, Piso 14, Departamento N° 144, Comuna de Valparaíso, Región de Valparaíso
</v>
      </c>
      <c r="M488" s="129" t="str">
        <f>VLOOKUP(A488,BASE.!$A$1:$T$878,13,FALSE)</f>
        <v>V</v>
      </c>
      <c r="N488" s="129" t="str">
        <f>VLOOKUP(A488,BASE.!$A$1:$T$878,14,FALSE)</f>
        <v xml:space="preserve">Valparaíso. </v>
      </c>
      <c r="O488" s="129" t="str">
        <f>VLOOKUP(A488,BASE.!$A$1:$T$878,15,FALSE)</f>
        <v>32-2239757</v>
      </c>
      <c r="P488" s="129" t="str">
        <f>VLOOKUP(A488,BASE.!$A$1:$T$878,16,FALSE)</f>
        <v>Email: administracion@mariaacoge.cl
contabilidad@mariaacoge.cl</v>
      </c>
      <c r="Q488" s="129">
        <f>VLOOKUP(A488,BASE.!$A$1:$T$878,17,FALSE)</f>
        <v>0</v>
      </c>
      <c r="R488" s="129" t="str">
        <f>VLOOKUP(A488,BASE.!$A$1:$T$878,18,FALSE)</f>
        <v>93401: Instituciones de Asistencia Social</v>
      </c>
      <c r="S488" s="129" t="str">
        <f>VLOOKUP(A488,BASE.!$A$1:$T$878,19,FALSE)</f>
        <v>Se acompaña Certificado Financiero año 2019, aprobado por el Subdepartamento de Supervisión Financiera Nacional.</v>
      </c>
      <c r="T488" s="131">
        <f>VLOOKUP(A488,BASE.!$A$1:$T$878,20,FALSE)</f>
        <v>37970</v>
      </c>
      <c r="U488" s="130">
        <v>6950</v>
      </c>
      <c r="V488" s="136">
        <v>6413280</v>
      </c>
      <c r="W488" s="136">
        <v>6413280</v>
      </c>
      <c r="X488" s="134">
        <v>44227</v>
      </c>
      <c r="Y488" s="135" t="s">
        <v>8664</v>
      </c>
      <c r="Z488" s="135" t="s">
        <v>7880</v>
      </c>
      <c r="AA488" s="135" t="s">
        <v>7889</v>
      </c>
    </row>
    <row r="489" spans="1:27" x14ac:dyDescent="0.25">
      <c r="A489" s="129">
        <v>6959</v>
      </c>
      <c r="B489" s="129" t="s">
        <v>8344</v>
      </c>
      <c r="C489" s="129">
        <v>727783008</v>
      </c>
      <c r="D489" s="129" t="str">
        <f>VLOOKUP(A489,BASE.!$A$1:$T$878,4,FALSE)</f>
        <v xml:space="preserve">Fundación de Derecho Público </v>
      </c>
      <c r="E489" s="129" t="str">
        <f>VLOOKUP(A489,BASE.!$A$1:$T$878,5,FALSE)</f>
        <v>Decreto Arzobispado de Santiago Nº 369, de 16 de noviembre de 1994.</v>
      </c>
      <c r="F489" s="129" t="str">
        <f>VLOOKUP(A489,BASE.!$A$1:$T$878,6,FALSE)</f>
        <v xml:space="preserve">Certificado de vigencia de personalidad jurídica canónica N° C/797/2019, con miembros del Directorio
</v>
      </c>
      <c r="G489" s="129" t="str">
        <f>VLOOKUP(A489,BASE.!$A$1:$T$878,7,FALSE)</f>
        <v>Prestar ayuda material y espiritual especialmente a las personas de escasos recursos económicos en forma gratuita.</v>
      </c>
      <c r="H489" s="129" t="str">
        <f>VLOOKUP(A489,BASE.!$A$1:$T$878,8,FALSE)</f>
        <v xml:space="preserve">Presidente:    Tomás Fernández Goycolea
Doña Bernardita Egaña Baraona
Don Juan Pablo Vicuña Melo
Pbro. Pedro Ríos Dempster.
Don Enrique Oyarzún Ebensperger.
Don Cristián Ataegui Cruchaga.
Doña Cynthia Ossa Orellano.
Doña Verónica Matte Rubilar.
Don Alejandro Jordán Cruz.
</v>
      </c>
      <c r="I489" s="129" t="str">
        <f>VLOOKUP(A489,BASE.!$A$1:$T$878,9,FALSE)</f>
        <v xml:space="preserve">Durarán cuatro años en sus cargos. (artículo 12 de los Estatutos). 
</v>
      </c>
      <c r="J489" s="129" t="str">
        <f>VLOOKUP(A489,BASE.!$A$1:$T$878,10,FALSE)</f>
        <v>15 de noviembre de 2018 a 15 de noviembre de 2022</v>
      </c>
      <c r="K489" s="129" t="str">
        <f>VLOOKUP(A489,BASE.!$A$1:$T$878,11,FALSE)</f>
        <v>Presidente: don Tomás Fernández Goycolea                     Mandatarios Clase A:
Doña Viviane Antonieta Galaz Reyes
Doña Verónica Matte Rubilar
Don Tomás Fernández Goycolea, 
Don Cristián Ataegui Cruchaga
Mandatarios Clase B:
Don Alejandro Jordán Cruz, 
Doña Magdalena Letamendi Arregui, 
Doña Cynthia Ossa Orellano .
Don Enrique Oyarzún Ebensperger, R
Don Juan Pablo Vicuña Melo, 
Pbro. Pedro Ríos Dempster, 
Los que deberán actuar en conjunto 2 de la Clase A o 1 de la Clase A con 1 de la Clase B.</v>
      </c>
      <c r="L489" s="129" t="str">
        <f>VLOOKUP(A489,BASE.!$A$1:$T$878,12,FALSE)</f>
        <v xml:space="preserve">Latadía Nº 4602, comuna de Las Condes </v>
      </c>
      <c r="M489" s="129" t="str">
        <f>VLOOKUP(A489,BASE.!$A$1:$T$878,13,FALSE)</f>
        <v>XIII</v>
      </c>
      <c r="N489" s="129" t="str">
        <f>VLOOKUP(A489,BASE.!$A$1:$T$878,14,FALSE)</f>
        <v xml:space="preserve">Las Condes </v>
      </c>
      <c r="O489" s="129">
        <f>VLOOKUP(A489,BASE.!$A$1:$T$878,15,FALSE)</f>
        <v>0</v>
      </c>
      <c r="P489" s="129" t="str">
        <f>VLOOKUP(A489,BASE.!$A$1:$T$878,16,FALSE)</f>
        <v xml:space="preserve">E-Mail: pilarmedina@fundacionsanjose.cl </v>
      </c>
      <c r="Q489" s="129">
        <f>VLOOKUP(A489,BASE.!$A$1:$T$878,17,FALSE)</f>
        <v>0</v>
      </c>
      <c r="R489" s="129">
        <f>VLOOKUP(A489,BASE.!$A$1:$T$878,18,FALSE)</f>
        <v>93401</v>
      </c>
      <c r="S489" s="129" t="str">
        <f>VLOOKUP(A489,BASE.!$A$1:$T$878,19,FALSE)</f>
        <v xml:space="preserve">Certificado de antecedentes financieros correspondiente al año 2019, aprobados por el Subdepartamento de Supervisión Financiera.
</v>
      </c>
      <c r="T489" s="131">
        <f>VLOOKUP(A489,BASE.!$A$1:$T$878,20,FALSE)</f>
        <v>37970</v>
      </c>
      <c r="U489" s="130">
        <v>6959</v>
      </c>
      <c r="V489" s="136">
        <v>1923984</v>
      </c>
      <c r="W489" s="136">
        <v>1923984</v>
      </c>
      <c r="X489" s="134">
        <v>44227</v>
      </c>
      <c r="Y489" s="135" t="s">
        <v>8664</v>
      </c>
      <c r="Z489" s="135" t="s">
        <v>7880</v>
      </c>
      <c r="AA489" s="135" t="s">
        <v>70</v>
      </c>
    </row>
    <row r="490" spans="1:27" x14ac:dyDescent="0.25">
      <c r="A490" s="129">
        <v>6959</v>
      </c>
      <c r="B490" s="129" t="s">
        <v>8344</v>
      </c>
      <c r="C490" s="129">
        <v>727783008</v>
      </c>
      <c r="D490" s="129" t="str">
        <f>VLOOKUP(A490,BASE.!$A$1:$T$878,4,FALSE)</f>
        <v xml:space="preserve">Fundación de Derecho Público </v>
      </c>
      <c r="E490" s="129" t="str">
        <f>VLOOKUP(A490,BASE.!$A$1:$T$878,5,FALSE)</f>
        <v>Decreto Arzobispado de Santiago Nº 369, de 16 de noviembre de 1994.</v>
      </c>
      <c r="F490" s="129" t="str">
        <f>VLOOKUP(A490,BASE.!$A$1:$T$878,6,FALSE)</f>
        <v xml:space="preserve">Certificado de vigencia de personalidad jurídica canónica N° C/797/2019, con miembros del Directorio
</v>
      </c>
      <c r="G490" s="129" t="str">
        <f>VLOOKUP(A490,BASE.!$A$1:$T$878,7,FALSE)</f>
        <v>Prestar ayuda material y espiritual especialmente a las personas de escasos recursos económicos en forma gratuita.</v>
      </c>
      <c r="H490" s="129" t="str">
        <f>VLOOKUP(A490,BASE.!$A$1:$T$878,8,FALSE)</f>
        <v xml:space="preserve">Presidente:    Tomás Fernández Goycolea
Doña Bernardita Egaña Baraona
Don Juan Pablo Vicuña Melo
Pbro. Pedro Ríos Dempster.
Don Enrique Oyarzún Ebensperger.
Don Cristián Ataegui Cruchaga.
Doña Cynthia Ossa Orellano.
Doña Verónica Matte Rubilar.
Don Alejandro Jordán Cruz.
</v>
      </c>
      <c r="I490" s="129" t="str">
        <f>VLOOKUP(A490,BASE.!$A$1:$T$878,9,FALSE)</f>
        <v xml:space="preserve">Durarán cuatro años en sus cargos. (artículo 12 de los Estatutos). 
</v>
      </c>
      <c r="J490" s="129" t="str">
        <f>VLOOKUP(A490,BASE.!$A$1:$T$878,10,FALSE)</f>
        <v>15 de noviembre de 2018 a 15 de noviembre de 2022</v>
      </c>
      <c r="K490" s="129" t="str">
        <f>VLOOKUP(A490,BASE.!$A$1:$T$878,11,FALSE)</f>
        <v>Presidente: don Tomás Fernández Goycolea                     Mandatarios Clase A:
Doña Viviane Antonieta Galaz Reyes
Doña Verónica Matte Rubilar
Don Tomás Fernández Goycolea, 
Don Cristián Ataegui Cruchaga
Mandatarios Clase B:
Don Alejandro Jordán Cruz, 
Doña Magdalena Letamendi Arregui, 
Doña Cynthia Ossa Orellano .
Don Enrique Oyarzún Ebensperger, R
Don Juan Pablo Vicuña Melo, 
Pbro. Pedro Ríos Dempster, 
Los que deberán actuar en conjunto 2 de la Clase A o 1 de la Clase A con 1 de la Clase B.</v>
      </c>
      <c r="L490" s="129" t="str">
        <f>VLOOKUP(A490,BASE.!$A$1:$T$878,12,FALSE)</f>
        <v xml:space="preserve">Latadía Nº 4602, comuna de Las Condes </v>
      </c>
      <c r="M490" s="129" t="str">
        <f>VLOOKUP(A490,BASE.!$A$1:$T$878,13,FALSE)</f>
        <v>XIII</v>
      </c>
      <c r="N490" s="129" t="str">
        <f>VLOOKUP(A490,BASE.!$A$1:$T$878,14,FALSE)</f>
        <v xml:space="preserve">Las Condes </v>
      </c>
      <c r="O490" s="129">
        <f>VLOOKUP(A490,BASE.!$A$1:$T$878,15,FALSE)</f>
        <v>0</v>
      </c>
      <c r="P490" s="129" t="str">
        <f>VLOOKUP(A490,BASE.!$A$1:$T$878,16,FALSE)</f>
        <v xml:space="preserve">E-Mail: pilarmedina@fundacionsanjose.cl </v>
      </c>
      <c r="Q490" s="129">
        <f>VLOOKUP(A490,BASE.!$A$1:$T$878,17,FALSE)</f>
        <v>0</v>
      </c>
      <c r="R490" s="129">
        <f>VLOOKUP(A490,BASE.!$A$1:$T$878,18,FALSE)</f>
        <v>93401</v>
      </c>
      <c r="S490" s="129" t="str">
        <f>VLOOKUP(A490,BASE.!$A$1:$T$878,19,FALSE)</f>
        <v xml:space="preserve">Certificado de antecedentes financieros correspondiente al año 2019, aprobados por el Subdepartamento de Supervisión Financiera.
</v>
      </c>
      <c r="T490" s="131">
        <f>VLOOKUP(A490,BASE.!$A$1:$T$878,20,FALSE)</f>
        <v>37970</v>
      </c>
      <c r="U490" s="130">
        <v>6959</v>
      </c>
      <c r="V490" s="136">
        <v>12388538</v>
      </c>
      <c r="W490" s="136">
        <v>12388538</v>
      </c>
      <c r="X490" s="134">
        <v>44227</v>
      </c>
      <c r="Y490" s="135" t="s">
        <v>8664</v>
      </c>
      <c r="Z490" s="135" t="s">
        <v>7880</v>
      </c>
      <c r="AA490" s="135" t="s">
        <v>6479</v>
      </c>
    </row>
    <row r="491" spans="1:27" x14ac:dyDescent="0.25">
      <c r="A491" s="129">
        <v>6962</v>
      </c>
      <c r="B491" s="129" t="s">
        <v>8630</v>
      </c>
      <c r="C491" s="129">
        <v>731414009</v>
      </c>
      <c r="D491" s="129" t="str">
        <f>VLOOKUP(A491,BASE.!$A$1:$T$878,4,FALSE)</f>
        <v>Corporación de Derecho Privado.</v>
      </c>
      <c r="E491" s="129" t="str">
        <f>VLOOKUP(A491,BASE.!$A$1:$T$878,5,FALSE)</f>
        <v>Otorgado por Decreto Supremo Nº 856, de fecha 24 de agosto de 1995, del Ministerio de Justicia.</v>
      </c>
      <c r="F491" s="129" t="str">
        <f>VLOOKUP(A491,BASE.!$A$1:$T$878,6,FALSE)</f>
        <v>Certificado de Vigencia otorgado por SRCeI con fecha 12 de junio de 2019, bajo folio Nº 500232460024</v>
      </c>
      <c r="G491" s="129" t="str">
        <f>VLOOKUP(A491,BASE.!$A$1:$T$878,7,FALSE)</f>
        <v>Promoción del desarrollo e inserción  social de las personas con trastornos severos de relación y comunicación, especialmente de las que viven en condiciones de pobreza, marginalidad y/o riesgo social, sus familias grupos y comunidades.</v>
      </c>
      <c r="H491" s="129" t="str">
        <f>VLOOKUP(A491,BASE.!$A$1:$T$878,8,FALSE)</f>
        <v xml:space="preserve">Presidente: Polonia Milagros Aguirre Donoso, 
Vice-Presidente: Luis Narciso Bork Vega,       
Secretario: Marcia Paola Lillo Grau, 
Tesorero: María Emilia Jeria Cortés                              
Director:
Luis Cristóbal Gastón Masot Garrido.
</v>
      </c>
      <c r="I491" s="129" t="str">
        <f>VLOOKUP(A491,BASE.!$A$1:$T$878,9,FALSE)</f>
        <v>Durarán en sus cargos dos años.</v>
      </c>
      <c r="J491" s="129" t="str">
        <f>VLOOKUP(A491,BASE.!$A$1:$T$878,10,FALSE)</f>
        <v xml:space="preserve">De 22 de abril de 2019 a 22 de abril de 2021.
</v>
      </c>
      <c r="K491" s="129" t="str">
        <f>VLOOKUP(A491,BASE.!$A$1:$T$878,11,FALSE)</f>
        <v xml:space="preserve">Polonia Milagros Aguirre Donoso, 
</v>
      </c>
      <c r="L491" s="129" t="str">
        <f>VLOOKUP(A491,BASE.!$A$1:$T$878,12,FALSE)</f>
        <v xml:space="preserve">Aníbal Pinto N° 205, Quillota, Quinta Región de Valparaíso.
</v>
      </c>
      <c r="M491" s="129" t="str">
        <f>VLOOKUP(A491,BASE.!$A$1:$T$878,13,FALSE)</f>
        <v>V</v>
      </c>
      <c r="N491" s="129" t="str">
        <f>VLOOKUP(A491,BASE.!$A$1:$T$878,14,FALSE)</f>
        <v>Quillota</v>
      </c>
      <c r="O491" s="129" t="str">
        <f>VLOOKUP(A491,BASE.!$A$1:$T$878,15,FALSE)</f>
        <v xml:space="preserve">Teléfono: (32) 2315905      </v>
      </c>
      <c r="P491" s="129" t="str">
        <f>VLOOKUP(A491,BASE.!$A$1:$T$878,16,FALSE)</f>
        <v xml:space="preserve"> andalue@gmail.com.</v>
      </c>
      <c r="Q491" s="129">
        <f>VLOOKUP(A491,BASE.!$A$1:$T$878,17,FALSE)</f>
        <v>0</v>
      </c>
      <c r="R491" s="129" t="str">
        <f>VLOOKUP(A491,BASE.!$A$1:$T$878,18,FALSE)</f>
        <v>93401: Institución de Asistencia Social</v>
      </c>
      <c r="S491" s="129" t="str">
        <f>VLOOKUP(A491,BASE.!$A$1:$T$878,19,FALSE)</f>
        <v>Se recibe certificado de antecedentes financieros del año 2018, aprobados por la Unidad de Supervisión Financiera Nacional.</v>
      </c>
      <c r="T491" s="131">
        <f>VLOOKUP(A491,BASE.!$A$1:$T$878,20,FALSE)</f>
        <v>37970</v>
      </c>
      <c r="U491" s="130">
        <v>6962</v>
      </c>
      <c r="V491" s="136">
        <v>0</v>
      </c>
      <c r="W491" s="136">
        <v>0</v>
      </c>
      <c r="X491" s="134">
        <v>44227</v>
      </c>
      <c r="Y491" s="135" t="s">
        <v>8664</v>
      </c>
      <c r="Z491" s="135" t="s">
        <v>7880</v>
      </c>
      <c r="AA491" s="135" t="s">
        <v>7885</v>
      </c>
    </row>
    <row r="492" spans="1:27" x14ac:dyDescent="0.25">
      <c r="A492" s="129">
        <v>6968</v>
      </c>
      <c r="B492" s="129" t="s">
        <v>8345</v>
      </c>
      <c r="C492" s="129">
        <v>720434008</v>
      </c>
      <c r="D492" s="129" t="str">
        <f>VLOOKUP(A492,BASE.!$A$1:$T$878,4,FALSE)</f>
        <v>Corporación de Derecho Privado.</v>
      </c>
      <c r="E492" s="129" t="str">
        <f>VLOOKUP(A492,BASE.!$A$1:$T$878,5,FALSE)</f>
        <v xml:space="preserve">Decreto Supremo Nº 1218, de 30 de noviembre de 1995, del Ministerio de Justicia. </v>
      </c>
      <c r="F492" s="129" t="str">
        <f>VLOOKUP(A492,BASE.!$A$1:$T$878,6,FALSE)</f>
        <v xml:space="preserve">Certificado de vigencia Folio N° 500339321087, de 06 de agosto de 2020, emitido por el Servicio de Registro Civil e Identificación. </v>
      </c>
      <c r="G492" s="129" t="str">
        <f>VLOOKUP(A492,BASE.!$A$1:$T$878,7,FALSE)</f>
        <v xml:space="preserve">Representar y promover en forma integral y en todos sus ámbitos, las inquietudes y aspiraciones de los llamados menores de la calle o en la calle, proponiendo soluciones a sus requerimientos, necesidades y problemas.
</v>
      </c>
      <c r="H492" s="129" t="str">
        <f>VLOOKUP(A492,BASE.!$A$1:$T$878,8,FALSE)</f>
        <v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500339321882, de fecha 06 de agosto de 2020, del Servicio de Registro Civil e Identificación.
</v>
      </c>
      <c r="I492" s="129" t="str">
        <f>VLOOKUP(A492,BASE.!$A$1:$T$878,9,FALSE)</f>
        <v>Duran dos años en sus funciones.</v>
      </c>
      <c r="J492" s="129" t="str">
        <f>VLOOKUP(A492,BASE.!$A$1:$T$878,10,FALSE)</f>
        <v>16 de octubre de 2019 al 16 de octubre de 2021.</v>
      </c>
      <c r="K492" s="129" t="str">
        <f>VLOOKUP(A492,BASE.!$A$1:$T$878,11,FALSE)</f>
        <v xml:space="preserve">Presidenta: Claudia Christa Bartelsman Koke
en caso de ausencia o impedimento Vicepresidenta:Ana Inés Siegmund González
</v>
      </c>
      <c r="L492" s="129" t="str">
        <f>VLOOKUP(A492,BASE.!$A$1:$T$878,12,FALSE)</f>
        <v xml:space="preserve">Velero Helvetien N°21, Brisas de la Ribera, Las Brisas Las Ánimas, Valdivia
</v>
      </c>
      <c r="M492" s="129" t="str">
        <f>VLOOKUP(A492,BASE.!$A$1:$T$878,13,FALSE)</f>
        <v>XIV</v>
      </c>
      <c r="N492" s="129" t="str">
        <f>VLOOKUP(A492,BASE.!$A$1:$T$878,14,FALSE)</f>
        <v>Valdivia</v>
      </c>
      <c r="O492" s="129" t="str">
        <f>VLOOKUP(A492,BASE.!$A$1:$T$878,15,FALSE)</f>
        <v>Fono 632-411511                   
Presidenta y Representante legal: Claudia Bartelsman, fono: 956983121. 
Secretaria: Erika Gesche, fono: 632213306</v>
      </c>
      <c r="P492" s="129" t="str">
        <f>VLOOKUP(A492,BASE.!$A$1:$T$878,16,FALSE)</f>
        <v>E mail: residenciaahora@gmail.com                    Presidenta y Representante legal: Claudia Bartelsman, Correo-e: claubartelsman@gmail.com
Secretaria: Erika Gesche, correo-e: erikagesche@gmail.com</v>
      </c>
      <c r="Q492" s="129">
        <f>VLOOKUP(A492,BASE.!$A$1:$T$878,17,FALSE)</f>
        <v>0</v>
      </c>
      <c r="R492" s="129">
        <f>VLOOKUP(A492,BASE.!$A$1:$T$878,18,FALSE)</f>
        <v>93401</v>
      </c>
      <c r="S492" s="129" t="str">
        <f>VLOOKUP(A492,BASE.!$A$1:$T$878,19,FALSE)</f>
        <v>Se acompaña Certificado de antecedentes financieros año 2019 aprobados por el  Sub Departamento Supevrisión Financiera Nacional.</v>
      </c>
      <c r="T492" s="131">
        <f>VLOOKUP(A492,BASE.!$A$1:$T$878,20,FALSE)</f>
        <v>37970</v>
      </c>
      <c r="U492" s="130">
        <v>6968</v>
      </c>
      <c r="V492" s="136">
        <v>10247517</v>
      </c>
      <c r="W492" s="136">
        <v>10247517</v>
      </c>
      <c r="X492" s="134">
        <v>44227</v>
      </c>
      <c r="Y492" s="135" t="s">
        <v>8664</v>
      </c>
      <c r="Z492" s="135" t="s">
        <v>7880</v>
      </c>
      <c r="AA492" s="135" t="s">
        <v>8047</v>
      </c>
    </row>
    <row r="493" spans="1:27" x14ac:dyDescent="0.25">
      <c r="A493" s="129">
        <v>6969</v>
      </c>
      <c r="B493" s="129" t="s">
        <v>8346</v>
      </c>
      <c r="C493" s="129">
        <v>722703006</v>
      </c>
      <c r="D493" s="129" t="str">
        <f>VLOOKUP(A493,BASE.!$A$1:$T$878,4,FALSE)</f>
        <v>Corporación de Derecho Privado.</v>
      </c>
      <c r="E493" s="129" t="str">
        <f>VLOOKUP(A493,BASE.!$A$1:$T$878,5,FALSE)</f>
        <v>Otorgado por Decreto Supremo Nº 445, de fecha 20 de abril de 1993, por el Ministerio de Justicia.  Publicado en el Diario Oficial con fecha 23 de junio de 1993.</v>
      </c>
      <c r="F493" s="129" t="str">
        <f>VLOOKUP(A493,BASE.!$A$1:$T$878,6,FALSE)</f>
        <v>Certificado de Vigencia Nº 01, de fecha 15 de septiembre de 2020, emitido por el Departamento de Personas Jurídicas de la SEREMI de Justicia y Derechos Humanos de la Región de Valparaíso.</v>
      </c>
      <c r="G493" s="129" t="str">
        <f>VLOOKUP(A493,BASE.!$A$1:$T$878,7,FALSE)</f>
        <v>La promoción de niños y jóvenes necesitados de ayuda social en Chile.</v>
      </c>
      <c r="H493" s="129" t="str">
        <f>VLOOKUP(A493,BASE.!$A$1:$T$878,8,FALSE)</f>
        <v xml:space="preserve">Primera Presidenta:
Beatrix Edith Loos                    
Vicepresidente:
Carola Reyes
Gerente en Alemania: 
Rüdiger Loos.
Gerente en Chile:
Sandra Irene Lucila Urquiza Salgado.              </v>
      </c>
      <c r="I493" s="129" t="str">
        <f>VLOOKUP(A493,BASE.!$A$1:$T$878,9,FALSE)</f>
        <v>Durarán en sus cargos dos años.</v>
      </c>
      <c r="J493" s="129" t="str">
        <f>VLOOKUP(A493,BASE.!$A$1:$T$878,10,FALSE)</f>
        <v>De 13 de abril de 2019 a 13 de abril de 2021</v>
      </c>
      <c r="K493" s="129" t="str">
        <f>VLOOKUP(A493,BASE.!$A$1:$T$878,11,FALSE)</f>
        <v xml:space="preserve"> Primera Presidenta y Mandataria de la Institución en Chile:
Beatrix Edith Loos                            </v>
      </c>
      <c r="L493" s="129" t="str">
        <f>VLOOKUP(A493,BASE.!$A$1:$T$878,12,FALSE)</f>
        <v>Parcela 43 A-3, El Cajón de San Pedro, Quillota, Quinta Región.</v>
      </c>
      <c r="M493" s="129" t="str">
        <f>VLOOKUP(A493,BASE.!$A$1:$T$878,13,FALSE)</f>
        <v>V</v>
      </c>
      <c r="N493" s="129" t="str">
        <f>VLOOKUP(A493,BASE.!$A$1:$T$878,14,FALSE)</f>
        <v>Quillota</v>
      </c>
      <c r="O493" s="129" t="str">
        <f>VLOOKUP(A493,BASE.!$A$1:$T$878,15,FALSE)</f>
        <v>33-316776 / 9 5443243 / 9 647 6538</v>
      </c>
      <c r="P493" s="129" t="str">
        <f>VLOOKUP(A493,BASE.!$A$1:$T$878,16,FALSE)</f>
        <v>sociedadjuntos@yahoo.es</v>
      </c>
      <c r="Q493" s="129">
        <f>VLOOKUP(A493,BASE.!$A$1:$T$878,17,FALSE)</f>
        <v>0</v>
      </c>
      <c r="R493" s="129" t="str">
        <f>VLOOKUP(A493,BASE.!$A$1:$T$878,18,FALSE)</f>
        <v>93509: Otras Asociaciones.</v>
      </c>
      <c r="S493" s="129" t="str">
        <f>VLOOKUP(A493,BASE.!$A$1:$T$878,19,FALSE)</f>
        <v>Se acompañan antecedentes financieros actualizados al año 2019,  aprobados por el Departamento de Administración y Finanzas.</v>
      </c>
      <c r="T493" s="131">
        <f>VLOOKUP(A493,BASE.!$A$1:$T$878,20,FALSE)</f>
        <v>37970</v>
      </c>
      <c r="U493" s="130">
        <v>6969</v>
      </c>
      <c r="V493" s="136">
        <v>8604409</v>
      </c>
      <c r="W493" s="136">
        <v>8604409</v>
      </c>
      <c r="X493" s="134">
        <v>44227</v>
      </c>
      <c r="Y493" s="135" t="s">
        <v>8664</v>
      </c>
      <c r="Z493" s="135" t="s">
        <v>7880</v>
      </c>
      <c r="AA493" s="135" t="s">
        <v>7885</v>
      </c>
    </row>
    <row r="494" spans="1:27" x14ac:dyDescent="0.25">
      <c r="A494" s="129">
        <v>6971</v>
      </c>
      <c r="B494" s="129" t="s">
        <v>8347</v>
      </c>
      <c r="C494" s="129">
        <v>735534009</v>
      </c>
      <c r="D494" s="129" t="str">
        <f>VLOOKUP(A494,BASE.!$A$1:$T$878,4,FALSE)</f>
        <v>Corporación de Derecho Privado.</v>
      </c>
      <c r="E494" s="129" t="str">
        <f>VLOOKUP(A494,BASE.!$A$1:$T$878,5,FALSE)</f>
        <v>Otorgada por Decreto Supremo Nº 586, de fecha 05 de junio  de 1996, del Ministerio de Justicia.</v>
      </c>
      <c r="F494" s="129" t="str">
        <f>VLOOKUP(A494,BASE.!$A$1:$T$878,6,FALSE)</f>
        <v xml:space="preserve">Certificado de Vigencia de Persona Jurídica Sin Fines de Lucro, Folio N° 500235016110, de 25 de junio de 2019, del Servicio de Registro Civil e Identificación. </v>
      </c>
      <c r="G494" s="129" t="str">
        <f>VLOOKUP(A494,BASE.!$A$1:$T$878,7,FALSE)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94" s="129" t="str">
        <f>VLOOKUP(A494,BASE.!$A$1:$T$878,8,FALSE)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I494" s="129" t="str">
        <f>VLOOKUP(A494,BASE.!$A$1:$T$878,9,FALSE)</f>
        <v>Se elegirá cada dos años.</v>
      </c>
      <c r="J494" s="129" t="str">
        <f>VLOOKUP(A494,BASE.!$A$1:$T$878,10,FALSE)</f>
        <v>Del 10 de agosto de 2020 al 10 de agosto 2022.</v>
      </c>
      <c r="K494" s="129" t="str">
        <f>VLOOKUP(A494,BASE.!$A$1:$T$878,11,FALSE)</f>
        <v xml:space="preserve">Presidente: 
Alex Saul Moenen-Locoz Medina, 
Directora Ejecutiva: 
Ingrid Eliana Prambs Klocker,
</v>
      </c>
      <c r="L494" s="129" t="str">
        <f>VLOOKUP(A494,BASE.!$A$1:$T$878,12,FALSE)</f>
        <v xml:space="preserve">Pedro de Valdivia Nº 0335, comuna de Villarrica, Novena Región.
</v>
      </c>
      <c r="M494" s="129" t="str">
        <f>VLOOKUP(A494,BASE.!$A$1:$T$878,13,FALSE)</f>
        <v>IX</v>
      </c>
      <c r="N494" s="129" t="str">
        <f>VLOOKUP(A494,BASE.!$A$1:$T$878,14,FALSE)</f>
        <v xml:space="preserve"> Villarrica</v>
      </c>
      <c r="O494" s="129" t="str">
        <f>VLOOKUP(A494,BASE.!$A$1:$T$878,15,FALSE)</f>
        <v>45-992536</v>
      </c>
      <c r="P494" s="129" t="str">
        <f>VLOOKUP(A494,BASE.!$A$1:$T$878,16,FALSE)</f>
        <v>Correo electrónico: Ciemvillarrica@gmail.com</v>
      </c>
      <c r="Q494" s="129">
        <f>VLOOKUP(A494,BASE.!$A$1:$T$878,17,FALSE)</f>
        <v>0</v>
      </c>
      <c r="R494" s="129" t="str">
        <f>VLOOKUP(A494,BASE.!$A$1:$T$878,18,FALSE)</f>
        <v>93401: Institución de Asistencia Social</v>
      </c>
      <c r="S494" s="129" t="str">
        <f>VLOOKUP(A494,BASE.!$A$1:$T$878,19,FALSE)</f>
        <v>Certificado de antecedentes financieros del año 2019, aprobados por el Subdepartamento de Supervisión Financiera Nacional.</v>
      </c>
      <c r="T494" s="131">
        <f>VLOOKUP(A494,BASE.!$A$1:$T$878,20,FALSE)</f>
        <v>37970</v>
      </c>
      <c r="U494" s="130">
        <v>6971</v>
      </c>
      <c r="V494" s="136">
        <v>7959708</v>
      </c>
      <c r="W494" s="136">
        <v>7959708</v>
      </c>
      <c r="X494" s="134">
        <v>44227</v>
      </c>
      <c r="Y494" s="135" t="s">
        <v>8664</v>
      </c>
      <c r="Z494" s="135" t="s">
        <v>7880</v>
      </c>
      <c r="AA494" s="135" t="s">
        <v>8008</v>
      </c>
    </row>
    <row r="495" spans="1:27" x14ac:dyDescent="0.25">
      <c r="A495" s="129">
        <v>6971</v>
      </c>
      <c r="B495" s="129" t="s">
        <v>8347</v>
      </c>
      <c r="C495" s="129">
        <v>735534009</v>
      </c>
      <c r="D495" s="129" t="str">
        <f>VLOOKUP(A495,BASE.!$A$1:$T$878,4,FALSE)</f>
        <v>Corporación de Derecho Privado.</v>
      </c>
      <c r="E495" s="129" t="str">
        <f>VLOOKUP(A495,BASE.!$A$1:$T$878,5,FALSE)</f>
        <v>Otorgada por Decreto Supremo Nº 586, de fecha 05 de junio  de 1996, del Ministerio de Justicia.</v>
      </c>
      <c r="F495" s="129" t="str">
        <f>VLOOKUP(A495,BASE.!$A$1:$T$878,6,FALSE)</f>
        <v xml:space="preserve">Certificado de Vigencia de Persona Jurídica Sin Fines de Lucro, Folio N° 500235016110, de 25 de junio de 2019, del Servicio de Registro Civil e Identificación. </v>
      </c>
      <c r="G495" s="129" t="str">
        <f>VLOOKUP(A495,BASE.!$A$1:$T$878,7,FALSE)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95" s="129" t="str">
        <f>VLOOKUP(A495,BASE.!$A$1:$T$878,8,FALSE)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I495" s="129" t="str">
        <f>VLOOKUP(A495,BASE.!$A$1:$T$878,9,FALSE)</f>
        <v>Se elegirá cada dos años.</v>
      </c>
      <c r="J495" s="129" t="str">
        <f>VLOOKUP(A495,BASE.!$A$1:$T$878,10,FALSE)</f>
        <v>Del 10 de agosto de 2020 al 10 de agosto 2022.</v>
      </c>
      <c r="K495" s="129" t="str">
        <f>VLOOKUP(A495,BASE.!$A$1:$T$878,11,FALSE)</f>
        <v xml:space="preserve">Presidente: 
Alex Saul Moenen-Locoz Medina, 
Directora Ejecutiva: 
Ingrid Eliana Prambs Klocker,
</v>
      </c>
      <c r="L495" s="129" t="str">
        <f>VLOOKUP(A495,BASE.!$A$1:$T$878,12,FALSE)</f>
        <v xml:space="preserve">Pedro de Valdivia Nº 0335, comuna de Villarrica, Novena Región.
</v>
      </c>
      <c r="M495" s="129" t="str">
        <f>VLOOKUP(A495,BASE.!$A$1:$T$878,13,FALSE)</f>
        <v>IX</v>
      </c>
      <c r="N495" s="129" t="str">
        <f>VLOOKUP(A495,BASE.!$A$1:$T$878,14,FALSE)</f>
        <v xml:space="preserve"> Villarrica</v>
      </c>
      <c r="O495" s="129" t="str">
        <f>VLOOKUP(A495,BASE.!$A$1:$T$878,15,FALSE)</f>
        <v>45-992536</v>
      </c>
      <c r="P495" s="129" t="str">
        <f>VLOOKUP(A495,BASE.!$A$1:$T$878,16,FALSE)</f>
        <v>Correo electrónico: Ciemvillarrica@gmail.com</v>
      </c>
      <c r="Q495" s="129">
        <f>VLOOKUP(A495,BASE.!$A$1:$T$878,17,FALSE)</f>
        <v>0</v>
      </c>
      <c r="R495" s="129" t="str">
        <f>VLOOKUP(A495,BASE.!$A$1:$T$878,18,FALSE)</f>
        <v>93401: Institución de Asistencia Social</v>
      </c>
      <c r="S495" s="129" t="str">
        <f>VLOOKUP(A495,BASE.!$A$1:$T$878,19,FALSE)</f>
        <v>Certificado de antecedentes financieros del año 2019, aprobados por el Subdepartamento de Supervisión Financiera Nacional.</v>
      </c>
      <c r="T495" s="131">
        <f>VLOOKUP(A495,BASE.!$A$1:$T$878,20,FALSE)</f>
        <v>37970</v>
      </c>
      <c r="U495" s="130">
        <v>6971</v>
      </c>
      <c r="V495" s="136">
        <v>9504480</v>
      </c>
      <c r="W495" s="136">
        <v>9504480</v>
      </c>
      <c r="X495" s="134">
        <v>44227</v>
      </c>
      <c r="Y495" s="135" t="s">
        <v>8664</v>
      </c>
      <c r="Z495" s="135" t="s">
        <v>7880</v>
      </c>
      <c r="AA495" s="135" t="s">
        <v>8048</v>
      </c>
    </row>
    <row r="496" spans="1:27" x14ac:dyDescent="0.25">
      <c r="A496" s="129">
        <v>6971</v>
      </c>
      <c r="B496" s="129" t="s">
        <v>8347</v>
      </c>
      <c r="C496" s="129">
        <v>735534009</v>
      </c>
      <c r="D496" s="129" t="str">
        <f>VLOOKUP(A496,BASE.!$A$1:$T$878,4,FALSE)</f>
        <v>Corporación de Derecho Privado.</v>
      </c>
      <c r="E496" s="129" t="str">
        <f>VLOOKUP(A496,BASE.!$A$1:$T$878,5,FALSE)</f>
        <v>Otorgada por Decreto Supremo Nº 586, de fecha 05 de junio  de 1996, del Ministerio de Justicia.</v>
      </c>
      <c r="F496" s="129" t="str">
        <f>VLOOKUP(A496,BASE.!$A$1:$T$878,6,FALSE)</f>
        <v xml:space="preserve">Certificado de Vigencia de Persona Jurídica Sin Fines de Lucro, Folio N° 500235016110, de 25 de junio de 2019, del Servicio de Registro Civil e Identificación. </v>
      </c>
      <c r="G496" s="129" t="str">
        <f>VLOOKUP(A496,BASE.!$A$1:$T$878,7,FALSE)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96" s="129" t="str">
        <f>VLOOKUP(A496,BASE.!$A$1:$T$878,8,FALSE)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I496" s="129" t="str">
        <f>VLOOKUP(A496,BASE.!$A$1:$T$878,9,FALSE)</f>
        <v>Se elegirá cada dos años.</v>
      </c>
      <c r="J496" s="129" t="str">
        <f>VLOOKUP(A496,BASE.!$A$1:$T$878,10,FALSE)</f>
        <v>Del 10 de agosto de 2020 al 10 de agosto 2022.</v>
      </c>
      <c r="K496" s="129" t="str">
        <f>VLOOKUP(A496,BASE.!$A$1:$T$878,11,FALSE)</f>
        <v xml:space="preserve">Presidente: 
Alex Saul Moenen-Locoz Medina, 
Directora Ejecutiva: 
Ingrid Eliana Prambs Klocker,
</v>
      </c>
      <c r="L496" s="129" t="str">
        <f>VLOOKUP(A496,BASE.!$A$1:$T$878,12,FALSE)</f>
        <v xml:space="preserve">Pedro de Valdivia Nº 0335, comuna de Villarrica, Novena Región.
</v>
      </c>
      <c r="M496" s="129" t="str">
        <f>VLOOKUP(A496,BASE.!$A$1:$T$878,13,FALSE)</f>
        <v>IX</v>
      </c>
      <c r="N496" s="129" t="str">
        <f>VLOOKUP(A496,BASE.!$A$1:$T$878,14,FALSE)</f>
        <v xml:space="preserve"> Villarrica</v>
      </c>
      <c r="O496" s="129" t="str">
        <f>VLOOKUP(A496,BASE.!$A$1:$T$878,15,FALSE)</f>
        <v>45-992536</v>
      </c>
      <c r="P496" s="129" t="str">
        <f>VLOOKUP(A496,BASE.!$A$1:$T$878,16,FALSE)</f>
        <v>Correo electrónico: Ciemvillarrica@gmail.com</v>
      </c>
      <c r="Q496" s="129">
        <f>VLOOKUP(A496,BASE.!$A$1:$T$878,17,FALSE)</f>
        <v>0</v>
      </c>
      <c r="R496" s="129" t="str">
        <f>VLOOKUP(A496,BASE.!$A$1:$T$878,18,FALSE)</f>
        <v>93401: Institución de Asistencia Social</v>
      </c>
      <c r="S496" s="129" t="str">
        <f>VLOOKUP(A496,BASE.!$A$1:$T$878,19,FALSE)</f>
        <v>Certificado de antecedentes financieros del año 2019, aprobados por el Subdepartamento de Supervisión Financiera Nacional.</v>
      </c>
      <c r="T496" s="131">
        <f>VLOOKUP(A496,BASE.!$A$1:$T$878,20,FALSE)</f>
        <v>37970</v>
      </c>
      <c r="U496" s="130">
        <v>6971</v>
      </c>
      <c r="V496" s="136">
        <v>10612943</v>
      </c>
      <c r="W496" s="136">
        <v>10612943</v>
      </c>
      <c r="X496" s="134">
        <v>44227</v>
      </c>
      <c r="Y496" s="135" t="s">
        <v>8664</v>
      </c>
      <c r="Z496" s="135" t="s">
        <v>7880</v>
      </c>
      <c r="AA496" s="135" t="s">
        <v>8049</v>
      </c>
    </row>
    <row r="497" spans="1:27" x14ac:dyDescent="0.25">
      <c r="A497" s="129">
        <v>6971</v>
      </c>
      <c r="B497" s="129" t="s">
        <v>8347</v>
      </c>
      <c r="C497" s="129">
        <v>735534009</v>
      </c>
      <c r="D497" s="129" t="str">
        <f>VLOOKUP(A497,BASE.!$A$1:$T$878,4,FALSE)</f>
        <v>Corporación de Derecho Privado.</v>
      </c>
      <c r="E497" s="129" t="str">
        <f>VLOOKUP(A497,BASE.!$A$1:$T$878,5,FALSE)</f>
        <v>Otorgada por Decreto Supremo Nº 586, de fecha 05 de junio  de 1996, del Ministerio de Justicia.</v>
      </c>
      <c r="F497" s="129" t="str">
        <f>VLOOKUP(A497,BASE.!$A$1:$T$878,6,FALSE)</f>
        <v xml:space="preserve">Certificado de Vigencia de Persona Jurídica Sin Fines de Lucro, Folio N° 500235016110, de 25 de junio de 2019, del Servicio de Registro Civil e Identificación. </v>
      </c>
      <c r="G497" s="129" t="str">
        <f>VLOOKUP(A497,BASE.!$A$1:$T$878,7,FALSE)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97" s="129" t="str">
        <f>VLOOKUP(A497,BASE.!$A$1:$T$878,8,FALSE)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I497" s="129" t="str">
        <f>VLOOKUP(A497,BASE.!$A$1:$T$878,9,FALSE)</f>
        <v>Se elegirá cada dos años.</v>
      </c>
      <c r="J497" s="129" t="str">
        <f>VLOOKUP(A497,BASE.!$A$1:$T$878,10,FALSE)</f>
        <v>Del 10 de agosto de 2020 al 10 de agosto 2022.</v>
      </c>
      <c r="K497" s="129" t="str">
        <f>VLOOKUP(A497,BASE.!$A$1:$T$878,11,FALSE)</f>
        <v xml:space="preserve">Presidente: 
Alex Saul Moenen-Locoz Medina, 
Directora Ejecutiva: 
Ingrid Eliana Prambs Klocker,
</v>
      </c>
      <c r="L497" s="129" t="str">
        <f>VLOOKUP(A497,BASE.!$A$1:$T$878,12,FALSE)</f>
        <v xml:space="preserve">Pedro de Valdivia Nº 0335, comuna de Villarrica, Novena Región.
</v>
      </c>
      <c r="M497" s="129" t="str">
        <f>VLOOKUP(A497,BASE.!$A$1:$T$878,13,FALSE)</f>
        <v>IX</v>
      </c>
      <c r="N497" s="129" t="str">
        <f>VLOOKUP(A497,BASE.!$A$1:$T$878,14,FALSE)</f>
        <v xml:space="preserve"> Villarrica</v>
      </c>
      <c r="O497" s="129" t="str">
        <f>VLOOKUP(A497,BASE.!$A$1:$T$878,15,FALSE)</f>
        <v>45-992536</v>
      </c>
      <c r="P497" s="129" t="str">
        <f>VLOOKUP(A497,BASE.!$A$1:$T$878,16,FALSE)</f>
        <v>Correo electrónico: Ciemvillarrica@gmail.com</v>
      </c>
      <c r="Q497" s="129">
        <f>VLOOKUP(A497,BASE.!$A$1:$T$878,17,FALSE)</f>
        <v>0</v>
      </c>
      <c r="R497" s="129" t="str">
        <f>VLOOKUP(A497,BASE.!$A$1:$T$878,18,FALSE)</f>
        <v>93401: Institución de Asistencia Social</v>
      </c>
      <c r="S497" s="129" t="str">
        <f>VLOOKUP(A497,BASE.!$A$1:$T$878,19,FALSE)</f>
        <v>Certificado de antecedentes financieros del año 2019, aprobados por el Subdepartamento de Supervisión Financiera Nacional.</v>
      </c>
      <c r="T497" s="131">
        <f>VLOOKUP(A497,BASE.!$A$1:$T$878,20,FALSE)</f>
        <v>37970</v>
      </c>
      <c r="U497" s="130">
        <v>6971</v>
      </c>
      <c r="V497" s="136">
        <v>21933417</v>
      </c>
      <c r="W497" s="136">
        <v>21933417</v>
      </c>
      <c r="X497" s="134">
        <v>44227</v>
      </c>
      <c r="Y497" s="135" t="s">
        <v>8664</v>
      </c>
      <c r="Z497" s="135" t="s">
        <v>7880</v>
      </c>
      <c r="AA497" s="135" t="s">
        <v>8050</v>
      </c>
    </row>
    <row r="498" spans="1:27" x14ac:dyDescent="0.25">
      <c r="A498" s="129">
        <v>6971</v>
      </c>
      <c r="B498" s="129" t="s">
        <v>8347</v>
      </c>
      <c r="C498" s="129">
        <v>735534009</v>
      </c>
      <c r="D498" s="129" t="str">
        <f>VLOOKUP(A498,BASE.!$A$1:$T$878,4,FALSE)</f>
        <v>Corporación de Derecho Privado.</v>
      </c>
      <c r="E498" s="129" t="str">
        <f>VLOOKUP(A498,BASE.!$A$1:$T$878,5,FALSE)</f>
        <v>Otorgada por Decreto Supremo Nº 586, de fecha 05 de junio  de 1996, del Ministerio de Justicia.</v>
      </c>
      <c r="F498" s="129" t="str">
        <f>VLOOKUP(A498,BASE.!$A$1:$T$878,6,FALSE)</f>
        <v xml:space="preserve">Certificado de Vigencia de Persona Jurídica Sin Fines de Lucro, Folio N° 500235016110, de 25 de junio de 2019, del Servicio de Registro Civil e Identificación. </v>
      </c>
      <c r="G498" s="129" t="str">
        <f>VLOOKUP(A498,BASE.!$A$1:$T$878,7,FALSE)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98" s="129" t="str">
        <f>VLOOKUP(A498,BASE.!$A$1:$T$878,8,FALSE)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I498" s="129" t="str">
        <f>VLOOKUP(A498,BASE.!$A$1:$T$878,9,FALSE)</f>
        <v>Se elegirá cada dos años.</v>
      </c>
      <c r="J498" s="129" t="str">
        <f>VLOOKUP(A498,BASE.!$A$1:$T$878,10,FALSE)</f>
        <v>Del 10 de agosto de 2020 al 10 de agosto 2022.</v>
      </c>
      <c r="K498" s="129" t="str">
        <f>VLOOKUP(A498,BASE.!$A$1:$T$878,11,FALSE)</f>
        <v xml:space="preserve">Presidente: 
Alex Saul Moenen-Locoz Medina, 
Directora Ejecutiva: 
Ingrid Eliana Prambs Klocker,
</v>
      </c>
      <c r="L498" s="129" t="str">
        <f>VLOOKUP(A498,BASE.!$A$1:$T$878,12,FALSE)</f>
        <v xml:space="preserve">Pedro de Valdivia Nº 0335, comuna de Villarrica, Novena Región.
</v>
      </c>
      <c r="M498" s="129" t="str">
        <f>VLOOKUP(A498,BASE.!$A$1:$T$878,13,FALSE)</f>
        <v>IX</v>
      </c>
      <c r="N498" s="129" t="str">
        <f>VLOOKUP(A498,BASE.!$A$1:$T$878,14,FALSE)</f>
        <v xml:space="preserve"> Villarrica</v>
      </c>
      <c r="O498" s="129" t="str">
        <f>VLOOKUP(A498,BASE.!$A$1:$T$878,15,FALSE)</f>
        <v>45-992536</v>
      </c>
      <c r="P498" s="129" t="str">
        <f>VLOOKUP(A498,BASE.!$A$1:$T$878,16,FALSE)</f>
        <v>Correo electrónico: Ciemvillarrica@gmail.com</v>
      </c>
      <c r="Q498" s="129">
        <f>VLOOKUP(A498,BASE.!$A$1:$T$878,17,FALSE)</f>
        <v>0</v>
      </c>
      <c r="R498" s="129" t="str">
        <f>VLOOKUP(A498,BASE.!$A$1:$T$878,18,FALSE)</f>
        <v>93401: Institución de Asistencia Social</v>
      </c>
      <c r="S498" s="129" t="str">
        <f>VLOOKUP(A498,BASE.!$A$1:$T$878,19,FALSE)</f>
        <v>Certificado de antecedentes financieros del año 2019, aprobados por el Subdepartamento de Supervisión Financiera Nacional.</v>
      </c>
      <c r="T498" s="131">
        <f>VLOOKUP(A498,BASE.!$A$1:$T$878,20,FALSE)</f>
        <v>37970</v>
      </c>
      <c r="U498" s="130">
        <v>6971</v>
      </c>
      <c r="V498" s="136">
        <v>16884604</v>
      </c>
      <c r="W498" s="136">
        <v>16884604</v>
      </c>
      <c r="X498" s="134">
        <v>44227</v>
      </c>
      <c r="Y498" s="135" t="s">
        <v>8664</v>
      </c>
      <c r="Z498" s="135" t="s">
        <v>7880</v>
      </c>
      <c r="AA498" s="135" t="s">
        <v>198</v>
      </c>
    </row>
    <row r="499" spans="1:27" x14ac:dyDescent="0.25">
      <c r="A499" s="129">
        <v>6971</v>
      </c>
      <c r="B499" s="129" t="s">
        <v>8347</v>
      </c>
      <c r="C499" s="129">
        <v>735534009</v>
      </c>
      <c r="D499" s="129" t="str">
        <f>VLOOKUP(A499,BASE.!$A$1:$T$878,4,FALSE)</f>
        <v>Corporación de Derecho Privado.</v>
      </c>
      <c r="E499" s="129" t="str">
        <f>VLOOKUP(A499,BASE.!$A$1:$T$878,5,FALSE)</f>
        <v>Otorgada por Decreto Supremo Nº 586, de fecha 05 de junio  de 1996, del Ministerio de Justicia.</v>
      </c>
      <c r="F499" s="129" t="str">
        <f>VLOOKUP(A499,BASE.!$A$1:$T$878,6,FALSE)</f>
        <v xml:space="preserve">Certificado de Vigencia de Persona Jurídica Sin Fines de Lucro, Folio N° 500235016110, de 25 de junio de 2019, del Servicio de Registro Civil e Identificación. </v>
      </c>
      <c r="G499" s="129" t="str">
        <f>VLOOKUP(A499,BASE.!$A$1:$T$878,7,FALSE)</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H499" s="129" t="str">
        <f>VLOOKUP(A499,BASE.!$A$1:$T$878,8,FALSE)</f>
        <v xml:space="preserve">Presidente: 
Alex Saul Moenen-Locoz Medina, 
Vicepresidente: 
Mauricio Alejandro Gaete Parraguez, 
Tesorero: 
Rodrigo Sandoval Castro, 
Secretario:
Carlos Javier Romero Monsalva, 
Directores:
Marixa Ortega Retamal, 
David Bascur García, 
Rodrigo Sandoval Castro, 
Heraldo mora Rojas, 
</v>
      </c>
      <c r="I499" s="129" t="str">
        <f>VLOOKUP(A499,BASE.!$A$1:$T$878,9,FALSE)</f>
        <v>Se elegirá cada dos años.</v>
      </c>
      <c r="J499" s="129" t="str">
        <f>VLOOKUP(A499,BASE.!$A$1:$T$878,10,FALSE)</f>
        <v>Del 10 de agosto de 2020 al 10 de agosto 2022.</v>
      </c>
      <c r="K499" s="129" t="str">
        <f>VLOOKUP(A499,BASE.!$A$1:$T$878,11,FALSE)</f>
        <v xml:space="preserve">Presidente: 
Alex Saul Moenen-Locoz Medina, 
Directora Ejecutiva: 
Ingrid Eliana Prambs Klocker,
</v>
      </c>
      <c r="L499" s="129" t="str">
        <f>VLOOKUP(A499,BASE.!$A$1:$T$878,12,FALSE)</f>
        <v xml:space="preserve">Pedro de Valdivia Nº 0335, comuna de Villarrica, Novena Región.
</v>
      </c>
      <c r="M499" s="129" t="str">
        <f>VLOOKUP(A499,BASE.!$A$1:$T$878,13,FALSE)</f>
        <v>IX</v>
      </c>
      <c r="N499" s="129" t="str">
        <f>VLOOKUP(A499,BASE.!$A$1:$T$878,14,FALSE)</f>
        <v xml:space="preserve"> Villarrica</v>
      </c>
      <c r="O499" s="129" t="str">
        <f>VLOOKUP(A499,BASE.!$A$1:$T$878,15,FALSE)</f>
        <v>45-992536</v>
      </c>
      <c r="P499" s="129" t="str">
        <f>VLOOKUP(A499,BASE.!$A$1:$T$878,16,FALSE)</f>
        <v>Correo electrónico: Ciemvillarrica@gmail.com</v>
      </c>
      <c r="Q499" s="129">
        <f>VLOOKUP(A499,BASE.!$A$1:$T$878,17,FALSE)</f>
        <v>0</v>
      </c>
      <c r="R499" s="129" t="str">
        <f>VLOOKUP(A499,BASE.!$A$1:$T$878,18,FALSE)</f>
        <v>93401: Institución de Asistencia Social</v>
      </c>
      <c r="S499" s="129" t="str">
        <f>VLOOKUP(A499,BASE.!$A$1:$T$878,19,FALSE)</f>
        <v>Certificado de antecedentes financieros del año 2019, aprobados por el Subdepartamento de Supervisión Financiera Nacional.</v>
      </c>
      <c r="T499" s="131">
        <f>VLOOKUP(A499,BASE.!$A$1:$T$878,20,FALSE)</f>
        <v>37970</v>
      </c>
      <c r="U499" s="130">
        <v>6971</v>
      </c>
      <c r="V499" s="136">
        <v>67546319</v>
      </c>
      <c r="W499" s="136">
        <v>67546319</v>
      </c>
      <c r="X499" s="134">
        <v>44227</v>
      </c>
      <c r="Y499" s="135" t="s">
        <v>8664</v>
      </c>
      <c r="Z499" s="135" t="s">
        <v>7880</v>
      </c>
      <c r="AA499" s="135" t="s">
        <v>7988</v>
      </c>
    </row>
    <row r="500" spans="1:27" x14ac:dyDescent="0.25">
      <c r="A500" s="129">
        <v>6972</v>
      </c>
      <c r="B500" s="129" t="s">
        <v>8348</v>
      </c>
      <c r="C500" s="129">
        <v>732420002</v>
      </c>
      <c r="D500" s="129" t="str">
        <f>VLOOKUP(A500,BASE.!$A$1:$T$878,4,FALSE)</f>
        <v>Corporación de Derecho Privado.</v>
      </c>
      <c r="E500" s="129" t="str">
        <f>VLOOKUP(A500,BASE.!$A$1:$T$878,5,FALSE)</f>
        <v xml:space="preserve">Decreto Supremo Nº853, de 24 de agosto de 1995, del Ministerio de Justicia. </v>
      </c>
      <c r="F500" s="129" t="str">
        <f>VLOOKUP(A500,BASE.!$A$1:$T$878,6,FALSE)</f>
        <v>Certificado de Vigencia Folio Nº 500233763494, de 19 de JUNIO de 2019, emitido por el Servicio de Registro Civil e Identificación</v>
      </c>
      <c r="G500" s="129" t="str">
        <f>VLOOKUP(A500,BASE.!$A$1:$T$878,7,FALSE)</f>
        <v>La promoción de alternativas de desarrollo y atención en medio libre de niños y jóvenes en alto riesgo social y la integración de su entorno familiar y comunitario.</v>
      </c>
      <c r="H500" s="129" t="str">
        <f>VLOOKUP(A500,BASE.!$A$1:$T$878,8,FALSE)</f>
        <v xml:space="preserve">DIRECTORIO:
Presidente: Victor Hugo Aranguiz Cuadra, 
Secretario: Barbara Cristina Cuadra Quiñones, 
Tesorero: Francisco Gilberto Pizarro Peña, 
Directores:
Juan Mario Miranda Leyton, 
Juan Antonio Ferreira Maureira, 
</v>
      </c>
      <c r="I500" s="129" t="str">
        <f>VLOOKUP(A500,BASE.!$A$1:$T$878,9,FALSE)</f>
        <v>Dos años en sus cargos.</v>
      </c>
      <c r="J500" s="129" t="str">
        <f>VLOOKUP(A500,BASE.!$A$1:$T$878,10,FALSE)</f>
        <v>27 de abril de 2019 al 27 de abril de 2021</v>
      </c>
      <c r="K500" s="129" t="str">
        <f>VLOOKUP(A500,BASE.!$A$1:$T$878,11,FALSE)</f>
        <v>Mandato General:
Presidenta: Victor Hugo Aranguiz Cabrera,
Secretaria Ejecutiva: Marianela Beatriz Apablaza Gómez, 
Para actuar sea en forma conjunta  o sea separada e indistintamente.</v>
      </c>
      <c r="L500" s="129" t="str">
        <f>VLOOKUP(A500,BASE.!$A$1:$T$878,12,FALSE)</f>
        <v xml:space="preserve">Arturo Prat N° 9, comuna de San Bernardo, Región  Metropolitana
</v>
      </c>
      <c r="M500" s="129" t="str">
        <f>VLOOKUP(A500,BASE.!$A$1:$T$878,13,FALSE)</f>
        <v>XIII</v>
      </c>
      <c r="N500" s="129" t="str">
        <f>VLOOKUP(A500,BASE.!$A$1:$T$878,14,FALSE)</f>
        <v xml:space="preserve"> San Bernardo</v>
      </c>
      <c r="O500" s="129" t="str">
        <f>VLOOKUP(A500,BASE.!$A$1:$T$878,15,FALSE)</f>
        <v xml:space="preserve">F: 9183032, </v>
      </c>
      <c r="P500" s="129" t="str">
        <f>VLOOKUP(A500,BASE.!$A$1:$T$878,16,FALSE)</f>
        <v xml:space="preserve">:corporación@chasqui.cl
</v>
      </c>
      <c r="Q500" s="129">
        <f>VLOOKUP(A500,BASE.!$A$1:$T$878,17,FALSE)</f>
        <v>0</v>
      </c>
      <c r="R500" s="129">
        <f>VLOOKUP(A500,BASE.!$A$1:$T$878,18,FALSE)</f>
        <v>93401</v>
      </c>
      <c r="S500" s="129" t="str">
        <f>VLOOKUP(A500,BASE.!$A$1:$T$878,19,FALSE)</f>
        <v>Se acompaña certificado de antecedentes financieros correspondiente al año 2019, aprobado por el Sub departamento de Supervisión Financeira Nacional</v>
      </c>
      <c r="T500" s="131">
        <f>VLOOKUP(A500,BASE.!$A$1:$T$878,20,FALSE)</f>
        <v>37970</v>
      </c>
      <c r="U500" s="130">
        <v>6972</v>
      </c>
      <c r="V500" s="136">
        <v>0</v>
      </c>
      <c r="W500" s="136">
        <v>0</v>
      </c>
      <c r="X500" s="134">
        <v>44227</v>
      </c>
      <c r="Y500" s="135" t="s">
        <v>8664</v>
      </c>
      <c r="Z500" s="135" t="s">
        <v>7880</v>
      </c>
      <c r="AA500" s="135" t="s">
        <v>7972</v>
      </c>
    </row>
    <row r="501" spans="1:27" x14ac:dyDescent="0.25">
      <c r="A501" s="129">
        <v>6972</v>
      </c>
      <c r="B501" s="129" t="s">
        <v>8348</v>
      </c>
      <c r="C501" s="129">
        <v>732420002</v>
      </c>
      <c r="D501" s="129" t="str">
        <f>VLOOKUP(A501,BASE.!$A$1:$T$878,4,FALSE)</f>
        <v>Corporación de Derecho Privado.</v>
      </c>
      <c r="E501" s="129" t="str">
        <f>VLOOKUP(A501,BASE.!$A$1:$T$878,5,FALSE)</f>
        <v xml:space="preserve">Decreto Supremo Nº853, de 24 de agosto de 1995, del Ministerio de Justicia. </v>
      </c>
      <c r="F501" s="129" t="str">
        <f>VLOOKUP(A501,BASE.!$A$1:$T$878,6,FALSE)</f>
        <v>Certificado de Vigencia Folio Nº 500233763494, de 19 de JUNIO de 2019, emitido por el Servicio de Registro Civil e Identificación</v>
      </c>
      <c r="G501" s="129" t="str">
        <f>VLOOKUP(A501,BASE.!$A$1:$T$878,7,FALSE)</f>
        <v>La promoción de alternativas de desarrollo y atención en medio libre de niños y jóvenes en alto riesgo social y la integración de su entorno familiar y comunitario.</v>
      </c>
      <c r="H501" s="129" t="str">
        <f>VLOOKUP(A501,BASE.!$A$1:$T$878,8,FALSE)</f>
        <v xml:space="preserve">DIRECTORIO:
Presidente: Victor Hugo Aranguiz Cuadra, 
Secretario: Barbara Cristina Cuadra Quiñones, 
Tesorero: Francisco Gilberto Pizarro Peña, 
Directores:
Juan Mario Miranda Leyton, 
Juan Antonio Ferreira Maureira, 
</v>
      </c>
      <c r="I501" s="129" t="str">
        <f>VLOOKUP(A501,BASE.!$A$1:$T$878,9,FALSE)</f>
        <v>Dos años en sus cargos.</v>
      </c>
      <c r="J501" s="129" t="str">
        <f>VLOOKUP(A501,BASE.!$A$1:$T$878,10,FALSE)</f>
        <v>27 de abril de 2019 al 27 de abril de 2021</v>
      </c>
      <c r="K501" s="129" t="str">
        <f>VLOOKUP(A501,BASE.!$A$1:$T$878,11,FALSE)</f>
        <v>Mandato General:
Presidenta: Victor Hugo Aranguiz Cabrera,
Secretaria Ejecutiva: Marianela Beatriz Apablaza Gómez, 
Para actuar sea en forma conjunta  o sea separada e indistintamente.</v>
      </c>
      <c r="L501" s="129" t="str">
        <f>VLOOKUP(A501,BASE.!$A$1:$T$878,12,FALSE)</f>
        <v xml:space="preserve">Arturo Prat N° 9, comuna de San Bernardo, Región  Metropolitana
</v>
      </c>
      <c r="M501" s="129" t="str">
        <f>VLOOKUP(A501,BASE.!$A$1:$T$878,13,FALSE)</f>
        <v>XIII</v>
      </c>
      <c r="N501" s="129" t="str">
        <f>VLOOKUP(A501,BASE.!$A$1:$T$878,14,FALSE)</f>
        <v xml:space="preserve"> San Bernardo</v>
      </c>
      <c r="O501" s="129" t="str">
        <f>VLOOKUP(A501,BASE.!$A$1:$T$878,15,FALSE)</f>
        <v xml:space="preserve">F: 9183032, </v>
      </c>
      <c r="P501" s="129" t="str">
        <f>VLOOKUP(A501,BASE.!$A$1:$T$878,16,FALSE)</f>
        <v xml:space="preserve">:corporación@chasqui.cl
</v>
      </c>
      <c r="Q501" s="129">
        <f>VLOOKUP(A501,BASE.!$A$1:$T$878,17,FALSE)</f>
        <v>0</v>
      </c>
      <c r="R501" s="129">
        <f>VLOOKUP(A501,BASE.!$A$1:$T$878,18,FALSE)</f>
        <v>93401</v>
      </c>
      <c r="S501" s="129" t="str">
        <f>VLOOKUP(A501,BASE.!$A$1:$T$878,19,FALSE)</f>
        <v>Se acompaña certificado de antecedentes financieros correspondiente al año 2019, aprobado por el Sub departamento de Supervisión Financeira Nacional</v>
      </c>
      <c r="T501" s="131">
        <f>VLOOKUP(A501,BASE.!$A$1:$T$878,20,FALSE)</f>
        <v>37970</v>
      </c>
      <c r="U501" s="130">
        <v>6972</v>
      </c>
      <c r="V501" s="136">
        <v>0</v>
      </c>
      <c r="W501" s="136">
        <v>0</v>
      </c>
      <c r="X501" s="134">
        <v>44227</v>
      </c>
      <c r="Y501" s="135" t="s">
        <v>8664</v>
      </c>
      <c r="Z501" s="135" t="s">
        <v>7880</v>
      </c>
      <c r="AA501" s="135" t="s">
        <v>7925</v>
      </c>
    </row>
    <row r="502" spans="1:27" x14ac:dyDescent="0.25">
      <c r="A502" s="129">
        <v>6972</v>
      </c>
      <c r="B502" s="129" t="s">
        <v>8348</v>
      </c>
      <c r="C502" s="129">
        <v>732420002</v>
      </c>
      <c r="D502" s="129" t="str">
        <f>VLOOKUP(A502,BASE.!$A$1:$T$878,4,FALSE)</f>
        <v>Corporación de Derecho Privado.</v>
      </c>
      <c r="E502" s="129" t="str">
        <f>VLOOKUP(A502,BASE.!$A$1:$T$878,5,FALSE)</f>
        <v xml:space="preserve">Decreto Supremo Nº853, de 24 de agosto de 1995, del Ministerio de Justicia. </v>
      </c>
      <c r="F502" s="129" t="str">
        <f>VLOOKUP(A502,BASE.!$A$1:$T$878,6,FALSE)</f>
        <v>Certificado de Vigencia Folio Nº 500233763494, de 19 de JUNIO de 2019, emitido por el Servicio de Registro Civil e Identificación</v>
      </c>
      <c r="G502" s="129" t="str">
        <f>VLOOKUP(A502,BASE.!$A$1:$T$878,7,FALSE)</f>
        <v>La promoción de alternativas de desarrollo y atención en medio libre de niños y jóvenes en alto riesgo social y la integración de su entorno familiar y comunitario.</v>
      </c>
      <c r="H502" s="129" t="str">
        <f>VLOOKUP(A502,BASE.!$A$1:$T$878,8,FALSE)</f>
        <v xml:space="preserve">DIRECTORIO:
Presidente: Victor Hugo Aranguiz Cuadra, 
Secretario: Barbara Cristina Cuadra Quiñones, 
Tesorero: Francisco Gilberto Pizarro Peña, 
Directores:
Juan Mario Miranda Leyton, 
Juan Antonio Ferreira Maureira, 
</v>
      </c>
      <c r="I502" s="129" t="str">
        <f>VLOOKUP(A502,BASE.!$A$1:$T$878,9,FALSE)</f>
        <v>Dos años en sus cargos.</v>
      </c>
      <c r="J502" s="129" t="str">
        <f>VLOOKUP(A502,BASE.!$A$1:$T$878,10,FALSE)</f>
        <v>27 de abril de 2019 al 27 de abril de 2021</v>
      </c>
      <c r="K502" s="129" t="str">
        <f>VLOOKUP(A502,BASE.!$A$1:$T$878,11,FALSE)</f>
        <v>Mandato General:
Presidenta: Victor Hugo Aranguiz Cabrera,
Secretaria Ejecutiva: Marianela Beatriz Apablaza Gómez, 
Para actuar sea en forma conjunta  o sea separada e indistintamente.</v>
      </c>
      <c r="L502" s="129" t="str">
        <f>VLOOKUP(A502,BASE.!$A$1:$T$878,12,FALSE)</f>
        <v xml:space="preserve">Arturo Prat N° 9, comuna de San Bernardo, Región  Metropolitana
</v>
      </c>
      <c r="M502" s="129" t="str">
        <f>VLOOKUP(A502,BASE.!$A$1:$T$878,13,FALSE)</f>
        <v>XIII</v>
      </c>
      <c r="N502" s="129" t="str">
        <f>VLOOKUP(A502,BASE.!$A$1:$T$878,14,FALSE)</f>
        <v xml:space="preserve"> San Bernardo</v>
      </c>
      <c r="O502" s="129" t="str">
        <f>VLOOKUP(A502,BASE.!$A$1:$T$878,15,FALSE)</f>
        <v xml:space="preserve">F: 9183032, </v>
      </c>
      <c r="P502" s="129" t="str">
        <f>VLOOKUP(A502,BASE.!$A$1:$T$878,16,FALSE)</f>
        <v xml:space="preserve">:corporación@chasqui.cl
</v>
      </c>
      <c r="Q502" s="129">
        <f>VLOOKUP(A502,BASE.!$A$1:$T$878,17,FALSE)</f>
        <v>0</v>
      </c>
      <c r="R502" s="129">
        <f>VLOOKUP(A502,BASE.!$A$1:$T$878,18,FALSE)</f>
        <v>93401</v>
      </c>
      <c r="S502" s="129" t="str">
        <f>VLOOKUP(A502,BASE.!$A$1:$T$878,19,FALSE)</f>
        <v>Se acompaña certificado de antecedentes financieros correspondiente al año 2019, aprobado por el Sub departamento de Supervisión Financeira Nacional</v>
      </c>
      <c r="T502" s="131">
        <f>VLOOKUP(A502,BASE.!$A$1:$T$878,20,FALSE)</f>
        <v>37970</v>
      </c>
      <c r="U502" s="130">
        <v>6972</v>
      </c>
      <c r="V502" s="136">
        <v>6206400</v>
      </c>
      <c r="W502" s="136">
        <v>6206400</v>
      </c>
      <c r="X502" s="134">
        <v>44227</v>
      </c>
      <c r="Y502" s="135" t="s">
        <v>8664</v>
      </c>
      <c r="Z502" s="135" t="s">
        <v>7880</v>
      </c>
      <c r="AA502" s="135" t="s">
        <v>7969</v>
      </c>
    </row>
    <row r="503" spans="1:27" x14ac:dyDescent="0.25">
      <c r="A503" s="129">
        <v>6972</v>
      </c>
      <c r="B503" s="129" t="s">
        <v>8348</v>
      </c>
      <c r="C503" s="129">
        <v>732420002</v>
      </c>
      <c r="D503" s="129" t="str">
        <f>VLOOKUP(A503,BASE.!$A$1:$T$878,4,FALSE)</f>
        <v>Corporación de Derecho Privado.</v>
      </c>
      <c r="E503" s="129" t="str">
        <f>VLOOKUP(A503,BASE.!$A$1:$T$878,5,FALSE)</f>
        <v xml:space="preserve">Decreto Supremo Nº853, de 24 de agosto de 1995, del Ministerio de Justicia. </v>
      </c>
      <c r="F503" s="129" t="str">
        <f>VLOOKUP(A503,BASE.!$A$1:$T$878,6,FALSE)</f>
        <v>Certificado de Vigencia Folio Nº 500233763494, de 19 de JUNIO de 2019, emitido por el Servicio de Registro Civil e Identificación</v>
      </c>
      <c r="G503" s="129" t="str">
        <f>VLOOKUP(A503,BASE.!$A$1:$T$878,7,FALSE)</f>
        <v>La promoción de alternativas de desarrollo y atención en medio libre de niños y jóvenes en alto riesgo social y la integración de su entorno familiar y comunitario.</v>
      </c>
      <c r="H503" s="129" t="str">
        <f>VLOOKUP(A503,BASE.!$A$1:$T$878,8,FALSE)</f>
        <v xml:space="preserve">DIRECTORIO:
Presidente: Victor Hugo Aranguiz Cuadra, 
Secretario: Barbara Cristina Cuadra Quiñones, 
Tesorero: Francisco Gilberto Pizarro Peña, 
Directores:
Juan Mario Miranda Leyton, 
Juan Antonio Ferreira Maureira, 
</v>
      </c>
      <c r="I503" s="129" t="str">
        <f>VLOOKUP(A503,BASE.!$A$1:$T$878,9,FALSE)</f>
        <v>Dos años en sus cargos.</v>
      </c>
      <c r="J503" s="129" t="str">
        <f>VLOOKUP(A503,BASE.!$A$1:$T$878,10,FALSE)</f>
        <v>27 de abril de 2019 al 27 de abril de 2021</v>
      </c>
      <c r="K503" s="129" t="str">
        <f>VLOOKUP(A503,BASE.!$A$1:$T$878,11,FALSE)</f>
        <v>Mandato General:
Presidenta: Victor Hugo Aranguiz Cabrera,
Secretaria Ejecutiva: Marianela Beatriz Apablaza Gómez, 
Para actuar sea en forma conjunta  o sea separada e indistintamente.</v>
      </c>
      <c r="L503" s="129" t="str">
        <f>VLOOKUP(A503,BASE.!$A$1:$T$878,12,FALSE)</f>
        <v xml:space="preserve">Arturo Prat N° 9, comuna de San Bernardo, Región  Metropolitana
</v>
      </c>
      <c r="M503" s="129" t="str">
        <f>VLOOKUP(A503,BASE.!$A$1:$T$878,13,FALSE)</f>
        <v>XIII</v>
      </c>
      <c r="N503" s="129" t="str">
        <f>VLOOKUP(A503,BASE.!$A$1:$T$878,14,FALSE)</f>
        <v xml:space="preserve"> San Bernardo</v>
      </c>
      <c r="O503" s="129" t="str">
        <f>VLOOKUP(A503,BASE.!$A$1:$T$878,15,FALSE)</f>
        <v xml:space="preserve">F: 9183032, </v>
      </c>
      <c r="P503" s="129" t="str">
        <f>VLOOKUP(A503,BASE.!$A$1:$T$878,16,FALSE)</f>
        <v xml:space="preserve">:corporación@chasqui.cl
</v>
      </c>
      <c r="Q503" s="129">
        <f>VLOOKUP(A503,BASE.!$A$1:$T$878,17,FALSE)</f>
        <v>0</v>
      </c>
      <c r="R503" s="129">
        <f>VLOOKUP(A503,BASE.!$A$1:$T$878,18,FALSE)</f>
        <v>93401</v>
      </c>
      <c r="S503" s="129" t="str">
        <f>VLOOKUP(A503,BASE.!$A$1:$T$878,19,FALSE)</f>
        <v>Se acompaña certificado de antecedentes financieros correspondiente al año 2019, aprobado por el Sub departamento de Supervisión Financeira Nacional</v>
      </c>
      <c r="T503" s="131">
        <f>VLOOKUP(A503,BASE.!$A$1:$T$878,20,FALSE)</f>
        <v>37970</v>
      </c>
      <c r="U503" s="130">
        <v>6972</v>
      </c>
      <c r="V503" s="136">
        <v>7075296</v>
      </c>
      <c r="W503" s="136">
        <v>7075296</v>
      </c>
      <c r="X503" s="134">
        <v>44227</v>
      </c>
      <c r="Y503" s="135" t="s">
        <v>8664</v>
      </c>
      <c r="Z503" s="135" t="s">
        <v>7880</v>
      </c>
      <c r="AA503" s="135" t="s">
        <v>198</v>
      </c>
    </row>
    <row r="504" spans="1:27" x14ac:dyDescent="0.25">
      <c r="A504" s="129">
        <v>6973</v>
      </c>
      <c r="B504" s="129" t="s">
        <v>8349</v>
      </c>
      <c r="C504" s="129">
        <v>727581006</v>
      </c>
      <c r="D504" s="129" t="str">
        <f>VLOOKUP(A504,BASE.!$A$1:$T$878,4,FALSE)</f>
        <v>Corporación de Derecho Privado.</v>
      </c>
      <c r="E504" s="129" t="str">
        <f>VLOOKUP(A504,BASE.!$A$1:$T$878,5,FALSE)</f>
        <v xml:space="preserve">Otorgada por Decreto Supremo Nº 163, de fecha 03 de febrero 1995, del Ministerio de Justicia, publicado en el Diario Oficial el día 03 de octubre de 1996. </v>
      </c>
      <c r="F504" s="129" t="str">
        <f>VLOOKUP(A504,BASE.!$A$1:$T$878,6,FALSE)</f>
        <v xml:space="preserve">Certificado de vigencia, folio Nº 500341128041, de fecha 18 de agosto de 2020, del Servicio de Registro Civil e Identificación.
</v>
      </c>
      <c r="G504" s="129" t="str">
        <f>VLOOKUP(A504,BASE.!$A$1:$T$878,7,FALSE)</f>
        <v xml:space="preserve">Buscar la solución integral a los problemas que afectan a personas discapacitadas física, mental y sensorialmente y proporcionarles hogar a los que se encuentran en situación de abandono o de riesgo físico o moral.
</v>
      </c>
      <c r="H504" s="129" t="str">
        <f>VLOOKUP(A504,BASE.!$A$1:$T$878,8,FALSE)</f>
        <v>Presidenta: María Matilde Pozo Álvarez
Vicepresidenta:María Gislaine Etcheverry Correa,
Tesorera: Mónica Zúñiga Chimenti,
Secretaria: Bárbara Carolina Aránguiz Orrego
Certificado de directorio, folio Nº 500341128070, de fecha 18 de agosto de 2020, del Servicio de Registro Civil e Identificación.</v>
      </c>
      <c r="I504" s="129" t="str">
        <f>VLOOKUP(A504,BASE.!$A$1:$T$878,9,FALSE)</f>
        <v>Durarán 04 años en sus cargos.</v>
      </c>
      <c r="J504" s="129" t="str">
        <f>VLOOKUP(A504,BASE.!$A$1:$T$878,10,FALSE)</f>
        <v xml:space="preserve">Del 15 de marzo de 2019 al 15 de marzo de 2023. </v>
      </c>
      <c r="K504" s="129" t="str">
        <f>VLOOKUP(A504,BASE.!$A$1:$T$878,11,FALSE)</f>
        <v xml:space="preserve">Presidenta: María Matilde Pozo Álvarez
</v>
      </c>
      <c r="L504" s="129" t="str">
        <f>VLOOKUP(A504,BASE.!$A$1:$T$878,12,FALSE)</f>
        <v xml:space="preserve"> 10 Sur 31 y 32 Oriente Nº  1345, Población Carlos Trupp, Talca, VII Región.
</v>
      </c>
      <c r="M504" s="129" t="str">
        <f>VLOOKUP(A504,BASE.!$A$1:$T$878,13,FALSE)</f>
        <v>VII</v>
      </c>
      <c r="N504" s="129" t="str">
        <f>VLOOKUP(A504,BASE.!$A$1:$T$878,14,FALSE)</f>
        <v>Talca</v>
      </c>
      <c r="O504" s="129" t="str">
        <f>VLOOKUP(A504,BASE.!$A$1:$T$878,15,FALSE)</f>
        <v>fono (71)  2241065</v>
      </c>
      <c r="P504" s="129" t="str">
        <f>VLOOKUP(A504,BASE.!$A$1:$T$878,16,FALSE)</f>
        <v xml:space="preserve"> hogarbelen@hotmail.com  
</v>
      </c>
      <c r="Q504" s="129">
        <f>VLOOKUP(A504,BASE.!$A$1:$T$878,17,FALSE)</f>
        <v>0</v>
      </c>
      <c r="R504" s="129" t="str">
        <f>VLOOKUP(A504,BASE.!$A$1:$T$878,18,FALSE)</f>
        <v>93401: Institución de Asistencia Social</v>
      </c>
      <c r="S504" s="129" t="str">
        <f>VLOOKUP(A504,BASE.!$A$1:$T$878,19,FALSE)</f>
        <v>Se acompaña certificado financiero, sin fecha, correspondiente al año 2019 aprobado por el  Sub Departamento de Supervisión Financiera Nacional.</v>
      </c>
      <c r="T504" s="131">
        <f>VLOOKUP(A504,BASE.!$A$1:$T$878,20,FALSE)</f>
        <v>37970</v>
      </c>
      <c r="U504" s="130">
        <v>6973</v>
      </c>
      <c r="V504" s="136">
        <v>7120210</v>
      </c>
      <c r="W504" s="136">
        <v>7120210</v>
      </c>
      <c r="X504" s="134">
        <v>44227</v>
      </c>
      <c r="Y504" s="135" t="s">
        <v>8664</v>
      </c>
      <c r="Z504" s="135" t="s">
        <v>7880</v>
      </c>
      <c r="AA504" s="135" t="s">
        <v>7899</v>
      </c>
    </row>
    <row r="505" spans="1:27" x14ac:dyDescent="0.25">
      <c r="A505" s="129">
        <v>6974</v>
      </c>
      <c r="B505" s="129" t="s">
        <v>8350</v>
      </c>
      <c r="C505" s="129">
        <v>605060005</v>
      </c>
      <c r="D505" s="129" t="str">
        <f>VLOOKUP(A505,BASE.!$A$1:$T$878,4,FALSE)</f>
        <v>no aparece</v>
      </c>
      <c r="E505" s="129" t="str">
        <f>VLOOKUP(A505,BASE.!$A$1:$T$878,5,FALSE)</f>
        <v xml:space="preserve">Otorgado por Decreto Ley N° 2460, de 1979.
</v>
      </c>
      <c r="F505" s="129" t="str">
        <f>VLOOKUP(A505,BASE.!$A$1:$T$878,6,FALSE)</f>
        <v xml:space="preserve">Indefinida
</v>
      </c>
      <c r="G505" s="129" t="str">
        <f>VLOOKUP(A505,BASE.!$A$1:$T$878,7,FALSE)</f>
        <v xml:space="preserve">Según Ley N° 2460, de 1979, art. 13 inciso segundo.
</v>
      </c>
      <c r="H505" s="129" t="str">
        <f>VLOOKUP(A505,BASE.!$A$1:$T$878,8,FALSE)</f>
        <v>no tiene</v>
      </c>
      <c r="I505" s="129">
        <f>VLOOKUP(A505,BASE.!$A$1:$T$878,9,FALSE)</f>
        <v>0</v>
      </c>
      <c r="J505" s="129">
        <f>VLOOKUP(A505,BASE.!$A$1:$T$878,10,FALSE)</f>
        <v>0</v>
      </c>
      <c r="K505" s="129" t="str">
        <f>VLOOKUP(A505,BASE.!$A$1:$T$878,11,FALSE)</f>
        <v>Héctor Ángel Espinosa Valenzuela,</v>
      </c>
      <c r="L505" s="129" t="str">
        <f>VLOOKUP(A505,BASE.!$A$1:$T$878,12,FALSE)</f>
        <v xml:space="preserve">General Mackenna N° 1314, Santiago, Región Metropolitana. 
</v>
      </c>
      <c r="M505" s="129" t="str">
        <f>VLOOKUP(A505,BASE.!$A$1:$T$878,13,FALSE)</f>
        <v>XIII</v>
      </c>
      <c r="N505" s="129" t="str">
        <f>VLOOKUP(A505,BASE.!$A$1:$T$878,14,FALSE)</f>
        <v>Santiago</v>
      </c>
      <c r="O505" s="129" t="str">
        <f>VLOOKUP(A505,BASE.!$A$1:$T$878,15,FALSE)</f>
        <v>Teléfono: 227080156</v>
      </c>
      <c r="P505" s="129" t="str">
        <f>VLOOKUP(A505,BASE.!$A$1:$T$878,16,FALSE)</f>
        <v xml:space="preserve">Correo electrónico: dirgral@investigaciones.cl
</v>
      </c>
      <c r="Q505" s="129">
        <f>VLOOKUP(A505,BASE.!$A$1:$T$878,17,FALSE)</f>
        <v>0</v>
      </c>
      <c r="R505" s="129" t="str">
        <f>VLOOKUP(A505,BASE.!$A$1:$T$878,18,FALSE)</f>
        <v xml:space="preserve">91001 Administración Pública </v>
      </c>
      <c r="S505" s="129" t="str">
        <f>VLOOKUP(A505,BASE.!$A$1:$T$878,19,FALSE)</f>
        <v>No se acompañan. Aplica Informe Jurídico Nº 09, de  fecha 14 de marzo de 2011 del Departamento Jurídico y Dictamen Nº 070791, de 2009, de la Contraloría General de la República</v>
      </c>
      <c r="T505" s="131">
        <f>VLOOKUP(A505,BASE.!$A$1:$T$878,20,FALSE)</f>
        <v>37970</v>
      </c>
      <c r="U505" s="130">
        <v>6974</v>
      </c>
      <c r="V505" s="136">
        <v>7695936</v>
      </c>
      <c r="W505" s="136">
        <v>7695936</v>
      </c>
      <c r="X505" s="134">
        <v>44227</v>
      </c>
      <c r="Y505" s="135" t="s">
        <v>8664</v>
      </c>
      <c r="Z505" s="135" t="s">
        <v>7880</v>
      </c>
      <c r="AA505" s="135" t="s">
        <v>6479</v>
      </c>
    </row>
    <row r="506" spans="1:27" x14ac:dyDescent="0.25">
      <c r="A506" s="129">
        <v>6974</v>
      </c>
      <c r="B506" s="129" t="s">
        <v>8350</v>
      </c>
      <c r="C506" s="129">
        <v>605060005</v>
      </c>
      <c r="D506" s="129" t="str">
        <f>VLOOKUP(A506,BASE.!$A$1:$T$878,4,FALSE)</f>
        <v>no aparece</v>
      </c>
      <c r="E506" s="129" t="str">
        <f>VLOOKUP(A506,BASE.!$A$1:$T$878,5,FALSE)</f>
        <v xml:space="preserve">Otorgado por Decreto Ley N° 2460, de 1979.
</v>
      </c>
      <c r="F506" s="129" t="str">
        <f>VLOOKUP(A506,BASE.!$A$1:$T$878,6,FALSE)</f>
        <v xml:space="preserve">Indefinida
</v>
      </c>
      <c r="G506" s="129" t="str">
        <f>VLOOKUP(A506,BASE.!$A$1:$T$878,7,FALSE)</f>
        <v xml:space="preserve">Según Ley N° 2460, de 1979, art. 13 inciso segundo.
</v>
      </c>
      <c r="H506" s="129" t="str">
        <f>VLOOKUP(A506,BASE.!$A$1:$T$878,8,FALSE)</f>
        <v>no tiene</v>
      </c>
      <c r="I506" s="129">
        <f>VLOOKUP(A506,BASE.!$A$1:$T$878,9,FALSE)</f>
        <v>0</v>
      </c>
      <c r="J506" s="129">
        <f>VLOOKUP(A506,BASE.!$A$1:$T$878,10,FALSE)</f>
        <v>0</v>
      </c>
      <c r="K506" s="129" t="str">
        <f>VLOOKUP(A506,BASE.!$A$1:$T$878,11,FALSE)</f>
        <v>Héctor Ángel Espinosa Valenzuela,</v>
      </c>
      <c r="L506" s="129" t="str">
        <f>VLOOKUP(A506,BASE.!$A$1:$T$878,12,FALSE)</f>
        <v xml:space="preserve">General Mackenna N° 1314, Santiago, Región Metropolitana. 
</v>
      </c>
      <c r="M506" s="129" t="str">
        <f>VLOOKUP(A506,BASE.!$A$1:$T$878,13,FALSE)</f>
        <v>XIII</v>
      </c>
      <c r="N506" s="129" t="str">
        <f>VLOOKUP(A506,BASE.!$A$1:$T$878,14,FALSE)</f>
        <v>Santiago</v>
      </c>
      <c r="O506" s="129" t="str">
        <f>VLOOKUP(A506,BASE.!$A$1:$T$878,15,FALSE)</f>
        <v>Teléfono: 227080156</v>
      </c>
      <c r="P506" s="129" t="str">
        <f>VLOOKUP(A506,BASE.!$A$1:$T$878,16,FALSE)</f>
        <v xml:space="preserve">Correo electrónico: dirgral@investigaciones.cl
</v>
      </c>
      <c r="Q506" s="129">
        <f>VLOOKUP(A506,BASE.!$A$1:$T$878,17,FALSE)</f>
        <v>0</v>
      </c>
      <c r="R506" s="129" t="str">
        <f>VLOOKUP(A506,BASE.!$A$1:$T$878,18,FALSE)</f>
        <v xml:space="preserve">91001 Administración Pública </v>
      </c>
      <c r="S506" s="129" t="str">
        <f>VLOOKUP(A506,BASE.!$A$1:$T$878,19,FALSE)</f>
        <v>No se acompañan. Aplica Informe Jurídico Nº 09, de  fecha 14 de marzo de 2011 del Departamento Jurídico y Dictamen Nº 070791, de 2009, de la Contraloría General de la República</v>
      </c>
      <c r="T506" s="131">
        <f>VLOOKUP(A506,BASE.!$A$1:$T$878,20,FALSE)</f>
        <v>37970</v>
      </c>
      <c r="U506" s="130">
        <v>6974</v>
      </c>
      <c r="V506" s="136">
        <v>14429880</v>
      </c>
      <c r="W506" s="136">
        <v>14429880</v>
      </c>
      <c r="X506" s="134">
        <v>44227</v>
      </c>
      <c r="Y506" s="135" t="s">
        <v>8664</v>
      </c>
      <c r="Z506" s="135" t="s">
        <v>7880</v>
      </c>
      <c r="AA506" s="135" t="s">
        <v>7889</v>
      </c>
    </row>
    <row r="507" spans="1:27" x14ac:dyDescent="0.25">
      <c r="A507" s="129">
        <v>6975</v>
      </c>
      <c r="B507" s="129" t="s">
        <v>8351</v>
      </c>
      <c r="C507" s="129">
        <v>729097004</v>
      </c>
      <c r="D507" s="129" t="str">
        <f>VLOOKUP(A507,BASE.!$A$1:$T$878,4,FALSE)</f>
        <v xml:space="preserve">Corporación de Derecho Privado.
</v>
      </c>
      <c r="E507" s="129" t="str">
        <f>VLOOKUP(A507,BASE.!$A$1:$T$878,5,FALSE)</f>
        <v>Otorgado por Decreto Supremo Nº222, de fecha 20 de febrero de 1995, del Ministerio de Justicia.</v>
      </c>
      <c r="F507" s="129" t="str">
        <f>VLOOKUP(A507,BASE.!$A$1:$T$878,6,FALSE)</f>
        <v xml:space="preserve">Certificado de Vigencia de Persona Jurídica sin Fines de Lucro, emitido por el SRCEI, de fecha 13 de agosto de 2020
</v>
      </c>
      <c r="G507" s="129" t="str">
        <f>VLOOKUP(A507,BASE.!$A$1:$T$878,7,FALSE)</f>
        <v>Promoción del desarrollo, especialmente de las personas, familias, grupos y comunidades que viven en condiciones de pobreza y/o marginalidad.</v>
      </c>
      <c r="H507" s="129" t="str">
        <f>VLOOKUP(A507,BASE.!$A$1:$T$878,8,FALSE)</f>
        <v xml:space="preserve">Presidente: Erica del Carmen Palma Cid                               
Secretario: Claudio Aguirre Muñoz          
Tesorero: Carla Lorena Figueroa Arancibia
</v>
      </c>
      <c r="I507" s="129" t="str">
        <f>VLOOKUP(A507,BASE.!$A$1:$T$878,9,FALSE)</f>
        <v>Cada cinco Años</v>
      </c>
      <c r="J507" s="129" t="str">
        <f>VLOOKUP(A507,BASE.!$A$1:$T$878,10,FALSE)</f>
        <v>De fecha  22 de enero de 2016  al 22 de enero de 2021.</v>
      </c>
      <c r="K507" s="129" t="str">
        <f>VLOOKUP(A507,BASE.!$A$1:$T$878,11,FALSE)</f>
        <v xml:space="preserve">Presidente: Erica Palma Cid, 
Secretario Ejecutivo: Roberto Varela Arriagada 
</v>
      </c>
      <c r="L507" s="129" t="str">
        <f>VLOOKUP(A507,BASE.!$A$1:$T$878,12,FALSE)</f>
        <v xml:space="preserve">Balmaceda Nº 116, oficina 13, Llay Llay, Quinta Región 
</v>
      </c>
      <c r="M507" s="129" t="str">
        <f>VLOOKUP(A507,BASE.!$A$1:$T$878,13,FALSE)</f>
        <v>V</v>
      </c>
      <c r="N507" s="129" t="str">
        <f>VLOOKUP(A507,BASE.!$A$1:$T$878,14,FALSE)</f>
        <v>Llay Llay</v>
      </c>
      <c r="O507" s="129" t="str">
        <f>VLOOKUP(A507,BASE.!$A$1:$T$878,15,FALSE)</f>
        <v>(34) 2611381</v>
      </c>
      <c r="P507" s="129" t="str">
        <f>VLOOKUP(A507,BASE.!$A$1:$T$878,16,FALSE)</f>
        <v>admcongllayllay@yahoo.es</v>
      </c>
      <c r="Q507" s="129">
        <f>VLOOKUP(A507,BASE.!$A$1:$T$878,17,FALSE)</f>
        <v>0</v>
      </c>
      <c r="R507" s="129" t="str">
        <f>VLOOKUP(A507,BASE.!$A$1:$T$878,18,FALSE)</f>
        <v>93401: Institución de Asistencia Social</v>
      </c>
      <c r="S507" s="129" t="str">
        <f>VLOOKUP(A507,BASE.!$A$1:$T$878,19,FALSE)</f>
        <v xml:space="preserve">Certificado Financiero al año 2019, aprobado por parte del Subdepartamento de Supervisión Financiera de SENAME, en conformidad a Memorándum 122, de 27 de agosto de 2020
</v>
      </c>
      <c r="T507" s="131">
        <f>VLOOKUP(A507,BASE.!$A$1:$T$878,20,FALSE)</f>
        <v>37970</v>
      </c>
      <c r="U507" s="130">
        <v>6975</v>
      </c>
      <c r="V507" s="136">
        <v>12412800</v>
      </c>
      <c r="W507" s="136">
        <v>12412800</v>
      </c>
      <c r="X507" s="134">
        <v>44227</v>
      </c>
      <c r="Y507" s="135" t="s">
        <v>8664</v>
      </c>
      <c r="Z507" s="135" t="s">
        <v>7880</v>
      </c>
      <c r="AA507" s="135" t="s">
        <v>8010</v>
      </c>
    </row>
    <row r="508" spans="1:27" x14ac:dyDescent="0.25">
      <c r="A508" s="129">
        <v>6975</v>
      </c>
      <c r="B508" s="129" t="s">
        <v>8351</v>
      </c>
      <c r="C508" s="129">
        <v>729097004</v>
      </c>
      <c r="D508" s="129" t="str">
        <f>VLOOKUP(A508,BASE.!$A$1:$T$878,4,FALSE)</f>
        <v xml:space="preserve">Corporación de Derecho Privado.
</v>
      </c>
      <c r="E508" s="129" t="str">
        <f>VLOOKUP(A508,BASE.!$A$1:$T$878,5,FALSE)</f>
        <v>Otorgado por Decreto Supremo Nº222, de fecha 20 de febrero de 1995, del Ministerio de Justicia.</v>
      </c>
      <c r="F508" s="129" t="str">
        <f>VLOOKUP(A508,BASE.!$A$1:$T$878,6,FALSE)</f>
        <v xml:space="preserve">Certificado de Vigencia de Persona Jurídica sin Fines de Lucro, emitido por el SRCEI, de fecha 13 de agosto de 2020
</v>
      </c>
      <c r="G508" s="129" t="str">
        <f>VLOOKUP(A508,BASE.!$A$1:$T$878,7,FALSE)</f>
        <v>Promoción del desarrollo, especialmente de las personas, familias, grupos y comunidades que viven en condiciones de pobreza y/o marginalidad.</v>
      </c>
      <c r="H508" s="129" t="str">
        <f>VLOOKUP(A508,BASE.!$A$1:$T$878,8,FALSE)</f>
        <v xml:space="preserve">Presidente: Erica del Carmen Palma Cid                               
Secretario: Claudio Aguirre Muñoz          
Tesorero: Carla Lorena Figueroa Arancibia
</v>
      </c>
      <c r="I508" s="129" t="str">
        <f>VLOOKUP(A508,BASE.!$A$1:$T$878,9,FALSE)</f>
        <v>Cada cinco Años</v>
      </c>
      <c r="J508" s="129" t="str">
        <f>VLOOKUP(A508,BASE.!$A$1:$T$878,10,FALSE)</f>
        <v>De fecha  22 de enero de 2016  al 22 de enero de 2021.</v>
      </c>
      <c r="K508" s="129" t="str">
        <f>VLOOKUP(A508,BASE.!$A$1:$T$878,11,FALSE)</f>
        <v xml:space="preserve">Presidente: Erica Palma Cid, 
Secretario Ejecutivo: Roberto Varela Arriagada 
</v>
      </c>
      <c r="L508" s="129" t="str">
        <f>VLOOKUP(A508,BASE.!$A$1:$T$878,12,FALSE)</f>
        <v xml:space="preserve">Balmaceda Nº 116, oficina 13, Llay Llay, Quinta Región 
</v>
      </c>
      <c r="M508" s="129" t="str">
        <f>VLOOKUP(A508,BASE.!$A$1:$T$878,13,FALSE)</f>
        <v>V</v>
      </c>
      <c r="N508" s="129" t="str">
        <f>VLOOKUP(A508,BASE.!$A$1:$T$878,14,FALSE)</f>
        <v>Llay Llay</v>
      </c>
      <c r="O508" s="129" t="str">
        <f>VLOOKUP(A508,BASE.!$A$1:$T$878,15,FALSE)</f>
        <v>(34) 2611381</v>
      </c>
      <c r="P508" s="129" t="str">
        <f>VLOOKUP(A508,BASE.!$A$1:$T$878,16,FALSE)</f>
        <v>admcongllayllay@yahoo.es</v>
      </c>
      <c r="Q508" s="129">
        <f>VLOOKUP(A508,BASE.!$A$1:$T$878,17,FALSE)</f>
        <v>0</v>
      </c>
      <c r="R508" s="129" t="str">
        <f>VLOOKUP(A508,BASE.!$A$1:$T$878,18,FALSE)</f>
        <v>93401: Institución de Asistencia Social</v>
      </c>
      <c r="S508" s="129" t="str">
        <f>VLOOKUP(A508,BASE.!$A$1:$T$878,19,FALSE)</f>
        <v xml:space="preserve">Certificado Financiero al año 2019, aprobado por parte del Subdepartamento de Supervisión Financiera de SENAME, en conformidad a Memorándum 122, de 27 de agosto de 2020
</v>
      </c>
      <c r="T508" s="131">
        <f>VLOOKUP(A508,BASE.!$A$1:$T$878,20,FALSE)</f>
        <v>37970</v>
      </c>
      <c r="U508" s="130">
        <v>6975</v>
      </c>
      <c r="V508" s="136">
        <v>8921700</v>
      </c>
      <c r="W508" s="136">
        <v>8921700</v>
      </c>
      <c r="X508" s="134">
        <v>44227</v>
      </c>
      <c r="Y508" s="135" t="s">
        <v>8664</v>
      </c>
      <c r="Z508" s="135" t="s">
        <v>7880</v>
      </c>
      <c r="AA508" s="135" t="s">
        <v>7887</v>
      </c>
    </row>
    <row r="509" spans="1:27" x14ac:dyDescent="0.25">
      <c r="A509" s="129">
        <v>6979</v>
      </c>
      <c r="B509" s="129" t="s">
        <v>8352</v>
      </c>
      <c r="C509" s="129">
        <v>738689003</v>
      </c>
      <c r="D509" s="129" t="str">
        <f>VLOOKUP(A509,BASE.!$A$1:$T$878,4,FALSE)</f>
        <v>Fundación de Derecho Privado.</v>
      </c>
      <c r="E509" s="129" t="str">
        <f>VLOOKUP(A509,BASE.!$A$1:$T$878,5,FALSE)</f>
        <v>Otorgado por Decreto Supremo Nº 262, de fecha 2 de abril de 1997, por el Ministerio de Justicia. Publicado en el Diario Oficial con fecha 24 de abril de 1997.</v>
      </c>
      <c r="F509" s="129" t="str">
        <f>VLOOKUP(A509,BASE.!$A$1:$T$878,6,FALSE)</f>
        <v>Certificado de Vigencia inscripción Nº7421 de fecha 02 de abril de 1997. Folio N° 500328926944, emitido por el Servicio de Registro Civil e Identificación, de fecha 13 de julio de 2020.</v>
      </c>
      <c r="G509" s="129" t="str">
        <f>VLOOKUP(A509,BASE.!$A$1:$T$878,7,FALSE)</f>
        <v xml:space="preserve">Ayudar a la infancia desvalida sin distinción de sexo, sin distinción racial, creencia religiosa o política.
</v>
      </c>
      <c r="H509" s="129" t="str">
        <f>VLOOKUP(A509,BASE.!$A$1:$T$878,8,FALSE)</f>
        <v xml:space="preserve">Presidente: Simona de la Barra Cruzat.           
Secretario: Julián Humberto Carrasco Poblete.
Tesorero: Leoncio Toro Araya.
Director Ejecutivo: Rafael Mella Gallegos.
Director: Carlos Javier Contzen Fuentes.
</v>
      </c>
      <c r="I509" s="129" t="str">
        <f>VLOOKUP(A509,BASE.!$A$1:$T$878,9,FALSE)</f>
        <v>El Consejo durará tres años en sus cargos y se renovará tácita y sucesivamente cada tres años, salvo que la mayoría absoluta de los demás consejeros, resuelva su exclusión.</v>
      </c>
      <c r="J509" s="129" t="str">
        <f>VLOOKUP(A509,BASE.!$A$1:$T$878,10,FALSE)</f>
        <v>10 de enero de 2017 – 10 de enero 2020</v>
      </c>
      <c r="K509" s="129" t="str">
        <f>VLOOKUP(A509,BASE.!$A$1:$T$878,11,FALSE)</f>
        <v xml:space="preserve">Simona de la Barra Cruzat
Rafael Mella Gallegos.
Podrán actuar conjunta o separadamente.
</v>
      </c>
      <c r="L509" s="129" t="str">
        <f>VLOOKUP(A509,BASE.!$A$1:$T$878,12,FALSE)</f>
        <v>Exeter Nº 540-D, Concepción.</v>
      </c>
      <c r="M509" s="129" t="str">
        <f>VLOOKUP(A509,BASE.!$A$1:$T$878,13,FALSE)</f>
        <v>VIII</v>
      </c>
      <c r="N509" s="129" t="str">
        <f>VLOOKUP(A509,BASE.!$A$1:$T$878,14,FALSE)</f>
        <v>Concepción.</v>
      </c>
      <c r="O509" s="129" t="str">
        <f>VLOOKUP(A509,BASE.!$A$1:$T$878,15,FALSE)</f>
        <v xml:space="preserve"> 41-2106-850
</v>
      </c>
      <c r="P509" s="129" t="str">
        <f>VLOOKUP(A509,BASE.!$A$1:$T$878,16,FALSE)</f>
        <v>contacto@tdesperanza.cl</v>
      </c>
      <c r="Q509" s="129">
        <f>VLOOKUP(A509,BASE.!$A$1:$T$878,17,FALSE)</f>
        <v>0</v>
      </c>
      <c r="R509" s="129" t="str">
        <f>VLOOKUP(A509,BASE.!$A$1:$T$878,18,FALSE)</f>
        <v>93401.</v>
      </c>
      <c r="S509" s="129" t="str">
        <f>VLOOKUP(A509,BASE.!$A$1:$T$878,19,FALSE)</f>
        <v xml:space="preserve">Certificado de antecedentes financieros, correspondientes al año 2019, APROBADOS por Subdepartamento de Supervisión Financiera Nacional para su actualización.
</v>
      </c>
      <c r="T509" s="131">
        <f>VLOOKUP(A509,BASE.!$A$1:$T$878,20,FALSE)</f>
        <v>37970</v>
      </c>
      <c r="U509" s="130">
        <v>6979</v>
      </c>
      <c r="V509" s="136">
        <v>10261248</v>
      </c>
      <c r="W509" s="136">
        <v>10261248</v>
      </c>
      <c r="X509" s="134">
        <v>44227</v>
      </c>
      <c r="Y509" s="135" t="s">
        <v>8664</v>
      </c>
      <c r="Z509" s="135" t="s">
        <v>7880</v>
      </c>
      <c r="AA509" s="135" t="s">
        <v>8012</v>
      </c>
    </row>
    <row r="510" spans="1:27" x14ac:dyDescent="0.25">
      <c r="A510" s="129">
        <v>6979</v>
      </c>
      <c r="B510" s="129" t="s">
        <v>8352</v>
      </c>
      <c r="C510" s="129">
        <v>738689003</v>
      </c>
      <c r="D510" s="129" t="str">
        <f>VLOOKUP(A510,BASE.!$A$1:$T$878,4,FALSE)</f>
        <v>Fundación de Derecho Privado.</v>
      </c>
      <c r="E510" s="129" t="str">
        <f>VLOOKUP(A510,BASE.!$A$1:$T$878,5,FALSE)</f>
        <v>Otorgado por Decreto Supremo Nº 262, de fecha 2 de abril de 1997, por el Ministerio de Justicia. Publicado en el Diario Oficial con fecha 24 de abril de 1997.</v>
      </c>
      <c r="F510" s="129" t="str">
        <f>VLOOKUP(A510,BASE.!$A$1:$T$878,6,FALSE)</f>
        <v>Certificado de Vigencia inscripción Nº7421 de fecha 02 de abril de 1997. Folio N° 500328926944, emitido por el Servicio de Registro Civil e Identificación, de fecha 13 de julio de 2020.</v>
      </c>
      <c r="G510" s="129" t="str">
        <f>VLOOKUP(A510,BASE.!$A$1:$T$878,7,FALSE)</f>
        <v xml:space="preserve">Ayudar a la infancia desvalida sin distinción de sexo, sin distinción racial, creencia religiosa o política.
</v>
      </c>
      <c r="H510" s="129" t="str">
        <f>VLOOKUP(A510,BASE.!$A$1:$T$878,8,FALSE)</f>
        <v xml:space="preserve">Presidente: Simona de la Barra Cruzat.           
Secretario: Julián Humberto Carrasco Poblete.
Tesorero: Leoncio Toro Araya.
Director Ejecutivo: Rafael Mella Gallegos.
Director: Carlos Javier Contzen Fuentes.
</v>
      </c>
      <c r="I510" s="129" t="str">
        <f>VLOOKUP(A510,BASE.!$A$1:$T$878,9,FALSE)</f>
        <v>El Consejo durará tres años en sus cargos y se renovará tácita y sucesivamente cada tres años, salvo que la mayoría absoluta de los demás consejeros, resuelva su exclusión.</v>
      </c>
      <c r="J510" s="129" t="str">
        <f>VLOOKUP(A510,BASE.!$A$1:$T$878,10,FALSE)</f>
        <v>10 de enero de 2017 – 10 de enero 2020</v>
      </c>
      <c r="K510" s="129" t="str">
        <f>VLOOKUP(A510,BASE.!$A$1:$T$878,11,FALSE)</f>
        <v xml:space="preserve">Simona de la Barra Cruzat
Rafael Mella Gallegos.
Podrán actuar conjunta o separadamente.
</v>
      </c>
      <c r="L510" s="129" t="str">
        <f>VLOOKUP(A510,BASE.!$A$1:$T$878,12,FALSE)</f>
        <v>Exeter Nº 540-D, Concepción.</v>
      </c>
      <c r="M510" s="129" t="str">
        <f>VLOOKUP(A510,BASE.!$A$1:$T$878,13,FALSE)</f>
        <v>VIII</v>
      </c>
      <c r="N510" s="129" t="str">
        <f>VLOOKUP(A510,BASE.!$A$1:$T$878,14,FALSE)</f>
        <v>Concepción.</v>
      </c>
      <c r="O510" s="129" t="str">
        <f>VLOOKUP(A510,BASE.!$A$1:$T$878,15,FALSE)</f>
        <v xml:space="preserve"> 41-2106-850
</v>
      </c>
      <c r="P510" s="129" t="str">
        <f>VLOOKUP(A510,BASE.!$A$1:$T$878,16,FALSE)</f>
        <v>contacto@tdesperanza.cl</v>
      </c>
      <c r="Q510" s="129">
        <f>VLOOKUP(A510,BASE.!$A$1:$T$878,17,FALSE)</f>
        <v>0</v>
      </c>
      <c r="R510" s="129" t="str">
        <f>VLOOKUP(A510,BASE.!$A$1:$T$878,18,FALSE)</f>
        <v>93401.</v>
      </c>
      <c r="S510" s="129" t="str">
        <f>VLOOKUP(A510,BASE.!$A$1:$T$878,19,FALSE)</f>
        <v xml:space="preserve">Certificado de antecedentes financieros, correspondientes al año 2019, APROBADOS por Subdepartamento de Supervisión Financiera Nacional para su actualización.
</v>
      </c>
      <c r="T510" s="131">
        <f>VLOOKUP(A510,BASE.!$A$1:$T$878,20,FALSE)</f>
        <v>37970</v>
      </c>
      <c r="U510" s="130">
        <v>6979</v>
      </c>
      <c r="V510" s="136">
        <v>6760838</v>
      </c>
      <c r="W510" s="136">
        <v>6760838</v>
      </c>
      <c r="X510" s="134">
        <v>44227</v>
      </c>
      <c r="Y510" s="135" t="s">
        <v>8664</v>
      </c>
      <c r="Z510" s="135" t="s">
        <v>7880</v>
      </c>
      <c r="AA510" s="135" t="s">
        <v>230</v>
      </c>
    </row>
    <row r="511" spans="1:27" x14ac:dyDescent="0.25">
      <c r="A511" s="129">
        <v>6979</v>
      </c>
      <c r="B511" s="129" t="s">
        <v>8352</v>
      </c>
      <c r="C511" s="129">
        <v>738689003</v>
      </c>
      <c r="D511" s="129" t="str">
        <f>VLOOKUP(A511,BASE.!$A$1:$T$878,4,FALSE)</f>
        <v>Fundación de Derecho Privado.</v>
      </c>
      <c r="E511" s="129" t="str">
        <f>VLOOKUP(A511,BASE.!$A$1:$T$878,5,FALSE)</f>
        <v>Otorgado por Decreto Supremo Nº 262, de fecha 2 de abril de 1997, por el Ministerio de Justicia. Publicado en el Diario Oficial con fecha 24 de abril de 1997.</v>
      </c>
      <c r="F511" s="129" t="str">
        <f>VLOOKUP(A511,BASE.!$A$1:$T$878,6,FALSE)</f>
        <v>Certificado de Vigencia inscripción Nº7421 de fecha 02 de abril de 1997. Folio N° 500328926944, emitido por el Servicio de Registro Civil e Identificación, de fecha 13 de julio de 2020.</v>
      </c>
      <c r="G511" s="129" t="str">
        <f>VLOOKUP(A511,BASE.!$A$1:$T$878,7,FALSE)</f>
        <v xml:space="preserve">Ayudar a la infancia desvalida sin distinción de sexo, sin distinción racial, creencia religiosa o política.
</v>
      </c>
      <c r="H511" s="129" t="str">
        <f>VLOOKUP(A511,BASE.!$A$1:$T$878,8,FALSE)</f>
        <v xml:space="preserve">Presidente: Simona de la Barra Cruzat.           
Secretario: Julián Humberto Carrasco Poblete.
Tesorero: Leoncio Toro Araya.
Director Ejecutivo: Rafael Mella Gallegos.
Director: Carlos Javier Contzen Fuentes.
</v>
      </c>
      <c r="I511" s="129" t="str">
        <f>VLOOKUP(A511,BASE.!$A$1:$T$878,9,FALSE)</f>
        <v>El Consejo durará tres años en sus cargos y se renovará tácita y sucesivamente cada tres años, salvo que la mayoría absoluta de los demás consejeros, resuelva su exclusión.</v>
      </c>
      <c r="J511" s="129" t="str">
        <f>VLOOKUP(A511,BASE.!$A$1:$T$878,10,FALSE)</f>
        <v>10 de enero de 2017 – 10 de enero 2020</v>
      </c>
      <c r="K511" s="129" t="str">
        <f>VLOOKUP(A511,BASE.!$A$1:$T$878,11,FALSE)</f>
        <v xml:space="preserve">Simona de la Barra Cruzat
Rafael Mella Gallegos.
Podrán actuar conjunta o separadamente.
</v>
      </c>
      <c r="L511" s="129" t="str">
        <f>VLOOKUP(A511,BASE.!$A$1:$T$878,12,FALSE)</f>
        <v>Exeter Nº 540-D, Concepción.</v>
      </c>
      <c r="M511" s="129" t="str">
        <f>VLOOKUP(A511,BASE.!$A$1:$T$878,13,FALSE)</f>
        <v>VIII</v>
      </c>
      <c r="N511" s="129" t="str">
        <f>VLOOKUP(A511,BASE.!$A$1:$T$878,14,FALSE)</f>
        <v>Concepción.</v>
      </c>
      <c r="O511" s="129" t="str">
        <f>VLOOKUP(A511,BASE.!$A$1:$T$878,15,FALSE)</f>
        <v xml:space="preserve"> 41-2106-850
</v>
      </c>
      <c r="P511" s="129" t="str">
        <f>VLOOKUP(A511,BASE.!$A$1:$T$878,16,FALSE)</f>
        <v>contacto@tdesperanza.cl</v>
      </c>
      <c r="Q511" s="129">
        <f>VLOOKUP(A511,BASE.!$A$1:$T$878,17,FALSE)</f>
        <v>0</v>
      </c>
      <c r="R511" s="129" t="str">
        <f>VLOOKUP(A511,BASE.!$A$1:$T$878,18,FALSE)</f>
        <v>93401.</v>
      </c>
      <c r="S511" s="129" t="str">
        <f>VLOOKUP(A511,BASE.!$A$1:$T$878,19,FALSE)</f>
        <v xml:space="preserve">Certificado de antecedentes financieros, correspondientes al año 2019, APROBADOS por Subdepartamento de Supervisión Financiera Nacional para su actualización.
</v>
      </c>
      <c r="T511" s="131">
        <f>VLOOKUP(A511,BASE.!$A$1:$T$878,20,FALSE)</f>
        <v>37970</v>
      </c>
      <c r="U511" s="130">
        <v>6979</v>
      </c>
      <c r="V511" s="136">
        <v>189129806</v>
      </c>
      <c r="W511" s="136">
        <v>189129806</v>
      </c>
      <c r="X511" s="134">
        <v>44227</v>
      </c>
      <c r="Y511" s="135" t="s">
        <v>8664</v>
      </c>
      <c r="Z511" s="135" t="s">
        <v>7880</v>
      </c>
      <c r="AA511" s="135" t="s">
        <v>7882</v>
      </c>
    </row>
    <row r="512" spans="1:27" x14ac:dyDescent="0.25">
      <c r="A512" s="129">
        <v>6979</v>
      </c>
      <c r="B512" s="129" t="s">
        <v>8352</v>
      </c>
      <c r="C512" s="129">
        <v>738689003</v>
      </c>
      <c r="D512" s="129" t="str">
        <f>VLOOKUP(A512,BASE.!$A$1:$T$878,4,FALSE)</f>
        <v>Fundación de Derecho Privado.</v>
      </c>
      <c r="E512" s="129" t="str">
        <f>VLOOKUP(A512,BASE.!$A$1:$T$878,5,FALSE)</f>
        <v>Otorgado por Decreto Supremo Nº 262, de fecha 2 de abril de 1997, por el Ministerio de Justicia. Publicado en el Diario Oficial con fecha 24 de abril de 1997.</v>
      </c>
      <c r="F512" s="129" t="str">
        <f>VLOOKUP(A512,BASE.!$A$1:$T$878,6,FALSE)</f>
        <v>Certificado de Vigencia inscripción Nº7421 de fecha 02 de abril de 1997. Folio N° 500328926944, emitido por el Servicio de Registro Civil e Identificación, de fecha 13 de julio de 2020.</v>
      </c>
      <c r="G512" s="129" t="str">
        <f>VLOOKUP(A512,BASE.!$A$1:$T$878,7,FALSE)</f>
        <v xml:space="preserve">Ayudar a la infancia desvalida sin distinción de sexo, sin distinción racial, creencia religiosa o política.
</v>
      </c>
      <c r="H512" s="129" t="str">
        <f>VLOOKUP(A512,BASE.!$A$1:$T$878,8,FALSE)</f>
        <v xml:space="preserve">Presidente: Simona de la Barra Cruzat.           
Secretario: Julián Humberto Carrasco Poblete.
Tesorero: Leoncio Toro Araya.
Director Ejecutivo: Rafael Mella Gallegos.
Director: Carlos Javier Contzen Fuentes.
</v>
      </c>
      <c r="I512" s="129" t="str">
        <f>VLOOKUP(A512,BASE.!$A$1:$T$878,9,FALSE)</f>
        <v>El Consejo durará tres años en sus cargos y se renovará tácita y sucesivamente cada tres años, salvo que la mayoría absoluta de los demás consejeros, resuelva su exclusión.</v>
      </c>
      <c r="J512" s="129" t="str">
        <f>VLOOKUP(A512,BASE.!$A$1:$T$878,10,FALSE)</f>
        <v>10 de enero de 2017 – 10 de enero 2020</v>
      </c>
      <c r="K512" s="129" t="str">
        <f>VLOOKUP(A512,BASE.!$A$1:$T$878,11,FALSE)</f>
        <v xml:space="preserve">Simona de la Barra Cruzat
Rafael Mella Gallegos.
Podrán actuar conjunta o separadamente.
</v>
      </c>
      <c r="L512" s="129" t="str">
        <f>VLOOKUP(A512,BASE.!$A$1:$T$878,12,FALSE)</f>
        <v>Exeter Nº 540-D, Concepción.</v>
      </c>
      <c r="M512" s="129" t="str">
        <f>VLOOKUP(A512,BASE.!$A$1:$T$878,13,FALSE)</f>
        <v>VIII</v>
      </c>
      <c r="N512" s="129" t="str">
        <f>VLOOKUP(A512,BASE.!$A$1:$T$878,14,FALSE)</f>
        <v>Concepción.</v>
      </c>
      <c r="O512" s="129" t="str">
        <f>VLOOKUP(A512,BASE.!$A$1:$T$878,15,FALSE)</f>
        <v xml:space="preserve"> 41-2106-850
</v>
      </c>
      <c r="P512" s="129" t="str">
        <f>VLOOKUP(A512,BASE.!$A$1:$T$878,16,FALSE)</f>
        <v>contacto@tdesperanza.cl</v>
      </c>
      <c r="Q512" s="129">
        <f>VLOOKUP(A512,BASE.!$A$1:$T$878,17,FALSE)</f>
        <v>0</v>
      </c>
      <c r="R512" s="129" t="str">
        <f>VLOOKUP(A512,BASE.!$A$1:$T$878,18,FALSE)</f>
        <v>93401.</v>
      </c>
      <c r="S512" s="129" t="str">
        <f>VLOOKUP(A512,BASE.!$A$1:$T$878,19,FALSE)</f>
        <v xml:space="preserve">Certificado de antecedentes financieros, correspondientes al año 2019, APROBADOS por Subdepartamento de Supervisión Financiera Nacional para su actualización.
</v>
      </c>
      <c r="T512" s="131">
        <f>VLOOKUP(A512,BASE.!$A$1:$T$878,20,FALSE)</f>
        <v>37970</v>
      </c>
      <c r="U512" s="130">
        <v>6979</v>
      </c>
      <c r="V512" s="136">
        <v>62079344</v>
      </c>
      <c r="W512" s="136">
        <v>62079344</v>
      </c>
      <c r="X512" s="134">
        <v>44227</v>
      </c>
      <c r="Y512" s="135" t="s">
        <v>8664</v>
      </c>
      <c r="Z512" s="135" t="s">
        <v>7880</v>
      </c>
      <c r="AA512" s="135" t="s">
        <v>7883</v>
      </c>
    </row>
    <row r="513" spans="1:27" x14ac:dyDescent="0.25">
      <c r="A513" s="129">
        <v>6979</v>
      </c>
      <c r="B513" s="129" t="s">
        <v>8352</v>
      </c>
      <c r="C513" s="129">
        <v>738689003</v>
      </c>
      <c r="D513" s="129" t="str">
        <f>VLOOKUP(A513,BASE.!$A$1:$T$878,4,FALSE)</f>
        <v>Fundación de Derecho Privado.</v>
      </c>
      <c r="E513" s="129" t="str">
        <f>VLOOKUP(A513,BASE.!$A$1:$T$878,5,FALSE)</f>
        <v>Otorgado por Decreto Supremo Nº 262, de fecha 2 de abril de 1997, por el Ministerio de Justicia. Publicado en el Diario Oficial con fecha 24 de abril de 1997.</v>
      </c>
      <c r="F513" s="129" t="str">
        <f>VLOOKUP(A513,BASE.!$A$1:$T$878,6,FALSE)</f>
        <v>Certificado de Vigencia inscripción Nº7421 de fecha 02 de abril de 1997. Folio N° 500328926944, emitido por el Servicio de Registro Civil e Identificación, de fecha 13 de julio de 2020.</v>
      </c>
      <c r="G513" s="129" t="str">
        <f>VLOOKUP(A513,BASE.!$A$1:$T$878,7,FALSE)</f>
        <v xml:space="preserve">Ayudar a la infancia desvalida sin distinción de sexo, sin distinción racial, creencia religiosa o política.
</v>
      </c>
      <c r="H513" s="129" t="str">
        <f>VLOOKUP(A513,BASE.!$A$1:$T$878,8,FALSE)</f>
        <v xml:space="preserve">Presidente: Simona de la Barra Cruzat.           
Secretario: Julián Humberto Carrasco Poblete.
Tesorero: Leoncio Toro Araya.
Director Ejecutivo: Rafael Mella Gallegos.
Director: Carlos Javier Contzen Fuentes.
</v>
      </c>
      <c r="I513" s="129" t="str">
        <f>VLOOKUP(A513,BASE.!$A$1:$T$878,9,FALSE)</f>
        <v>El Consejo durará tres años en sus cargos y se renovará tácita y sucesivamente cada tres años, salvo que la mayoría absoluta de los demás consejeros, resuelva su exclusión.</v>
      </c>
      <c r="J513" s="129" t="str">
        <f>VLOOKUP(A513,BASE.!$A$1:$T$878,10,FALSE)</f>
        <v>10 de enero de 2017 – 10 de enero 2020</v>
      </c>
      <c r="K513" s="129" t="str">
        <f>VLOOKUP(A513,BASE.!$A$1:$T$878,11,FALSE)</f>
        <v xml:space="preserve">Simona de la Barra Cruzat
Rafael Mella Gallegos.
Podrán actuar conjunta o separadamente.
</v>
      </c>
      <c r="L513" s="129" t="str">
        <f>VLOOKUP(A513,BASE.!$A$1:$T$878,12,FALSE)</f>
        <v>Exeter Nº 540-D, Concepción.</v>
      </c>
      <c r="M513" s="129" t="str">
        <f>VLOOKUP(A513,BASE.!$A$1:$T$878,13,FALSE)</f>
        <v>VIII</v>
      </c>
      <c r="N513" s="129" t="str">
        <f>VLOOKUP(A513,BASE.!$A$1:$T$878,14,FALSE)</f>
        <v>Concepción.</v>
      </c>
      <c r="O513" s="129" t="str">
        <f>VLOOKUP(A513,BASE.!$A$1:$T$878,15,FALSE)</f>
        <v xml:space="preserve"> 41-2106-850
</v>
      </c>
      <c r="P513" s="129" t="str">
        <f>VLOOKUP(A513,BASE.!$A$1:$T$878,16,FALSE)</f>
        <v>contacto@tdesperanza.cl</v>
      </c>
      <c r="Q513" s="129">
        <f>VLOOKUP(A513,BASE.!$A$1:$T$878,17,FALSE)</f>
        <v>0</v>
      </c>
      <c r="R513" s="129" t="str">
        <f>VLOOKUP(A513,BASE.!$A$1:$T$878,18,FALSE)</f>
        <v>93401.</v>
      </c>
      <c r="S513" s="129" t="str">
        <f>VLOOKUP(A513,BASE.!$A$1:$T$878,19,FALSE)</f>
        <v xml:space="preserve">Certificado de antecedentes financieros, correspondientes al año 2019, APROBADOS por Subdepartamento de Supervisión Financiera Nacional para su actualización.
</v>
      </c>
      <c r="T513" s="131">
        <f>VLOOKUP(A513,BASE.!$A$1:$T$878,20,FALSE)</f>
        <v>37970</v>
      </c>
      <c r="U513" s="130">
        <v>6979</v>
      </c>
      <c r="V513" s="136">
        <v>12735533</v>
      </c>
      <c r="W513" s="136">
        <v>12735533</v>
      </c>
      <c r="X513" s="134">
        <v>44227</v>
      </c>
      <c r="Y513" s="135" t="s">
        <v>8664</v>
      </c>
      <c r="Z513" s="135" t="s">
        <v>7880</v>
      </c>
      <c r="AA513" s="135" t="s">
        <v>7910</v>
      </c>
    </row>
    <row r="514" spans="1:27" x14ac:dyDescent="0.25">
      <c r="A514" s="129">
        <v>6979</v>
      </c>
      <c r="B514" s="129" t="s">
        <v>8352</v>
      </c>
      <c r="C514" s="129">
        <v>738689003</v>
      </c>
      <c r="D514" s="129" t="str">
        <f>VLOOKUP(A514,BASE.!$A$1:$T$878,4,FALSE)</f>
        <v>Fundación de Derecho Privado.</v>
      </c>
      <c r="E514" s="129" t="str">
        <f>VLOOKUP(A514,BASE.!$A$1:$T$878,5,FALSE)</f>
        <v>Otorgado por Decreto Supremo Nº 262, de fecha 2 de abril de 1997, por el Ministerio de Justicia. Publicado en el Diario Oficial con fecha 24 de abril de 1997.</v>
      </c>
      <c r="F514" s="129" t="str">
        <f>VLOOKUP(A514,BASE.!$A$1:$T$878,6,FALSE)</f>
        <v>Certificado de Vigencia inscripción Nº7421 de fecha 02 de abril de 1997. Folio N° 500328926944, emitido por el Servicio de Registro Civil e Identificación, de fecha 13 de julio de 2020.</v>
      </c>
      <c r="G514" s="129" t="str">
        <f>VLOOKUP(A514,BASE.!$A$1:$T$878,7,FALSE)</f>
        <v xml:space="preserve">Ayudar a la infancia desvalida sin distinción de sexo, sin distinción racial, creencia religiosa o política.
</v>
      </c>
      <c r="H514" s="129" t="str">
        <f>VLOOKUP(A514,BASE.!$A$1:$T$878,8,FALSE)</f>
        <v xml:space="preserve">Presidente: Simona de la Barra Cruzat.           
Secretario: Julián Humberto Carrasco Poblete.
Tesorero: Leoncio Toro Araya.
Director Ejecutivo: Rafael Mella Gallegos.
Director: Carlos Javier Contzen Fuentes.
</v>
      </c>
      <c r="I514" s="129" t="str">
        <f>VLOOKUP(A514,BASE.!$A$1:$T$878,9,FALSE)</f>
        <v>El Consejo durará tres años en sus cargos y se renovará tácita y sucesivamente cada tres años, salvo que la mayoría absoluta de los demás consejeros, resuelva su exclusión.</v>
      </c>
      <c r="J514" s="129" t="str">
        <f>VLOOKUP(A514,BASE.!$A$1:$T$878,10,FALSE)</f>
        <v>10 de enero de 2017 – 10 de enero 2020</v>
      </c>
      <c r="K514" s="129" t="str">
        <f>VLOOKUP(A514,BASE.!$A$1:$T$878,11,FALSE)</f>
        <v xml:space="preserve">Simona de la Barra Cruzat
Rafael Mella Gallegos.
Podrán actuar conjunta o separadamente.
</v>
      </c>
      <c r="L514" s="129" t="str">
        <f>VLOOKUP(A514,BASE.!$A$1:$T$878,12,FALSE)</f>
        <v>Exeter Nº 540-D, Concepción.</v>
      </c>
      <c r="M514" s="129" t="str">
        <f>VLOOKUP(A514,BASE.!$A$1:$T$878,13,FALSE)</f>
        <v>VIII</v>
      </c>
      <c r="N514" s="129" t="str">
        <f>VLOOKUP(A514,BASE.!$A$1:$T$878,14,FALSE)</f>
        <v>Concepción.</v>
      </c>
      <c r="O514" s="129" t="str">
        <f>VLOOKUP(A514,BASE.!$A$1:$T$878,15,FALSE)</f>
        <v xml:space="preserve"> 41-2106-850
</v>
      </c>
      <c r="P514" s="129" t="str">
        <f>VLOOKUP(A514,BASE.!$A$1:$T$878,16,FALSE)</f>
        <v>contacto@tdesperanza.cl</v>
      </c>
      <c r="Q514" s="129">
        <f>VLOOKUP(A514,BASE.!$A$1:$T$878,17,FALSE)</f>
        <v>0</v>
      </c>
      <c r="R514" s="129" t="str">
        <f>VLOOKUP(A514,BASE.!$A$1:$T$878,18,FALSE)</f>
        <v>93401.</v>
      </c>
      <c r="S514" s="129" t="str">
        <f>VLOOKUP(A514,BASE.!$A$1:$T$878,19,FALSE)</f>
        <v xml:space="preserve">Certificado de antecedentes financieros, correspondientes al año 2019, APROBADOS por Subdepartamento de Supervisión Financiera Nacional para su actualización.
</v>
      </c>
      <c r="T514" s="131">
        <f>VLOOKUP(A514,BASE.!$A$1:$T$878,20,FALSE)</f>
        <v>37970</v>
      </c>
      <c r="U514" s="130">
        <v>6979</v>
      </c>
      <c r="V514" s="136">
        <v>39158619</v>
      </c>
      <c r="W514" s="136">
        <v>39158619</v>
      </c>
      <c r="X514" s="134">
        <v>44227</v>
      </c>
      <c r="Y514" s="135" t="s">
        <v>8664</v>
      </c>
      <c r="Z514" s="135" t="s">
        <v>7880</v>
      </c>
      <c r="AA514" s="135" t="s">
        <v>162</v>
      </c>
    </row>
    <row r="515" spans="1:27" x14ac:dyDescent="0.25">
      <c r="A515" s="129">
        <v>6979</v>
      </c>
      <c r="B515" s="129" t="s">
        <v>8352</v>
      </c>
      <c r="C515" s="129">
        <v>738689003</v>
      </c>
      <c r="D515" s="129" t="str">
        <f>VLOOKUP(A515,BASE.!$A$1:$T$878,4,FALSE)</f>
        <v>Fundación de Derecho Privado.</v>
      </c>
      <c r="E515" s="129" t="str">
        <f>VLOOKUP(A515,BASE.!$A$1:$T$878,5,FALSE)</f>
        <v>Otorgado por Decreto Supremo Nº 262, de fecha 2 de abril de 1997, por el Ministerio de Justicia. Publicado en el Diario Oficial con fecha 24 de abril de 1997.</v>
      </c>
      <c r="F515" s="129" t="str">
        <f>VLOOKUP(A515,BASE.!$A$1:$T$878,6,FALSE)</f>
        <v>Certificado de Vigencia inscripción Nº7421 de fecha 02 de abril de 1997. Folio N° 500328926944, emitido por el Servicio de Registro Civil e Identificación, de fecha 13 de julio de 2020.</v>
      </c>
      <c r="G515" s="129" t="str">
        <f>VLOOKUP(A515,BASE.!$A$1:$T$878,7,FALSE)</f>
        <v xml:space="preserve">Ayudar a la infancia desvalida sin distinción de sexo, sin distinción racial, creencia religiosa o política.
</v>
      </c>
      <c r="H515" s="129" t="str">
        <f>VLOOKUP(A515,BASE.!$A$1:$T$878,8,FALSE)</f>
        <v xml:space="preserve">Presidente: Simona de la Barra Cruzat.           
Secretario: Julián Humberto Carrasco Poblete.
Tesorero: Leoncio Toro Araya.
Director Ejecutivo: Rafael Mella Gallegos.
Director: Carlos Javier Contzen Fuentes.
</v>
      </c>
      <c r="I515" s="129" t="str">
        <f>VLOOKUP(A515,BASE.!$A$1:$T$878,9,FALSE)</f>
        <v>El Consejo durará tres años en sus cargos y se renovará tácita y sucesivamente cada tres años, salvo que la mayoría absoluta de los demás consejeros, resuelva su exclusión.</v>
      </c>
      <c r="J515" s="129" t="str">
        <f>VLOOKUP(A515,BASE.!$A$1:$T$878,10,FALSE)</f>
        <v>10 de enero de 2017 – 10 de enero 2020</v>
      </c>
      <c r="K515" s="129" t="str">
        <f>VLOOKUP(A515,BASE.!$A$1:$T$878,11,FALSE)</f>
        <v xml:space="preserve">Simona de la Barra Cruzat
Rafael Mella Gallegos.
Podrán actuar conjunta o separadamente.
</v>
      </c>
      <c r="L515" s="129" t="str">
        <f>VLOOKUP(A515,BASE.!$A$1:$T$878,12,FALSE)</f>
        <v>Exeter Nº 540-D, Concepción.</v>
      </c>
      <c r="M515" s="129" t="str">
        <f>VLOOKUP(A515,BASE.!$A$1:$T$878,13,FALSE)</f>
        <v>VIII</v>
      </c>
      <c r="N515" s="129" t="str">
        <f>VLOOKUP(A515,BASE.!$A$1:$T$878,14,FALSE)</f>
        <v>Concepción.</v>
      </c>
      <c r="O515" s="129" t="str">
        <f>VLOOKUP(A515,BASE.!$A$1:$T$878,15,FALSE)</f>
        <v xml:space="preserve"> 41-2106-850
</v>
      </c>
      <c r="P515" s="129" t="str">
        <f>VLOOKUP(A515,BASE.!$A$1:$T$878,16,FALSE)</f>
        <v>contacto@tdesperanza.cl</v>
      </c>
      <c r="Q515" s="129">
        <f>VLOOKUP(A515,BASE.!$A$1:$T$878,17,FALSE)</f>
        <v>0</v>
      </c>
      <c r="R515" s="129" t="str">
        <f>VLOOKUP(A515,BASE.!$A$1:$T$878,18,FALSE)</f>
        <v>93401.</v>
      </c>
      <c r="S515" s="129" t="str">
        <f>VLOOKUP(A515,BASE.!$A$1:$T$878,19,FALSE)</f>
        <v xml:space="preserve">Certificado de antecedentes financieros, correspondientes al año 2019, APROBADOS por Subdepartamento de Supervisión Financiera Nacional para su actualización.
</v>
      </c>
      <c r="T515" s="131">
        <f>VLOOKUP(A515,BASE.!$A$1:$T$878,20,FALSE)</f>
        <v>37970</v>
      </c>
      <c r="U515" s="130">
        <v>6979</v>
      </c>
      <c r="V515" s="136">
        <v>3768774</v>
      </c>
      <c r="W515" s="136">
        <v>3768774</v>
      </c>
      <c r="X515" s="134">
        <v>44227</v>
      </c>
      <c r="Y515" s="135" t="s">
        <v>8664</v>
      </c>
      <c r="Z515" s="135" t="s">
        <v>7880</v>
      </c>
      <c r="AA515" s="135" t="s">
        <v>7913</v>
      </c>
    </row>
    <row r="516" spans="1:27" x14ac:dyDescent="0.25">
      <c r="A516" s="129">
        <v>6979</v>
      </c>
      <c r="B516" s="129" t="s">
        <v>8352</v>
      </c>
      <c r="C516" s="129">
        <v>738689003</v>
      </c>
      <c r="D516" s="129" t="str">
        <f>VLOOKUP(A516,BASE.!$A$1:$T$878,4,FALSE)</f>
        <v>Fundación de Derecho Privado.</v>
      </c>
      <c r="E516" s="129" t="str">
        <f>VLOOKUP(A516,BASE.!$A$1:$T$878,5,FALSE)</f>
        <v>Otorgado por Decreto Supremo Nº 262, de fecha 2 de abril de 1997, por el Ministerio de Justicia. Publicado en el Diario Oficial con fecha 24 de abril de 1997.</v>
      </c>
      <c r="F516" s="129" t="str">
        <f>VLOOKUP(A516,BASE.!$A$1:$T$878,6,FALSE)</f>
        <v>Certificado de Vigencia inscripción Nº7421 de fecha 02 de abril de 1997. Folio N° 500328926944, emitido por el Servicio de Registro Civil e Identificación, de fecha 13 de julio de 2020.</v>
      </c>
      <c r="G516" s="129" t="str">
        <f>VLOOKUP(A516,BASE.!$A$1:$T$878,7,FALSE)</f>
        <v xml:space="preserve">Ayudar a la infancia desvalida sin distinción de sexo, sin distinción racial, creencia religiosa o política.
</v>
      </c>
      <c r="H516" s="129" t="str">
        <f>VLOOKUP(A516,BASE.!$A$1:$T$878,8,FALSE)</f>
        <v xml:space="preserve">Presidente: Simona de la Barra Cruzat.           
Secretario: Julián Humberto Carrasco Poblete.
Tesorero: Leoncio Toro Araya.
Director Ejecutivo: Rafael Mella Gallegos.
Director: Carlos Javier Contzen Fuentes.
</v>
      </c>
      <c r="I516" s="129" t="str">
        <f>VLOOKUP(A516,BASE.!$A$1:$T$878,9,FALSE)</f>
        <v>El Consejo durará tres años en sus cargos y se renovará tácita y sucesivamente cada tres años, salvo que la mayoría absoluta de los demás consejeros, resuelva su exclusión.</v>
      </c>
      <c r="J516" s="129" t="str">
        <f>VLOOKUP(A516,BASE.!$A$1:$T$878,10,FALSE)</f>
        <v>10 de enero de 2017 – 10 de enero 2020</v>
      </c>
      <c r="K516" s="129" t="str">
        <f>VLOOKUP(A516,BASE.!$A$1:$T$878,11,FALSE)</f>
        <v xml:space="preserve">Simona de la Barra Cruzat
Rafael Mella Gallegos.
Podrán actuar conjunta o separadamente.
</v>
      </c>
      <c r="L516" s="129" t="str">
        <f>VLOOKUP(A516,BASE.!$A$1:$T$878,12,FALSE)</f>
        <v>Exeter Nº 540-D, Concepción.</v>
      </c>
      <c r="M516" s="129" t="str">
        <f>VLOOKUP(A516,BASE.!$A$1:$T$878,13,FALSE)</f>
        <v>VIII</v>
      </c>
      <c r="N516" s="129" t="str">
        <f>VLOOKUP(A516,BASE.!$A$1:$T$878,14,FALSE)</f>
        <v>Concepción.</v>
      </c>
      <c r="O516" s="129" t="str">
        <f>VLOOKUP(A516,BASE.!$A$1:$T$878,15,FALSE)</f>
        <v xml:space="preserve"> 41-2106-850
</v>
      </c>
      <c r="P516" s="129" t="str">
        <f>VLOOKUP(A516,BASE.!$A$1:$T$878,16,FALSE)</f>
        <v>contacto@tdesperanza.cl</v>
      </c>
      <c r="Q516" s="129">
        <f>VLOOKUP(A516,BASE.!$A$1:$T$878,17,FALSE)</f>
        <v>0</v>
      </c>
      <c r="R516" s="129" t="str">
        <f>VLOOKUP(A516,BASE.!$A$1:$T$878,18,FALSE)</f>
        <v>93401.</v>
      </c>
      <c r="S516" s="129" t="str">
        <f>VLOOKUP(A516,BASE.!$A$1:$T$878,19,FALSE)</f>
        <v xml:space="preserve">Certificado de antecedentes financieros, correspondientes al año 2019, APROBADOS por Subdepartamento de Supervisión Financiera Nacional para su actualización.
</v>
      </c>
      <c r="T516" s="131">
        <f>VLOOKUP(A516,BASE.!$A$1:$T$878,20,FALSE)</f>
        <v>37970</v>
      </c>
      <c r="U516" s="130">
        <v>6979</v>
      </c>
      <c r="V516" s="136">
        <v>55151208</v>
      </c>
      <c r="W516" s="136">
        <v>55151208</v>
      </c>
      <c r="X516" s="134">
        <v>44227</v>
      </c>
      <c r="Y516" s="135" t="s">
        <v>8664</v>
      </c>
      <c r="Z516" s="135" t="s">
        <v>7880</v>
      </c>
      <c r="AA516" s="135" t="s">
        <v>187</v>
      </c>
    </row>
    <row r="517" spans="1:27" x14ac:dyDescent="0.25">
      <c r="A517" s="129">
        <v>6979</v>
      </c>
      <c r="B517" s="129" t="s">
        <v>8352</v>
      </c>
      <c r="C517" s="129">
        <v>738689003</v>
      </c>
      <c r="D517" s="129" t="str">
        <f>VLOOKUP(A517,BASE.!$A$1:$T$878,4,FALSE)</f>
        <v>Fundación de Derecho Privado.</v>
      </c>
      <c r="E517" s="129" t="str">
        <f>VLOOKUP(A517,BASE.!$A$1:$T$878,5,FALSE)</f>
        <v>Otorgado por Decreto Supremo Nº 262, de fecha 2 de abril de 1997, por el Ministerio de Justicia. Publicado en el Diario Oficial con fecha 24 de abril de 1997.</v>
      </c>
      <c r="F517" s="129" t="str">
        <f>VLOOKUP(A517,BASE.!$A$1:$T$878,6,FALSE)</f>
        <v>Certificado de Vigencia inscripción Nº7421 de fecha 02 de abril de 1997. Folio N° 500328926944, emitido por el Servicio de Registro Civil e Identificación, de fecha 13 de julio de 2020.</v>
      </c>
      <c r="G517" s="129" t="str">
        <f>VLOOKUP(A517,BASE.!$A$1:$T$878,7,FALSE)</f>
        <v xml:space="preserve">Ayudar a la infancia desvalida sin distinción de sexo, sin distinción racial, creencia religiosa o política.
</v>
      </c>
      <c r="H517" s="129" t="str">
        <f>VLOOKUP(A517,BASE.!$A$1:$T$878,8,FALSE)</f>
        <v xml:space="preserve">Presidente: Simona de la Barra Cruzat.           
Secretario: Julián Humberto Carrasco Poblete.
Tesorero: Leoncio Toro Araya.
Director Ejecutivo: Rafael Mella Gallegos.
Director: Carlos Javier Contzen Fuentes.
</v>
      </c>
      <c r="I517" s="129" t="str">
        <f>VLOOKUP(A517,BASE.!$A$1:$T$878,9,FALSE)</f>
        <v>El Consejo durará tres años en sus cargos y se renovará tácita y sucesivamente cada tres años, salvo que la mayoría absoluta de los demás consejeros, resuelva su exclusión.</v>
      </c>
      <c r="J517" s="129" t="str">
        <f>VLOOKUP(A517,BASE.!$A$1:$T$878,10,FALSE)</f>
        <v>10 de enero de 2017 – 10 de enero 2020</v>
      </c>
      <c r="K517" s="129" t="str">
        <f>VLOOKUP(A517,BASE.!$A$1:$T$878,11,FALSE)</f>
        <v xml:space="preserve">Simona de la Barra Cruzat
Rafael Mella Gallegos.
Podrán actuar conjunta o separadamente.
</v>
      </c>
      <c r="L517" s="129" t="str">
        <f>VLOOKUP(A517,BASE.!$A$1:$T$878,12,FALSE)</f>
        <v>Exeter Nº 540-D, Concepción.</v>
      </c>
      <c r="M517" s="129" t="str">
        <f>VLOOKUP(A517,BASE.!$A$1:$T$878,13,FALSE)</f>
        <v>VIII</v>
      </c>
      <c r="N517" s="129" t="str">
        <f>VLOOKUP(A517,BASE.!$A$1:$T$878,14,FALSE)</f>
        <v>Concepción.</v>
      </c>
      <c r="O517" s="129" t="str">
        <f>VLOOKUP(A517,BASE.!$A$1:$T$878,15,FALSE)</f>
        <v xml:space="preserve"> 41-2106-850
</v>
      </c>
      <c r="P517" s="129" t="str">
        <f>VLOOKUP(A517,BASE.!$A$1:$T$878,16,FALSE)</f>
        <v>contacto@tdesperanza.cl</v>
      </c>
      <c r="Q517" s="129">
        <f>VLOOKUP(A517,BASE.!$A$1:$T$878,17,FALSE)</f>
        <v>0</v>
      </c>
      <c r="R517" s="129" t="str">
        <f>VLOOKUP(A517,BASE.!$A$1:$T$878,18,FALSE)</f>
        <v>93401.</v>
      </c>
      <c r="S517" s="129" t="str">
        <f>VLOOKUP(A517,BASE.!$A$1:$T$878,19,FALSE)</f>
        <v xml:space="preserve">Certificado de antecedentes financieros, correspondientes al año 2019, APROBADOS por Subdepartamento de Supervisión Financiera Nacional para su actualización.
</v>
      </c>
      <c r="T517" s="131">
        <f>VLOOKUP(A517,BASE.!$A$1:$T$878,20,FALSE)</f>
        <v>37970</v>
      </c>
      <c r="U517" s="130">
        <v>6979</v>
      </c>
      <c r="V517" s="136">
        <v>7397284</v>
      </c>
      <c r="W517" s="136">
        <v>7397284</v>
      </c>
      <c r="X517" s="134">
        <v>44227</v>
      </c>
      <c r="Y517" s="135" t="s">
        <v>8664</v>
      </c>
      <c r="Z517" s="135" t="s">
        <v>7880</v>
      </c>
      <c r="AA517" s="135" t="s">
        <v>7944</v>
      </c>
    </row>
    <row r="518" spans="1:27" x14ac:dyDescent="0.25">
      <c r="A518" s="129">
        <v>6979</v>
      </c>
      <c r="B518" s="129" t="s">
        <v>8352</v>
      </c>
      <c r="C518" s="129">
        <v>738689003</v>
      </c>
      <c r="D518" s="129" t="str">
        <f>VLOOKUP(A518,BASE.!$A$1:$T$878,4,FALSE)</f>
        <v>Fundación de Derecho Privado.</v>
      </c>
      <c r="E518" s="129" t="str">
        <f>VLOOKUP(A518,BASE.!$A$1:$T$878,5,FALSE)</f>
        <v>Otorgado por Decreto Supremo Nº 262, de fecha 2 de abril de 1997, por el Ministerio de Justicia. Publicado en el Diario Oficial con fecha 24 de abril de 1997.</v>
      </c>
      <c r="F518" s="129" t="str">
        <f>VLOOKUP(A518,BASE.!$A$1:$T$878,6,FALSE)</f>
        <v>Certificado de Vigencia inscripción Nº7421 de fecha 02 de abril de 1997. Folio N° 500328926944, emitido por el Servicio de Registro Civil e Identificación, de fecha 13 de julio de 2020.</v>
      </c>
      <c r="G518" s="129" t="str">
        <f>VLOOKUP(A518,BASE.!$A$1:$T$878,7,FALSE)</f>
        <v xml:space="preserve">Ayudar a la infancia desvalida sin distinción de sexo, sin distinción racial, creencia religiosa o política.
</v>
      </c>
      <c r="H518" s="129" t="str">
        <f>VLOOKUP(A518,BASE.!$A$1:$T$878,8,FALSE)</f>
        <v xml:space="preserve">Presidente: Simona de la Barra Cruzat.           
Secretario: Julián Humberto Carrasco Poblete.
Tesorero: Leoncio Toro Araya.
Director Ejecutivo: Rafael Mella Gallegos.
Director: Carlos Javier Contzen Fuentes.
</v>
      </c>
      <c r="I518" s="129" t="str">
        <f>VLOOKUP(A518,BASE.!$A$1:$T$878,9,FALSE)</f>
        <v>El Consejo durará tres años en sus cargos y se renovará tácita y sucesivamente cada tres años, salvo que la mayoría absoluta de los demás consejeros, resuelva su exclusión.</v>
      </c>
      <c r="J518" s="129" t="str">
        <f>VLOOKUP(A518,BASE.!$A$1:$T$878,10,FALSE)</f>
        <v>10 de enero de 2017 – 10 de enero 2020</v>
      </c>
      <c r="K518" s="129" t="str">
        <f>VLOOKUP(A518,BASE.!$A$1:$T$878,11,FALSE)</f>
        <v xml:space="preserve">Simona de la Barra Cruzat
Rafael Mella Gallegos.
Podrán actuar conjunta o separadamente.
</v>
      </c>
      <c r="L518" s="129" t="str">
        <f>VLOOKUP(A518,BASE.!$A$1:$T$878,12,FALSE)</f>
        <v>Exeter Nº 540-D, Concepción.</v>
      </c>
      <c r="M518" s="129" t="str">
        <f>VLOOKUP(A518,BASE.!$A$1:$T$878,13,FALSE)</f>
        <v>VIII</v>
      </c>
      <c r="N518" s="129" t="str">
        <f>VLOOKUP(A518,BASE.!$A$1:$T$878,14,FALSE)</f>
        <v>Concepción.</v>
      </c>
      <c r="O518" s="129" t="str">
        <f>VLOOKUP(A518,BASE.!$A$1:$T$878,15,FALSE)</f>
        <v xml:space="preserve"> 41-2106-850
</v>
      </c>
      <c r="P518" s="129" t="str">
        <f>VLOOKUP(A518,BASE.!$A$1:$T$878,16,FALSE)</f>
        <v>contacto@tdesperanza.cl</v>
      </c>
      <c r="Q518" s="129">
        <f>VLOOKUP(A518,BASE.!$A$1:$T$878,17,FALSE)</f>
        <v>0</v>
      </c>
      <c r="R518" s="129" t="str">
        <f>VLOOKUP(A518,BASE.!$A$1:$T$878,18,FALSE)</f>
        <v>93401.</v>
      </c>
      <c r="S518" s="129" t="str">
        <f>VLOOKUP(A518,BASE.!$A$1:$T$878,19,FALSE)</f>
        <v xml:space="preserve">Certificado de antecedentes financieros, correspondientes al año 2019, APROBADOS por Subdepartamento de Supervisión Financiera Nacional para su actualización.
</v>
      </c>
      <c r="T518" s="131">
        <f>VLOOKUP(A518,BASE.!$A$1:$T$878,20,FALSE)</f>
        <v>37970</v>
      </c>
      <c r="U518" s="130">
        <v>6979</v>
      </c>
      <c r="V518" s="136">
        <v>8016600</v>
      </c>
      <c r="W518" s="136">
        <v>8016600</v>
      </c>
      <c r="X518" s="134">
        <v>44227</v>
      </c>
      <c r="Y518" s="135" t="s">
        <v>8664</v>
      </c>
      <c r="Z518" s="135" t="s">
        <v>7880</v>
      </c>
      <c r="AA518" s="135" t="s">
        <v>7960</v>
      </c>
    </row>
    <row r="519" spans="1:27" x14ac:dyDescent="0.25">
      <c r="A519" s="129">
        <v>6979</v>
      </c>
      <c r="B519" s="129" t="s">
        <v>8352</v>
      </c>
      <c r="C519" s="129">
        <v>738689003</v>
      </c>
      <c r="D519" s="129" t="str">
        <f>VLOOKUP(A519,BASE.!$A$1:$T$878,4,FALSE)</f>
        <v>Fundación de Derecho Privado.</v>
      </c>
      <c r="E519" s="129" t="str">
        <f>VLOOKUP(A519,BASE.!$A$1:$T$878,5,FALSE)</f>
        <v>Otorgado por Decreto Supremo Nº 262, de fecha 2 de abril de 1997, por el Ministerio de Justicia. Publicado en el Diario Oficial con fecha 24 de abril de 1997.</v>
      </c>
      <c r="F519" s="129" t="str">
        <f>VLOOKUP(A519,BASE.!$A$1:$T$878,6,FALSE)</f>
        <v>Certificado de Vigencia inscripción Nº7421 de fecha 02 de abril de 1997. Folio N° 500328926944, emitido por el Servicio de Registro Civil e Identificación, de fecha 13 de julio de 2020.</v>
      </c>
      <c r="G519" s="129" t="str">
        <f>VLOOKUP(A519,BASE.!$A$1:$T$878,7,FALSE)</f>
        <v xml:space="preserve">Ayudar a la infancia desvalida sin distinción de sexo, sin distinción racial, creencia religiosa o política.
</v>
      </c>
      <c r="H519" s="129" t="str">
        <f>VLOOKUP(A519,BASE.!$A$1:$T$878,8,FALSE)</f>
        <v xml:space="preserve">Presidente: Simona de la Barra Cruzat.           
Secretario: Julián Humberto Carrasco Poblete.
Tesorero: Leoncio Toro Araya.
Director Ejecutivo: Rafael Mella Gallegos.
Director: Carlos Javier Contzen Fuentes.
</v>
      </c>
      <c r="I519" s="129" t="str">
        <f>VLOOKUP(A519,BASE.!$A$1:$T$878,9,FALSE)</f>
        <v>El Consejo durará tres años en sus cargos y se renovará tácita y sucesivamente cada tres años, salvo que la mayoría absoluta de los demás consejeros, resuelva su exclusión.</v>
      </c>
      <c r="J519" s="129" t="str">
        <f>VLOOKUP(A519,BASE.!$A$1:$T$878,10,FALSE)</f>
        <v>10 de enero de 2017 – 10 de enero 2020</v>
      </c>
      <c r="K519" s="129" t="str">
        <f>VLOOKUP(A519,BASE.!$A$1:$T$878,11,FALSE)</f>
        <v xml:space="preserve">Simona de la Barra Cruzat
Rafael Mella Gallegos.
Podrán actuar conjunta o separadamente.
</v>
      </c>
      <c r="L519" s="129" t="str">
        <f>VLOOKUP(A519,BASE.!$A$1:$T$878,12,FALSE)</f>
        <v>Exeter Nº 540-D, Concepción.</v>
      </c>
      <c r="M519" s="129" t="str">
        <f>VLOOKUP(A519,BASE.!$A$1:$T$878,13,FALSE)</f>
        <v>VIII</v>
      </c>
      <c r="N519" s="129" t="str">
        <f>VLOOKUP(A519,BASE.!$A$1:$T$878,14,FALSE)</f>
        <v>Concepción.</v>
      </c>
      <c r="O519" s="129" t="str">
        <f>VLOOKUP(A519,BASE.!$A$1:$T$878,15,FALSE)</f>
        <v xml:space="preserve"> 41-2106-850
</v>
      </c>
      <c r="P519" s="129" t="str">
        <f>VLOOKUP(A519,BASE.!$A$1:$T$878,16,FALSE)</f>
        <v>contacto@tdesperanza.cl</v>
      </c>
      <c r="Q519" s="129">
        <f>VLOOKUP(A519,BASE.!$A$1:$T$878,17,FALSE)</f>
        <v>0</v>
      </c>
      <c r="R519" s="129" t="str">
        <f>VLOOKUP(A519,BASE.!$A$1:$T$878,18,FALSE)</f>
        <v>93401.</v>
      </c>
      <c r="S519" s="129" t="str">
        <f>VLOOKUP(A519,BASE.!$A$1:$T$878,19,FALSE)</f>
        <v xml:space="preserve">Certificado de antecedentes financieros, correspondientes al año 2019, APROBADOS por Subdepartamento de Supervisión Financiera Nacional para su actualización.
</v>
      </c>
      <c r="T519" s="131">
        <f>VLOOKUP(A519,BASE.!$A$1:$T$878,20,FALSE)</f>
        <v>37970</v>
      </c>
      <c r="U519" s="130">
        <v>6979</v>
      </c>
      <c r="V519" s="136">
        <v>8016600</v>
      </c>
      <c r="W519" s="136">
        <v>8016600</v>
      </c>
      <c r="X519" s="134">
        <v>44227</v>
      </c>
      <c r="Y519" s="135" t="s">
        <v>8664</v>
      </c>
      <c r="Z519" s="135" t="s">
        <v>7880</v>
      </c>
      <c r="AA519" s="135" t="s">
        <v>7994</v>
      </c>
    </row>
    <row r="520" spans="1:27" x14ac:dyDescent="0.25">
      <c r="A520" s="129">
        <v>6979</v>
      </c>
      <c r="B520" s="129" t="s">
        <v>8352</v>
      </c>
      <c r="C520" s="129">
        <v>738689003</v>
      </c>
      <c r="D520" s="129" t="str">
        <f>VLOOKUP(A520,BASE.!$A$1:$T$878,4,FALSE)</f>
        <v>Fundación de Derecho Privado.</v>
      </c>
      <c r="E520" s="129" t="str">
        <f>VLOOKUP(A520,BASE.!$A$1:$T$878,5,FALSE)</f>
        <v>Otorgado por Decreto Supremo Nº 262, de fecha 2 de abril de 1997, por el Ministerio de Justicia. Publicado en el Diario Oficial con fecha 24 de abril de 1997.</v>
      </c>
      <c r="F520" s="129" t="str">
        <f>VLOOKUP(A520,BASE.!$A$1:$T$878,6,FALSE)</f>
        <v>Certificado de Vigencia inscripción Nº7421 de fecha 02 de abril de 1997. Folio N° 500328926944, emitido por el Servicio de Registro Civil e Identificación, de fecha 13 de julio de 2020.</v>
      </c>
      <c r="G520" s="129" t="str">
        <f>VLOOKUP(A520,BASE.!$A$1:$T$878,7,FALSE)</f>
        <v xml:space="preserve">Ayudar a la infancia desvalida sin distinción de sexo, sin distinción racial, creencia religiosa o política.
</v>
      </c>
      <c r="H520" s="129" t="str">
        <f>VLOOKUP(A520,BASE.!$A$1:$T$878,8,FALSE)</f>
        <v xml:space="preserve">Presidente: Simona de la Barra Cruzat.           
Secretario: Julián Humberto Carrasco Poblete.
Tesorero: Leoncio Toro Araya.
Director Ejecutivo: Rafael Mella Gallegos.
Director: Carlos Javier Contzen Fuentes.
</v>
      </c>
      <c r="I520" s="129" t="str">
        <f>VLOOKUP(A520,BASE.!$A$1:$T$878,9,FALSE)</f>
        <v>El Consejo durará tres años en sus cargos y se renovará tácita y sucesivamente cada tres años, salvo que la mayoría absoluta de los demás consejeros, resuelva su exclusión.</v>
      </c>
      <c r="J520" s="129" t="str">
        <f>VLOOKUP(A520,BASE.!$A$1:$T$878,10,FALSE)</f>
        <v>10 de enero de 2017 – 10 de enero 2020</v>
      </c>
      <c r="K520" s="129" t="str">
        <f>VLOOKUP(A520,BASE.!$A$1:$T$878,11,FALSE)</f>
        <v xml:space="preserve">Simona de la Barra Cruzat
Rafael Mella Gallegos.
Podrán actuar conjunta o separadamente.
</v>
      </c>
      <c r="L520" s="129" t="str">
        <f>VLOOKUP(A520,BASE.!$A$1:$T$878,12,FALSE)</f>
        <v>Exeter Nº 540-D, Concepción.</v>
      </c>
      <c r="M520" s="129" t="str">
        <f>VLOOKUP(A520,BASE.!$A$1:$T$878,13,FALSE)</f>
        <v>VIII</v>
      </c>
      <c r="N520" s="129" t="str">
        <f>VLOOKUP(A520,BASE.!$A$1:$T$878,14,FALSE)</f>
        <v>Concepción.</v>
      </c>
      <c r="O520" s="129" t="str">
        <f>VLOOKUP(A520,BASE.!$A$1:$T$878,15,FALSE)</f>
        <v xml:space="preserve"> 41-2106-850
</v>
      </c>
      <c r="P520" s="129" t="str">
        <f>VLOOKUP(A520,BASE.!$A$1:$T$878,16,FALSE)</f>
        <v>contacto@tdesperanza.cl</v>
      </c>
      <c r="Q520" s="129">
        <f>VLOOKUP(A520,BASE.!$A$1:$T$878,17,FALSE)</f>
        <v>0</v>
      </c>
      <c r="R520" s="129" t="str">
        <f>VLOOKUP(A520,BASE.!$A$1:$T$878,18,FALSE)</f>
        <v>93401.</v>
      </c>
      <c r="S520" s="129" t="str">
        <f>VLOOKUP(A520,BASE.!$A$1:$T$878,19,FALSE)</f>
        <v xml:space="preserve">Certificado de antecedentes financieros, correspondientes al año 2019, APROBADOS por Subdepartamento de Supervisión Financiera Nacional para su actualización.
</v>
      </c>
      <c r="T520" s="131">
        <f>VLOOKUP(A520,BASE.!$A$1:$T$878,20,FALSE)</f>
        <v>37970</v>
      </c>
      <c r="U520" s="130">
        <v>6979</v>
      </c>
      <c r="V520" s="136">
        <v>9138924</v>
      </c>
      <c r="W520" s="136">
        <v>9138924</v>
      </c>
      <c r="X520" s="134">
        <v>44227</v>
      </c>
      <c r="Y520" s="135" t="s">
        <v>8664</v>
      </c>
      <c r="Z520" s="135" t="s">
        <v>7880</v>
      </c>
      <c r="AA520" s="135" t="s">
        <v>7893</v>
      </c>
    </row>
    <row r="521" spans="1:27" x14ac:dyDescent="0.25">
      <c r="A521" s="129">
        <v>6979</v>
      </c>
      <c r="B521" s="129" t="s">
        <v>8352</v>
      </c>
      <c r="C521" s="129">
        <v>738689003</v>
      </c>
      <c r="D521" s="129" t="str">
        <f>VLOOKUP(A521,BASE.!$A$1:$T$878,4,FALSE)</f>
        <v>Fundación de Derecho Privado.</v>
      </c>
      <c r="E521" s="129" t="str">
        <f>VLOOKUP(A521,BASE.!$A$1:$T$878,5,FALSE)</f>
        <v>Otorgado por Decreto Supremo Nº 262, de fecha 2 de abril de 1997, por el Ministerio de Justicia. Publicado en el Diario Oficial con fecha 24 de abril de 1997.</v>
      </c>
      <c r="F521" s="129" t="str">
        <f>VLOOKUP(A521,BASE.!$A$1:$T$878,6,FALSE)</f>
        <v>Certificado de Vigencia inscripción Nº7421 de fecha 02 de abril de 1997. Folio N° 500328926944, emitido por el Servicio de Registro Civil e Identificación, de fecha 13 de julio de 2020.</v>
      </c>
      <c r="G521" s="129" t="str">
        <f>VLOOKUP(A521,BASE.!$A$1:$T$878,7,FALSE)</f>
        <v xml:space="preserve">Ayudar a la infancia desvalida sin distinción de sexo, sin distinción racial, creencia religiosa o política.
</v>
      </c>
      <c r="H521" s="129" t="str">
        <f>VLOOKUP(A521,BASE.!$A$1:$T$878,8,FALSE)</f>
        <v xml:space="preserve">Presidente: Simona de la Barra Cruzat.           
Secretario: Julián Humberto Carrasco Poblete.
Tesorero: Leoncio Toro Araya.
Director Ejecutivo: Rafael Mella Gallegos.
Director: Carlos Javier Contzen Fuentes.
</v>
      </c>
      <c r="I521" s="129" t="str">
        <f>VLOOKUP(A521,BASE.!$A$1:$T$878,9,FALSE)</f>
        <v>El Consejo durará tres años en sus cargos y se renovará tácita y sucesivamente cada tres años, salvo que la mayoría absoluta de los demás consejeros, resuelva su exclusión.</v>
      </c>
      <c r="J521" s="129" t="str">
        <f>VLOOKUP(A521,BASE.!$A$1:$T$878,10,FALSE)</f>
        <v>10 de enero de 2017 – 10 de enero 2020</v>
      </c>
      <c r="K521" s="129" t="str">
        <f>VLOOKUP(A521,BASE.!$A$1:$T$878,11,FALSE)</f>
        <v xml:space="preserve">Simona de la Barra Cruzat
Rafael Mella Gallegos.
Podrán actuar conjunta o separadamente.
</v>
      </c>
      <c r="L521" s="129" t="str">
        <f>VLOOKUP(A521,BASE.!$A$1:$T$878,12,FALSE)</f>
        <v>Exeter Nº 540-D, Concepción.</v>
      </c>
      <c r="M521" s="129" t="str">
        <f>VLOOKUP(A521,BASE.!$A$1:$T$878,13,FALSE)</f>
        <v>VIII</v>
      </c>
      <c r="N521" s="129" t="str">
        <f>VLOOKUP(A521,BASE.!$A$1:$T$878,14,FALSE)</f>
        <v>Concepción.</v>
      </c>
      <c r="O521" s="129" t="str">
        <f>VLOOKUP(A521,BASE.!$A$1:$T$878,15,FALSE)</f>
        <v xml:space="preserve"> 41-2106-850
</v>
      </c>
      <c r="P521" s="129" t="str">
        <f>VLOOKUP(A521,BASE.!$A$1:$T$878,16,FALSE)</f>
        <v>contacto@tdesperanza.cl</v>
      </c>
      <c r="Q521" s="129">
        <f>VLOOKUP(A521,BASE.!$A$1:$T$878,17,FALSE)</f>
        <v>0</v>
      </c>
      <c r="R521" s="129" t="str">
        <f>VLOOKUP(A521,BASE.!$A$1:$T$878,18,FALSE)</f>
        <v>93401.</v>
      </c>
      <c r="S521" s="129" t="str">
        <f>VLOOKUP(A521,BASE.!$A$1:$T$878,19,FALSE)</f>
        <v xml:space="preserve">Certificado de antecedentes financieros, correspondientes al año 2019, APROBADOS por Subdepartamento de Supervisión Financiera Nacional para su actualización.
</v>
      </c>
      <c r="T521" s="131">
        <f>VLOOKUP(A521,BASE.!$A$1:$T$878,20,FALSE)</f>
        <v>37970</v>
      </c>
      <c r="U521" s="130">
        <v>6979</v>
      </c>
      <c r="V521" s="136">
        <v>0</v>
      </c>
      <c r="W521" s="136">
        <v>0</v>
      </c>
      <c r="X521" s="134">
        <v>44227</v>
      </c>
      <c r="Y521" s="135" t="s">
        <v>8664</v>
      </c>
      <c r="Z521" s="135" t="s">
        <v>7880</v>
      </c>
      <c r="AA521" s="135" t="s">
        <v>7921</v>
      </c>
    </row>
    <row r="522" spans="1:27" x14ac:dyDescent="0.25">
      <c r="A522" s="129">
        <v>6979</v>
      </c>
      <c r="B522" s="129" t="s">
        <v>8352</v>
      </c>
      <c r="C522" s="129">
        <v>738689003</v>
      </c>
      <c r="D522" s="129" t="str">
        <f>VLOOKUP(A522,BASE.!$A$1:$T$878,4,FALSE)</f>
        <v>Fundación de Derecho Privado.</v>
      </c>
      <c r="E522" s="129" t="str">
        <f>VLOOKUP(A522,BASE.!$A$1:$T$878,5,FALSE)</f>
        <v>Otorgado por Decreto Supremo Nº 262, de fecha 2 de abril de 1997, por el Ministerio de Justicia. Publicado en el Diario Oficial con fecha 24 de abril de 1997.</v>
      </c>
      <c r="F522" s="129" t="str">
        <f>VLOOKUP(A522,BASE.!$A$1:$T$878,6,FALSE)</f>
        <v>Certificado de Vigencia inscripción Nº7421 de fecha 02 de abril de 1997. Folio N° 500328926944, emitido por el Servicio de Registro Civil e Identificación, de fecha 13 de julio de 2020.</v>
      </c>
      <c r="G522" s="129" t="str">
        <f>VLOOKUP(A522,BASE.!$A$1:$T$878,7,FALSE)</f>
        <v xml:space="preserve">Ayudar a la infancia desvalida sin distinción de sexo, sin distinción racial, creencia religiosa o política.
</v>
      </c>
      <c r="H522" s="129" t="str">
        <f>VLOOKUP(A522,BASE.!$A$1:$T$878,8,FALSE)</f>
        <v xml:space="preserve">Presidente: Simona de la Barra Cruzat.           
Secretario: Julián Humberto Carrasco Poblete.
Tesorero: Leoncio Toro Araya.
Director Ejecutivo: Rafael Mella Gallegos.
Director: Carlos Javier Contzen Fuentes.
</v>
      </c>
      <c r="I522" s="129" t="str">
        <f>VLOOKUP(A522,BASE.!$A$1:$T$878,9,FALSE)</f>
        <v>El Consejo durará tres años en sus cargos y se renovará tácita y sucesivamente cada tres años, salvo que la mayoría absoluta de los demás consejeros, resuelva su exclusión.</v>
      </c>
      <c r="J522" s="129" t="str">
        <f>VLOOKUP(A522,BASE.!$A$1:$T$878,10,FALSE)</f>
        <v>10 de enero de 2017 – 10 de enero 2020</v>
      </c>
      <c r="K522" s="129" t="str">
        <f>VLOOKUP(A522,BASE.!$A$1:$T$878,11,FALSE)</f>
        <v xml:space="preserve">Simona de la Barra Cruzat
Rafael Mella Gallegos.
Podrán actuar conjunta o separadamente.
</v>
      </c>
      <c r="L522" s="129" t="str">
        <f>VLOOKUP(A522,BASE.!$A$1:$T$878,12,FALSE)</f>
        <v>Exeter Nº 540-D, Concepción.</v>
      </c>
      <c r="M522" s="129" t="str">
        <f>VLOOKUP(A522,BASE.!$A$1:$T$878,13,FALSE)</f>
        <v>VIII</v>
      </c>
      <c r="N522" s="129" t="str">
        <f>VLOOKUP(A522,BASE.!$A$1:$T$878,14,FALSE)</f>
        <v>Concepción.</v>
      </c>
      <c r="O522" s="129" t="str">
        <f>VLOOKUP(A522,BASE.!$A$1:$T$878,15,FALSE)</f>
        <v xml:space="preserve"> 41-2106-850
</v>
      </c>
      <c r="P522" s="129" t="str">
        <f>VLOOKUP(A522,BASE.!$A$1:$T$878,16,FALSE)</f>
        <v>contacto@tdesperanza.cl</v>
      </c>
      <c r="Q522" s="129">
        <f>VLOOKUP(A522,BASE.!$A$1:$T$878,17,FALSE)</f>
        <v>0</v>
      </c>
      <c r="R522" s="129" t="str">
        <f>VLOOKUP(A522,BASE.!$A$1:$T$878,18,FALSE)</f>
        <v>93401.</v>
      </c>
      <c r="S522" s="129" t="str">
        <f>VLOOKUP(A522,BASE.!$A$1:$T$878,19,FALSE)</f>
        <v xml:space="preserve">Certificado de antecedentes financieros, correspondientes al año 2019, APROBADOS por Subdepartamento de Supervisión Financiera Nacional para su actualización.
</v>
      </c>
      <c r="T522" s="131">
        <f>VLOOKUP(A522,BASE.!$A$1:$T$878,20,FALSE)</f>
        <v>37970</v>
      </c>
      <c r="U522" s="130">
        <v>6979</v>
      </c>
      <c r="V522" s="136">
        <v>20522496</v>
      </c>
      <c r="W522" s="136">
        <v>20522496</v>
      </c>
      <c r="X522" s="134">
        <v>44227</v>
      </c>
      <c r="Y522" s="135" t="s">
        <v>8664</v>
      </c>
      <c r="Z522" s="135" t="s">
        <v>7880</v>
      </c>
      <c r="AA522" s="135" t="s">
        <v>7980</v>
      </c>
    </row>
    <row r="523" spans="1:27" x14ac:dyDescent="0.25">
      <c r="A523" s="129">
        <v>6979</v>
      </c>
      <c r="B523" s="129" t="s">
        <v>8352</v>
      </c>
      <c r="C523" s="129">
        <v>738689003</v>
      </c>
      <c r="D523" s="129" t="str">
        <f>VLOOKUP(A523,BASE.!$A$1:$T$878,4,FALSE)</f>
        <v>Fundación de Derecho Privado.</v>
      </c>
      <c r="E523" s="129" t="str">
        <f>VLOOKUP(A523,BASE.!$A$1:$T$878,5,FALSE)</f>
        <v>Otorgado por Decreto Supremo Nº 262, de fecha 2 de abril de 1997, por el Ministerio de Justicia. Publicado en el Diario Oficial con fecha 24 de abril de 1997.</v>
      </c>
      <c r="F523" s="129" t="str">
        <f>VLOOKUP(A523,BASE.!$A$1:$T$878,6,FALSE)</f>
        <v>Certificado de Vigencia inscripción Nº7421 de fecha 02 de abril de 1997. Folio N° 500328926944, emitido por el Servicio de Registro Civil e Identificación, de fecha 13 de julio de 2020.</v>
      </c>
      <c r="G523" s="129" t="str">
        <f>VLOOKUP(A523,BASE.!$A$1:$T$878,7,FALSE)</f>
        <v xml:space="preserve">Ayudar a la infancia desvalida sin distinción de sexo, sin distinción racial, creencia religiosa o política.
</v>
      </c>
      <c r="H523" s="129" t="str">
        <f>VLOOKUP(A523,BASE.!$A$1:$T$878,8,FALSE)</f>
        <v xml:space="preserve">Presidente: Simona de la Barra Cruzat.           
Secretario: Julián Humberto Carrasco Poblete.
Tesorero: Leoncio Toro Araya.
Director Ejecutivo: Rafael Mella Gallegos.
Director: Carlos Javier Contzen Fuentes.
</v>
      </c>
      <c r="I523" s="129" t="str">
        <f>VLOOKUP(A523,BASE.!$A$1:$T$878,9,FALSE)</f>
        <v>El Consejo durará tres años en sus cargos y se renovará tácita y sucesivamente cada tres años, salvo que la mayoría absoluta de los demás consejeros, resuelva su exclusión.</v>
      </c>
      <c r="J523" s="129" t="str">
        <f>VLOOKUP(A523,BASE.!$A$1:$T$878,10,FALSE)</f>
        <v>10 de enero de 2017 – 10 de enero 2020</v>
      </c>
      <c r="K523" s="129" t="str">
        <f>VLOOKUP(A523,BASE.!$A$1:$T$878,11,FALSE)</f>
        <v xml:space="preserve">Simona de la Barra Cruzat
Rafael Mella Gallegos.
Podrán actuar conjunta o separadamente.
</v>
      </c>
      <c r="L523" s="129" t="str">
        <f>VLOOKUP(A523,BASE.!$A$1:$T$878,12,FALSE)</f>
        <v>Exeter Nº 540-D, Concepción.</v>
      </c>
      <c r="M523" s="129" t="str">
        <f>VLOOKUP(A523,BASE.!$A$1:$T$878,13,FALSE)</f>
        <v>VIII</v>
      </c>
      <c r="N523" s="129" t="str">
        <f>VLOOKUP(A523,BASE.!$A$1:$T$878,14,FALSE)</f>
        <v>Concepción.</v>
      </c>
      <c r="O523" s="129" t="str">
        <f>VLOOKUP(A523,BASE.!$A$1:$T$878,15,FALSE)</f>
        <v xml:space="preserve"> 41-2106-850
</v>
      </c>
      <c r="P523" s="129" t="str">
        <f>VLOOKUP(A523,BASE.!$A$1:$T$878,16,FALSE)</f>
        <v>contacto@tdesperanza.cl</v>
      </c>
      <c r="Q523" s="129">
        <f>VLOOKUP(A523,BASE.!$A$1:$T$878,17,FALSE)</f>
        <v>0</v>
      </c>
      <c r="R523" s="129" t="str">
        <f>VLOOKUP(A523,BASE.!$A$1:$T$878,18,FALSE)</f>
        <v>93401.</v>
      </c>
      <c r="S523" s="129" t="str">
        <f>VLOOKUP(A523,BASE.!$A$1:$T$878,19,FALSE)</f>
        <v xml:space="preserve">Certificado de antecedentes financieros, correspondientes al año 2019, APROBADOS por Subdepartamento de Supervisión Financiera Nacional para su actualización.
</v>
      </c>
      <c r="T523" s="131">
        <f>VLOOKUP(A523,BASE.!$A$1:$T$878,20,FALSE)</f>
        <v>37970</v>
      </c>
      <c r="U523" s="130">
        <v>6979</v>
      </c>
      <c r="V523" s="136">
        <v>12116444</v>
      </c>
      <c r="W523" s="136">
        <v>12116444</v>
      </c>
      <c r="X523" s="134">
        <v>44227</v>
      </c>
      <c r="Y523" s="135" t="s">
        <v>8664</v>
      </c>
      <c r="Z523" s="135" t="s">
        <v>7880</v>
      </c>
      <c r="AA523" s="135" t="s">
        <v>8036</v>
      </c>
    </row>
    <row r="524" spans="1:27" x14ac:dyDescent="0.25">
      <c r="A524" s="129">
        <v>6979</v>
      </c>
      <c r="B524" s="129" t="s">
        <v>8352</v>
      </c>
      <c r="C524" s="129">
        <v>738689003</v>
      </c>
      <c r="D524" s="129" t="str">
        <f>VLOOKUP(A524,BASE.!$A$1:$T$878,4,FALSE)</f>
        <v>Fundación de Derecho Privado.</v>
      </c>
      <c r="E524" s="129" t="str">
        <f>VLOOKUP(A524,BASE.!$A$1:$T$878,5,FALSE)</f>
        <v>Otorgado por Decreto Supremo Nº 262, de fecha 2 de abril de 1997, por el Ministerio de Justicia. Publicado en el Diario Oficial con fecha 24 de abril de 1997.</v>
      </c>
      <c r="F524" s="129" t="str">
        <f>VLOOKUP(A524,BASE.!$A$1:$T$878,6,FALSE)</f>
        <v>Certificado de Vigencia inscripción Nº7421 de fecha 02 de abril de 1997. Folio N° 500328926944, emitido por el Servicio de Registro Civil e Identificación, de fecha 13 de julio de 2020.</v>
      </c>
      <c r="G524" s="129" t="str">
        <f>VLOOKUP(A524,BASE.!$A$1:$T$878,7,FALSE)</f>
        <v xml:space="preserve">Ayudar a la infancia desvalida sin distinción de sexo, sin distinción racial, creencia religiosa o política.
</v>
      </c>
      <c r="H524" s="129" t="str">
        <f>VLOOKUP(A524,BASE.!$A$1:$T$878,8,FALSE)</f>
        <v xml:space="preserve">Presidente: Simona de la Barra Cruzat.           
Secretario: Julián Humberto Carrasco Poblete.
Tesorero: Leoncio Toro Araya.
Director Ejecutivo: Rafael Mella Gallegos.
Director: Carlos Javier Contzen Fuentes.
</v>
      </c>
      <c r="I524" s="129" t="str">
        <f>VLOOKUP(A524,BASE.!$A$1:$T$878,9,FALSE)</f>
        <v>El Consejo durará tres años en sus cargos y se renovará tácita y sucesivamente cada tres años, salvo que la mayoría absoluta de los demás consejeros, resuelva su exclusión.</v>
      </c>
      <c r="J524" s="129" t="str">
        <f>VLOOKUP(A524,BASE.!$A$1:$T$878,10,FALSE)</f>
        <v>10 de enero de 2017 – 10 de enero 2020</v>
      </c>
      <c r="K524" s="129" t="str">
        <f>VLOOKUP(A524,BASE.!$A$1:$T$878,11,FALSE)</f>
        <v xml:space="preserve">Simona de la Barra Cruzat
Rafael Mella Gallegos.
Podrán actuar conjunta o separadamente.
</v>
      </c>
      <c r="L524" s="129" t="str">
        <f>VLOOKUP(A524,BASE.!$A$1:$T$878,12,FALSE)</f>
        <v>Exeter Nº 540-D, Concepción.</v>
      </c>
      <c r="M524" s="129" t="str">
        <f>VLOOKUP(A524,BASE.!$A$1:$T$878,13,FALSE)</f>
        <v>VIII</v>
      </c>
      <c r="N524" s="129" t="str">
        <f>VLOOKUP(A524,BASE.!$A$1:$T$878,14,FALSE)</f>
        <v>Concepción.</v>
      </c>
      <c r="O524" s="129" t="str">
        <f>VLOOKUP(A524,BASE.!$A$1:$T$878,15,FALSE)</f>
        <v xml:space="preserve"> 41-2106-850
</v>
      </c>
      <c r="P524" s="129" t="str">
        <f>VLOOKUP(A524,BASE.!$A$1:$T$878,16,FALSE)</f>
        <v>contacto@tdesperanza.cl</v>
      </c>
      <c r="Q524" s="129">
        <f>VLOOKUP(A524,BASE.!$A$1:$T$878,17,FALSE)</f>
        <v>0</v>
      </c>
      <c r="R524" s="129" t="str">
        <f>VLOOKUP(A524,BASE.!$A$1:$T$878,18,FALSE)</f>
        <v>93401.</v>
      </c>
      <c r="S524" s="129" t="str">
        <f>VLOOKUP(A524,BASE.!$A$1:$T$878,19,FALSE)</f>
        <v xml:space="preserve">Certificado de antecedentes financieros, correspondientes al año 2019, APROBADOS por Subdepartamento de Supervisión Financiera Nacional para su actualización.
</v>
      </c>
      <c r="T524" s="131">
        <f>VLOOKUP(A524,BASE.!$A$1:$T$878,20,FALSE)</f>
        <v>37970</v>
      </c>
      <c r="U524" s="130">
        <v>6979</v>
      </c>
      <c r="V524" s="136">
        <v>0</v>
      </c>
      <c r="W524" s="136">
        <v>0</v>
      </c>
      <c r="X524" s="134">
        <v>44227</v>
      </c>
      <c r="Y524" s="135" t="s">
        <v>8664</v>
      </c>
      <c r="Z524" s="135" t="s">
        <v>7880</v>
      </c>
      <c r="AA524" s="135" t="s">
        <v>8051</v>
      </c>
    </row>
    <row r="525" spans="1:27" x14ac:dyDescent="0.25">
      <c r="A525" s="129">
        <v>6979</v>
      </c>
      <c r="B525" s="129" t="s">
        <v>8352</v>
      </c>
      <c r="C525" s="129">
        <v>738689003</v>
      </c>
      <c r="D525" s="129" t="str">
        <f>VLOOKUP(A525,BASE.!$A$1:$T$878,4,FALSE)</f>
        <v>Fundación de Derecho Privado.</v>
      </c>
      <c r="E525" s="129" t="str">
        <f>VLOOKUP(A525,BASE.!$A$1:$T$878,5,FALSE)</f>
        <v>Otorgado por Decreto Supremo Nº 262, de fecha 2 de abril de 1997, por el Ministerio de Justicia. Publicado en el Diario Oficial con fecha 24 de abril de 1997.</v>
      </c>
      <c r="F525" s="129" t="str">
        <f>VLOOKUP(A525,BASE.!$A$1:$T$878,6,FALSE)</f>
        <v>Certificado de Vigencia inscripción Nº7421 de fecha 02 de abril de 1997. Folio N° 500328926944, emitido por el Servicio de Registro Civil e Identificación, de fecha 13 de julio de 2020.</v>
      </c>
      <c r="G525" s="129" t="str">
        <f>VLOOKUP(A525,BASE.!$A$1:$T$878,7,FALSE)</f>
        <v xml:space="preserve">Ayudar a la infancia desvalida sin distinción de sexo, sin distinción racial, creencia religiosa o política.
</v>
      </c>
      <c r="H525" s="129" t="str">
        <f>VLOOKUP(A525,BASE.!$A$1:$T$878,8,FALSE)</f>
        <v xml:space="preserve">Presidente: Simona de la Barra Cruzat.           
Secretario: Julián Humberto Carrasco Poblete.
Tesorero: Leoncio Toro Araya.
Director Ejecutivo: Rafael Mella Gallegos.
Director: Carlos Javier Contzen Fuentes.
</v>
      </c>
      <c r="I525" s="129" t="str">
        <f>VLOOKUP(A525,BASE.!$A$1:$T$878,9,FALSE)</f>
        <v>El Consejo durará tres años en sus cargos y se renovará tácita y sucesivamente cada tres años, salvo que la mayoría absoluta de los demás consejeros, resuelva su exclusión.</v>
      </c>
      <c r="J525" s="129" t="str">
        <f>VLOOKUP(A525,BASE.!$A$1:$T$878,10,FALSE)</f>
        <v>10 de enero de 2017 – 10 de enero 2020</v>
      </c>
      <c r="K525" s="129" t="str">
        <f>VLOOKUP(A525,BASE.!$A$1:$T$878,11,FALSE)</f>
        <v xml:space="preserve">Simona de la Barra Cruzat
Rafael Mella Gallegos.
Podrán actuar conjunta o separadamente.
</v>
      </c>
      <c r="L525" s="129" t="str">
        <f>VLOOKUP(A525,BASE.!$A$1:$T$878,12,FALSE)</f>
        <v>Exeter Nº 540-D, Concepción.</v>
      </c>
      <c r="M525" s="129" t="str">
        <f>VLOOKUP(A525,BASE.!$A$1:$T$878,13,FALSE)</f>
        <v>VIII</v>
      </c>
      <c r="N525" s="129" t="str">
        <f>VLOOKUP(A525,BASE.!$A$1:$T$878,14,FALSE)</f>
        <v>Concepción.</v>
      </c>
      <c r="O525" s="129" t="str">
        <f>VLOOKUP(A525,BASE.!$A$1:$T$878,15,FALSE)</f>
        <v xml:space="preserve"> 41-2106-850
</v>
      </c>
      <c r="P525" s="129" t="str">
        <f>VLOOKUP(A525,BASE.!$A$1:$T$878,16,FALSE)</f>
        <v>contacto@tdesperanza.cl</v>
      </c>
      <c r="Q525" s="129">
        <f>VLOOKUP(A525,BASE.!$A$1:$T$878,17,FALSE)</f>
        <v>0</v>
      </c>
      <c r="R525" s="129" t="str">
        <f>VLOOKUP(A525,BASE.!$A$1:$T$878,18,FALSE)</f>
        <v>93401.</v>
      </c>
      <c r="S525" s="129" t="str">
        <f>VLOOKUP(A525,BASE.!$A$1:$T$878,19,FALSE)</f>
        <v xml:space="preserve">Certificado de antecedentes financieros, correspondientes al año 2019, APROBADOS por Subdepartamento de Supervisión Financiera Nacional para su actualización.
</v>
      </c>
      <c r="T525" s="131">
        <f>VLOOKUP(A525,BASE.!$A$1:$T$878,20,FALSE)</f>
        <v>37970</v>
      </c>
      <c r="U525" s="130">
        <v>6979</v>
      </c>
      <c r="V525" s="136">
        <v>12024900</v>
      </c>
      <c r="W525" s="136">
        <v>12024900</v>
      </c>
      <c r="X525" s="134">
        <v>44227</v>
      </c>
      <c r="Y525" s="135" t="s">
        <v>8664</v>
      </c>
      <c r="Z525" s="135" t="s">
        <v>7880</v>
      </c>
      <c r="AA525" s="135" t="s">
        <v>78</v>
      </c>
    </row>
    <row r="526" spans="1:27" x14ac:dyDescent="0.25">
      <c r="A526" s="129">
        <v>6979</v>
      </c>
      <c r="B526" s="129" t="s">
        <v>8352</v>
      </c>
      <c r="C526" s="129">
        <v>738689003</v>
      </c>
      <c r="D526" s="129" t="str">
        <f>VLOOKUP(A526,BASE.!$A$1:$T$878,4,FALSE)</f>
        <v>Fundación de Derecho Privado.</v>
      </c>
      <c r="E526" s="129" t="str">
        <f>VLOOKUP(A526,BASE.!$A$1:$T$878,5,FALSE)</f>
        <v>Otorgado por Decreto Supremo Nº 262, de fecha 2 de abril de 1997, por el Ministerio de Justicia. Publicado en el Diario Oficial con fecha 24 de abril de 1997.</v>
      </c>
      <c r="F526" s="129" t="str">
        <f>VLOOKUP(A526,BASE.!$A$1:$T$878,6,FALSE)</f>
        <v>Certificado de Vigencia inscripción Nº7421 de fecha 02 de abril de 1997. Folio N° 500328926944, emitido por el Servicio de Registro Civil e Identificación, de fecha 13 de julio de 2020.</v>
      </c>
      <c r="G526" s="129" t="str">
        <f>VLOOKUP(A526,BASE.!$A$1:$T$878,7,FALSE)</f>
        <v xml:space="preserve">Ayudar a la infancia desvalida sin distinción de sexo, sin distinción racial, creencia religiosa o política.
</v>
      </c>
      <c r="H526" s="129" t="str">
        <f>VLOOKUP(A526,BASE.!$A$1:$T$878,8,FALSE)</f>
        <v xml:space="preserve">Presidente: Simona de la Barra Cruzat.           
Secretario: Julián Humberto Carrasco Poblete.
Tesorero: Leoncio Toro Araya.
Director Ejecutivo: Rafael Mella Gallegos.
Director: Carlos Javier Contzen Fuentes.
</v>
      </c>
      <c r="I526" s="129" t="str">
        <f>VLOOKUP(A526,BASE.!$A$1:$T$878,9,FALSE)</f>
        <v>El Consejo durará tres años en sus cargos y se renovará tácita y sucesivamente cada tres años, salvo que la mayoría absoluta de los demás consejeros, resuelva su exclusión.</v>
      </c>
      <c r="J526" s="129" t="str">
        <f>VLOOKUP(A526,BASE.!$A$1:$T$878,10,FALSE)</f>
        <v>10 de enero de 2017 – 10 de enero 2020</v>
      </c>
      <c r="K526" s="129" t="str">
        <f>VLOOKUP(A526,BASE.!$A$1:$T$878,11,FALSE)</f>
        <v xml:space="preserve">Simona de la Barra Cruzat
Rafael Mella Gallegos.
Podrán actuar conjunta o separadamente.
</v>
      </c>
      <c r="L526" s="129" t="str">
        <f>VLOOKUP(A526,BASE.!$A$1:$T$878,12,FALSE)</f>
        <v>Exeter Nº 540-D, Concepción.</v>
      </c>
      <c r="M526" s="129" t="str">
        <f>VLOOKUP(A526,BASE.!$A$1:$T$878,13,FALSE)</f>
        <v>VIII</v>
      </c>
      <c r="N526" s="129" t="str">
        <f>VLOOKUP(A526,BASE.!$A$1:$T$878,14,FALSE)</f>
        <v>Concepción.</v>
      </c>
      <c r="O526" s="129" t="str">
        <f>VLOOKUP(A526,BASE.!$A$1:$T$878,15,FALSE)</f>
        <v xml:space="preserve"> 41-2106-850
</v>
      </c>
      <c r="P526" s="129" t="str">
        <f>VLOOKUP(A526,BASE.!$A$1:$T$878,16,FALSE)</f>
        <v>contacto@tdesperanza.cl</v>
      </c>
      <c r="Q526" s="129">
        <f>VLOOKUP(A526,BASE.!$A$1:$T$878,17,FALSE)</f>
        <v>0</v>
      </c>
      <c r="R526" s="129" t="str">
        <f>VLOOKUP(A526,BASE.!$A$1:$T$878,18,FALSE)</f>
        <v>93401.</v>
      </c>
      <c r="S526" s="129" t="str">
        <f>VLOOKUP(A526,BASE.!$A$1:$T$878,19,FALSE)</f>
        <v xml:space="preserve">Certificado de antecedentes financieros, correspondientes al año 2019, APROBADOS por Subdepartamento de Supervisión Financiera Nacional para su actualización.
</v>
      </c>
      <c r="T526" s="131">
        <f>VLOOKUP(A526,BASE.!$A$1:$T$878,20,FALSE)</f>
        <v>37970</v>
      </c>
      <c r="U526" s="130">
        <v>6979</v>
      </c>
      <c r="V526" s="136">
        <v>8016600</v>
      </c>
      <c r="W526" s="136">
        <v>8016600</v>
      </c>
      <c r="X526" s="134">
        <v>44227</v>
      </c>
      <c r="Y526" s="135" t="s">
        <v>8664</v>
      </c>
      <c r="Z526" s="135" t="s">
        <v>7880</v>
      </c>
      <c r="AA526" s="135" t="s">
        <v>7926</v>
      </c>
    </row>
    <row r="527" spans="1:27" x14ac:dyDescent="0.25">
      <c r="A527" s="129">
        <v>6979</v>
      </c>
      <c r="B527" s="129" t="s">
        <v>8352</v>
      </c>
      <c r="C527" s="129">
        <v>738689003</v>
      </c>
      <c r="D527" s="129" t="str">
        <f>VLOOKUP(A527,BASE.!$A$1:$T$878,4,FALSE)</f>
        <v>Fundación de Derecho Privado.</v>
      </c>
      <c r="E527" s="129" t="str">
        <f>VLOOKUP(A527,BASE.!$A$1:$T$878,5,FALSE)</f>
        <v>Otorgado por Decreto Supremo Nº 262, de fecha 2 de abril de 1997, por el Ministerio de Justicia. Publicado en el Diario Oficial con fecha 24 de abril de 1997.</v>
      </c>
      <c r="F527" s="129" t="str">
        <f>VLOOKUP(A527,BASE.!$A$1:$T$878,6,FALSE)</f>
        <v>Certificado de Vigencia inscripción Nº7421 de fecha 02 de abril de 1997. Folio N° 500328926944, emitido por el Servicio de Registro Civil e Identificación, de fecha 13 de julio de 2020.</v>
      </c>
      <c r="G527" s="129" t="str">
        <f>VLOOKUP(A527,BASE.!$A$1:$T$878,7,FALSE)</f>
        <v xml:space="preserve">Ayudar a la infancia desvalida sin distinción de sexo, sin distinción racial, creencia religiosa o política.
</v>
      </c>
      <c r="H527" s="129" t="str">
        <f>VLOOKUP(A527,BASE.!$A$1:$T$878,8,FALSE)</f>
        <v xml:space="preserve">Presidente: Simona de la Barra Cruzat.           
Secretario: Julián Humberto Carrasco Poblete.
Tesorero: Leoncio Toro Araya.
Director Ejecutivo: Rafael Mella Gallegos.
Director: Carlos Javier Contzen Fuentes.
</v>
      </c>
      <c r="I527" s="129" t="str">
        <f>VLOOKUP(A527,BASE.!$A$1:$T$878,9,FALSE)</f>
        <v>El Consejo durará tres años en sus cargos y se renovará tácita y sucesivamente cada tres años, salvo que la mayoría absoluta de los demás consejeros, resuelva su exclusión.</v>
      </c>
      <c r="J527" s="129" t="str">
        <f>VLOOKUP(A527,BASE.!$A$1:$T$878,10,FALSE)</f>
        <v>10 de enero de 2017 – 10 de enero 2020</v>
      </c>
      <c r="K527" s="129" t="str">
        <f>VLOOKUP(A527,BASE.!$A$1:$T$878,11,FALSE)</f>
        <v xml:space="preserve">Simona de la Barra Cruzat
Rafael Mella Gallegos.
Podrán actuar conjunta o separadamente.
</v>
      </c>
      <c r="L527" s="129" t="str">
        <f>VLOOKUP(A527,BASE.!$A$1:$T$878,12,FALSE)</f>
        <v>Exeter Nº 540-D, Concepción.</v>
      </c>
      <c r="M527" s="129" t="str">
        <f>VLOOKUP(A527,BASE.!$A$1:$T$878,13,FALSE)</f>
        <v>VIII</v>
      </c>
      <c r="N527" s="129" t="str">
        <f>VLOOKUP(A527,BASE.!$A$1:$T$878,14,FALSE)</f>
        <v>Concepción.</v>
      </c>
      <c r="O527" s="129" t="str">
        <f>VLOOKUP(A527,BASE.!$A$1:$T$878,15,FALSE)</f>
        <v xml:space="preserve"> 41-2106-850
</v>
      </c>
      <c r="P527" s="129" t="str">
        <f>VLOOKUP(A527,BASE.!$A$1:$T$878,16,FALSE)</f>
        <v>contacto@tdesperanza.cl</v>
      </c>
      <c r="Q527" s="129">
        <f>VLOOKUP(A527,BASE.!$A$1:$T$878,17,FALSE)</f>
        <v>0</v>
      </c>
      <c r="R527" s="129" t="str">
        <f>VLOOKUP(A527,BASE.!$A$1:$T$878,18,FALSE)</f>
        <v>93401.</v>
      </c>
      <c r="S527" s="129" t="str">
        <f>VLOOKUP(A527,BASE.!$A$1:$T$878,19,FALSE)</f>
        <v xml:space="preserve">Certificado de antecedentes financieros, correspondientes al año 2019, APROBADOS por Subdepartamento de Supervisión Financiera Nacional para su actualización.
</v>
      </c>
      <c r="T527" s="131">
        <f>VLOOKUP(A527,BASE.!$A$1:$T$878,20,FALSE)</f>
        <v>37970</v>
      </c>
      <c r="U527" s="130">
        <v>6979</v>
      </c>
      <c r="V527" s="136">
        <v>4396903</v>
      </c>
      <c r="W527" s="136">
        <v>4396903</v>
      </c>
      <c r="X527" s="134">
        <v>44227</v>
      </c>
      <c r="Y527" s="135" t="s">
        <v>8664</v>
      </c>
      <c r="Z527" s="135" t="s">
        <v>7880</v>
      </c>
      <c r="AA527" s="135" t="s">
        <v>7928</v>
      </c>
    </row>
    <row r="528" spans="1:27" x14ac:dyDescent="0.25">
      <c r="A528" s="129">
        <v>6979</v>
      </c>
      <c r="B528" s="129" t="s">
        <v>8352</v>
      </c>
      <c r="C528" s="129">
        <v>738689003</v>
      </c>
      <c r="D528" s="129" t="str">
        <f>VLOOKUP(A528,BASE.!$A$1:$T$878,4,FALSE)</f>
        <v>Fundación de Derecho Privado.</v>
      </c>
      <c r="E528" s="129" t="str">
        <f>VLOOKUP(A528,BASE.!$A$1:$T$878,5,FALSE)</f>
        <v>Otorgado por Decreto Supremo Nº 262, de fecha 2 de abril de 1997, por el Ministerio de Justicia. Publicado en el Diario Oficial con fecha 24 de abril de 1997.</v>
      </c>
      <c r="F528" s="129" t="str">
        <f>VLOOKUP(A528,BASE.!$A$1:$T$878,6,FALSE)</f>
        <v>Certificado de Vigencia inscripción Nº7421 de fecha 02 de abril de 1997. Folio N° 500328926944, emitido por el Servicio de Registro Civil e Identificación, de fecha 13 de julio de 2020.</v>
      </c>
      <c r="G528" s="129" t="str">
        <f>VLOOKUP(A528,BASE.!$A$1:$T$878,7,FALSE)</f>
        <v xml:space="preserve">Ayudar a la infancia desvalida sin distinción de sexo, sin distinción racial, creencia religiosa o política.
</v>
      </c>
      <c r="H528" s="129" t="str">
        <f>VLOOKUP(A528,BASE.!$A$1:$T$878,8,FALSE)</f>
        <v xml:space="preserve">Presidente: Simona de la Barra Cruzat.           
Secretario: Julián Humberto Carrasco Poblete.
Tesorero: Leoncio Toro Araya.
Director Ejecutivo: Rafael Mella Gallegos.
Director: Carlos Javier Contzen Fuentes.
</v>
      </c>
      <c r="I528" s="129" t="str">
        <f>VLOOKUP(A528,BASE.!$A$1:$T$878,9,FALSE)</f>
        <v>El Consejo durará tres años en sus cargos y se renovará tácita y sucesivamente cada tres años, salvo que la mayoría absoluta de los demás consejeros, resuelva su exclusión.</v>
      </c>
      <c r="J528" s="129" t="str">
        <f>VLOOKUP(A528,BASE.!$A$1:$T$878,10,FALSE)</f>
        <v>10 de enero de 2017 – 10 de enero 2020</v>
      </c>
      <c r="K528" s="129" t="str">
        <f>VLOOKUP(A528,BASE.!$A$1:$T$878,11,FALSE)</f>
        <v xml:space="preserve">Simona de la Barra Cruzat
Rafael Mella Gallegos.
Podrán actuar conjunta o separadamente.
</v>
      </c>
      <c r="L528" s="129" t="str">
        <f>VLOOKUP(A528,BASE.!$A$1:$T$878,12,FALSE)</f>
        <v>Exeter Nº 540-D, Concepción.</v>
      </c>
      <c r="M528" s="129" t="str">
        <f>VLOOKUP(A528,BASE.!$A$1:$T$878,13,FALSE)</f>
        <v>VIII</v>
      </c>
      <c r="N528" s="129" t="str">
        <f>VLOOKUP(A528,BASE.!$A$1:$T$878,14,FALSE)</f>
        <v>Concepción.</v>
      </c>
      <c r="O528" s="129" t="str">
        <f>VLOOKUP(A528,BASE.!$A$1:$T$878,15,FALSE)</f>
        <v xml:space="preserve"> 41-2106-850
</v>
      </c>
      <c r="P528" s="129" t="str">
        <f>VLOOKUP(A528,BASE.!$A$1:$T$878,16,FALSE)</f>
        <v>contacto@tdesperanza.cl</v>
      </c>
      <c r="Q528" s="129">
        <f>VLOOKUP(A528,BASE.!$A$1:$T$878,17,FALSE)</f>
        <v>0</v>
      </c>
      <c r="R528" s="129" t="str">
        <f>VLOOKUP(A528,BASE.!$A$1:$T$878,18,FALSE)</f>
        <v>93401.</v>
      </c>
      <c r="S528" s="129" t="str">
        <f>VLOOKUP(A528,BASE.!$A$1:$T$878,19,FALSE)</f>
        <v xml:space="preserve">Certificado de antecedentes financieros, correspondientes al año 2019, APROBADOS por Subdepartamento de Supervisión Financiera Nacional para su actualización.
</v>
      </c>
      <c r="T528" s="131">
        <f>VLOOKUP(A528,BASE.!$A$1:$T$878,20,FALSE)</f>
        <v>37970</v>
      </c>
      <c r="U528" s="130">
        <v>6979</v>
      </c>
      <c r="V528" s="136">
        <v>1006219</v>
      </c>
      <c r="W528" s="136">
        <v>1006219</v>
      </c>
      <c r="X528" s="134">
        <v>44227</v>
      </c>
      <c r="Y528" s="135" t="s">
        <v>8664</v>
      </c>
      <c r="Z528" s="135" t="s">
        <v>7880</v>
      </c>
      <c r="AA528" s="135" t="s">
        <v>7967</v>
      </c>
    </row>
    <row r="529" spans="1:27" x14ac:dyDescent="0.25">
      <c r="A529" s="129">
        <v>6979</v>
      </c>
      <c r="B529" s="129" t="s">
        <v>8352</v>
      </c>
      <c r="C529" s="129">
        <v>738689003</v>
      </c>
      <c r="D529" s="129" t="str">
        <f>VLOOKUP(A529,BASE.!$A$1:$T$878,4,FALSE)</f>
        <v>Fundación de Derecho Privado.</v>
      </c>
      <c r="E529" s="129" t="str">
        <f>VLOOKUP(A529,BASE.!$A$1:$T$878,5,FALSE)</f>
        <v>Otorgado por Decreto Supremo Nº 262, de fecha 2 de abril de 1997, por el Ministerio de Justicia. Publicado en el Diario Oficial con fecha 24 de abril de 1997.</v>
      </c>
      <c r="F529" s="129" t="str">
        <f>VLOOKUP(A529,BASE.!$A$1:$T$878,6,FALSE)</f>
        <v>Certificado de Vigencia inscripción Nº7421 de fecha 02 de abril de 1997. Folio N° 500328926944, emitido por el Servicio de Registro Civil e Identificación, de fecha 13 de julio de 2020.</v>
      </c>
      <c r="G529" s="129" t="str">
        <f>VLOOKUP(A529,BASE.!$A$1:$T$878,7,FALSE)</f>
        <v xml:space="preserve">Ayudar a la infancia desvalida sin distinción de sexo, sin distinción racial, creencia religiosa o política.
</v>
      </c>
      <c r="H529" s="129" t="str">
        <f>VLOOKUP(A529,BASE.!$A$1:$T$878,8,FALSE)</f>
        <v xml:space="preserve">Presidente: Simona de la Barra Cruzat.           
Secretario: Julián Humberto Carrasco Poblete.
Tesorero: Leoncio Toro Araya.
Director Ejecutivo: Rafael Mella Gallegos.
Director: Carlos Javier Contzen Fuentes.
</v>
      </c>
      <c r="I529" s="129" t="str">
        <f>VLOOKUP(A529,BASE.!$A$1:$T$878,9,FALSE)</f>
        <v>El Consejo durará tres años en sus cargos y se renovará tácita y sucesivamente cada tres años, salvo que la mayoría absoluta de los demás consejeros, resuelva su exclusión.</v>
      </c>
      <c r="J529" s="129" t="str">
        <f>VLOOKUP(A529,BASE.!$A$1:$T$878,10,FALSE)</f>
        <v>10 de enero de 2017 – 10 de enero 2020</v>
      </c>
      <c r="K529" s="129" t="str">
        <f>VLOOKUP(A529,BASE.!$A$1:$T$878,11,FALSE)</f>
        <v xml:space="preserve">Simona de la Barra Cruzat
Rafael Mella Gallegos.
Podrán actuar conjunta o separadamente.
</v>
      </c>
      <c r="L529" s="129" t="str">
        <f>VLOOKUP(A529,BASE.!$A$1:$T$878,12,FALSE)</f>
        <v>Exeter Nº 540-D, Concepción.</v>
      </c>
      <c r="M529" s="129" t="str">
        <f>VLOOKUP(A529,BASE.!$A$1:$T$878,13,FALSE)</f>
        <v>VIII</v>
      </c>
      <c r="N529" s="129" t="str">
        <f>VLOOKUP(A529,BASE.!$A$1:$T$878,14,FALSE)</f>
        <v>Concepción.</v>
      </c>
      <c r="O529" s="129" t="str">
        <f>VLOOKUP(A529,BASE.!$A$1:$T$878,15,FALSE)</f>
        <v xml:space="preserve"> 41-2106-850
</v>
      </c>
      <c r="P529" s="129" t="str">
        <f>VLOOKUP(A529,BASE.!$A$1:$T$878,16,FALSE)</f>
        <v>contacto@tdesperanza.cl</v>
      </c>
      <c r="Q529" s="129">
        <f>VLOOKUP(A529,BASE.!$A$1:$T$878,17,FALSE)</f>
        <v>0</v>
      </c>
      <c r="R529" s="129" t="str">
        <f>VLOOKUP(A529,BASE.!$A$1:$T$878,18,FALSE)</f>
        <v>93401.</v>
      </c>
      <c r="S529" s="129" t="str">
        <f>VLOOKUP(A529,BASE.!$A$1:$T$878,19,FALSE)</f>
        <v xml:space="preserve">Certificado de antecedentes financieros, correspondientes al año 2019, APROBADOS por Subdepartamento de Supervisión Financiera Nacional para su actualización.
</v>
      </c>
      <c r="T529" s="131">
        <f>VLOOKUP(A529,BASE.!$A$1:$T$878,20,FALSE)</f>
        <v>37970</v>
      </c>
      <c r="U529" s="130">
        <v>6979</v>
      </c>
      <c r="V529" s="136">
        <v>19560159</v>
      </c>
      <c r="W529" s="136">
        <v>19560159</v>
      </c>
      <c r="X529" s="134">
        <v>44227</v>
      </c>
      <c r="Y529" s="135" t="s">
        <v>8664</v>
      </c>
      <c r="Z529" s="135" t="s">
        <v>7880</v>
      </c>
      <c r="AA529" s="135" t="s">
        <v>7948</v>
      </c>
    </row>
    <row r="530" spans="1:27" x14ac:dyDescent="0.25">
      <c r="A530" s="129">
        <v>6979</v>
      </c>
      <c r="B530" s="129" t="s">
        <v>8352</v>
      </c>
      <c r="C530" s="129">
        <v>738689003</v>
      </c>
      <c r="D530" s="129" t="str">
        <f>VLOOKUP(A530,BASE.!$A$1:$T$878,4,FALSE)</f>
        <v>Fundación de Derecho Privado.</v>
      </c>
      <c r="E530" s="129" t="str">
        <f>VLOOKUP(A530,BASE.!$A$1:$T$878,5,FALSE)</f>
        <v>Otorgado por Decreto Supremo Nº 262, de fecha 2 de abril de 1997, por el Ministerio de Justicia. Publicado en el Diario Oficial con fecha 24 de abril de 1997.</v>
      </c>
      <c r="F530" s="129" t="str">
        <f>VLOOKUP(A530,BASE.!$A$1:$T$878,6,FALSE)</f>
        <v>Certificado de Vigencia inscripción Nº7421 de fecha 02 de abril de 1997. Folio N° 500328926944, emitido por el Servicio de Registro Civil e Identificación, de fecha 13 de julio de 2020.</v>
      </c>
      <c r="G530" s="129" t="str">
        <f>VLOOKUP(A530,BASE.!$A$1:$T$878,7,FALSE)</f>
        <v xml:space="preserve">Ayudar a la infancia desvalida sin distinción de sexo, sin distinción racial, creencia religiosa o política.
</v>
      </c>
      <c r="H530" s="129" t="str">
        <f>VLOOKUP(A530,BASE.!$A$1:$T$878,8,FALSE)</f>
        <v xml:space="preserve">Presidente: Simona de la Barra Cruzat.           
Secretario: Julián Humberto Carrasco Poblete.
Tesorero: Leoncio Toro Araya.
Director Ejecutivo: Rafael Mella Gallegos.
Director: Carlos Javier Contzen Fuentes.
</v>
      </c>
      <c r="I530" s="129" t="str">
        <f>VLOOKUP(A530,BASE.!$A$1:$T$878,9,FALSE)</f>
        <v>El Consejo durará tres años en sus cargos y se renovará tácita y sucesivamente cada tres años, salvo que la mayoría absoluta de los demás consejeros, resuelva su exclusión.</v>
      </c>
      <c r="J530" s="129" t="str">
        <f>VLOOKUP(A530,BASE.!$A$1:$T$878,10,FALSE)</f>
        <v>10 de enero de 2017 – 10 de enero 2020</v>
      </c>
      <c r="K530" s="129" t="str">
        <f>VLOOKUP(A530,BASE.!$A$1:$T$878,11,FALSE)</f>
        <v xml:space="preserve">Simona de la Barra Cruzat
Rafael Mella Gallegos.
Podrán actuar conjunta o separadamente.
</v>
      </c>
      <c r="L530" s="129" t="str">
        <f>VLOOKUP(A530,BASE.!$A$1:$T$878,12,FALSE)</f>
        <v>Exeter Nº 540-D, Concepción.</v>
      </c>
      <c r="M530" s="129" t="str">
        <f>VLOOKUP(A530,BASE.!$A$1:$T$878,13,FALSE)</f>
        <v>VIII</v>
      </c>
      <c r="N530" s="129" t="str">
        <f>VLOOKUP(A530,BASE.!$A$1:$T$878,14,FALSE)</f>
        <v>Concepción.</v>
      </c>
      <c r="O530" s="129" t="str">
        <f>VLOOKUP(A530,BASE.!$A$1:$T$878,15,FALSE)</f>
        <v xml:space="preserve"> 41-2106-850
</v>
      </c>
      <c r="P530" s="129" t="str">
        <f>VLOOKUP(A530,BASE.!$A$1:$T$878,16,FALSE)</f>
        <v>contacto@tdesperanza.cl</v>
      </c>
      <c r="Q530" s="129">
        <f>VLOOKUP(A530,BASE.!$A$1:$T$878,17,FALSE)</f>
        <v>0</v>
      </c>
      <c r="R530" s="129" t="str">
        <f>VLOOKUP(A530,BASE.!$A$1:$T$878,18,FALSE)</f>
        <v>93401.</v>
      </c>
      <c r="S530" s="129" t="str">
        <f>VLOOKUP(A530,BASE.!$A$1:$T$878,19,FALSE)</f>
        <v xml:space="preserve">Certificado de antecedentes financieros, correspondientes al año 2019, APROBADOS por Subdepartamento de Supervisión Financiera Nacional para su actualización.
</v>
      </c>
      <c r="T530" s="131">
        <f>VLOOKUP(A530,BASE.!$A$1:$T$878,20,FALSE)</f>
        <v>37970</v>
      </c>
      <c r="U530" s="130">
        <v>6979</v>
      </c>
      <c r="V530" s="136">
        <v>0</v>
      </c>
      <c r="W530" s="136">
        <v>0</v>
      </c>
      <c r="X530" s="134">
        <v>44227</v>
      </c>
      <c r="Y530" s="135" t="s">
        <v>8664</v>
      </c>
      <c r="Z530" s="135" t="s">
        <v>7880</v>
      </c>
      <c r="AA530" s="135" t="s">
        <v>8000</v>
      </c>
    </row>
    <row r="531" spans="1:27" x14ac:dyDescent="0.25">
      <c r="A531" s="129">
        <v>6979</v>
      </c>
      <c r="B531" s="129" t="s">
        <v>8352</v>
      </c>
      <c r="C531" s="129">
        <v>738689003</v>
      </c>
      <c r="D531" s="129" t="str">
        <f>VLOOKUP(A531,BASE.!$A$1:$T$878,4,FALSE)</f>
        <v>Fundación de Derecho Privado.</v>
      </c>
      <c r="E531" s="129" t="str">
        <f>VLOOKUP(A531,BASE.!$A$1:$T$878,5,FALSE)</f>
        <v>Otorgado por Decreto Supremo Nº 262, de fecha 2 de abril de 1997, por el Ministerio de Justicia. Publicado en el Diario Oficial con fecha 24 de abril de 1997.</v>
      </c>
      <c r="F531" s="129" t="str">
        <f>VLOOKUP(A531,BASE.!$A$1:$T$878,6,FALSE)</f>
        <v>Certificado de Vigencia inscripción Nº7421 de fecha 02 de abril de 1997. Folio N° 500328926944, emitido por el Servicio de Registro Civil e Identificación, de fecha 13 de julio de 2020.</v>
      </c>
      <c r="G531" s="129" t="str">
        <f>VLOOKUP(A531,BASE.!$A$1:$T$878,7,FALSE)</f>
        <v xml:space="preserve">Ayudar a la infancia desvalida sin distinción de sexo, sin distinción racial, creencia religiosa o política.
</v>
      </c>
      <c r="H531" s="129" t="str">
        <f>VLOOKUP(A531,BASE.!$A$1:$T$878,8,FALSE)</f>
        <v xml:space="preserve">Presidente: Simona de la Barra Cruzat.           
Secretario: Julián Humberto Carrasco Poblete.
Tesorero: Leoncio Toro Araya.
Director Ejecutivo: Rafael Mella Gallegos.
Director: Carlos Javier Contzen Fuentes.
</v>
      </c>
      <c r="I531" s="129" t="str">
        <f>VLOOKUP(A531,BASE.!$A$1:$T$878,9,FALSE)</f>
        <v>El Consejo durará tres años en sus cargos y se renovará tácita y sucesivamente cada tres años, salvo que la mayoría absoluta de los demás consejeros, resuelva su exclusión.</v>
      </c>
      <c r="J531" s="129" t="str">
        <f>VLOOKUP(A531,BASE.!$A$1:$T$878,10,FALSE)</f>
        <v>10 de enero de 2017 – 10 de enero 2020</v>
      </c>
      <c r="K531" s="129" t="str">
        <f>VLOOKUP(A531,BASE.!$A$1:$T$878,11,FALSE)</f>
        <v xml:space="preserve">Simona de la Barra Cruzat
Rafael Mella Gallegos.
Podrán actuar conjunta o separadamente.
</v>
      </c>
      <c r="L531" s="129" t="str">
        <f>VLOOKUP(A531,BASE.!$A$1:$T$878,12,FALSE)</f>
        <v>Exeter Nº 540-D, Concepción.</v>
      </c>
      <c r="M531" s="129" t="str">
        <f>VLOOKUP(A531,BASE.!$A$1:$T$878,13,FALSE)</f>
        <v>VIII</v>
      </c>
      <c r="N531" s="129" t="str">
        <f>VLOOKUP(A531,BASE.!$A$1:$T$878,14,FALSE)</f>
        <v>Concepción.</v>
      </c>
      <c r="O531" s="129" t="str">
        <f>VLOOKUP(A531,BASE.!$A$1:$T$878,15,FALSE)</f>
        <v xml:space="preserve"> 41-2106-850
</v>
      </c>
      <c r="P531" s="129" t="str">
        <f>VLOOKUP(A531,BASE.!$A$1:$T$878,16,FALSE)</f>
        <v>contacto@tdesperanza.cl</v>
      </c>
      <c r="Q531" s="129">
        <f>VLOOKUP(A531,BASE.!$A$1:$T$878,17,FALSE)</f>
        <v>0</v>
      </c>
      <c r="R531" s="129" t="str">
        <f>VLOOKUP(A531,BASE.!$A$1:$T$878,18,FALSE)</f>
        <v>93401.</v>
      </c>
      <c r="S531" s="129" t="str">
        <f>VLOOKUP(A531,BASE.!$A$1:$T$878,19,FALSE)</f>
        <v xml:space="preserve">Certificado de antecedentes financieros, correspondientes al año 2019, APROBADOS por Subdepartamento de Supervisión Financiera Nacional para su actualización.
</v>
      </c>
      <c r="T531" s="131">
        <f>VLOOKUP(A531,BASE.!$A$1:$T$878,20,FALSE)</f>
        <v>37970</v>
      </c>
      <c r="U531" s="130">
        <v>6979</v>
      </c>
      <c r="V531" s="136">
        <v>0</v>
      </c>
      <c r="W531" s="136">
        <v>0</v>
      </c>
      <c r="X531" s="134">
        <v>44227</v>
      </c>
      <c r="Y531" s="135" t="s">
        <v>8664</v>
      </c>
      <c r="Z531" s="135" t="s">
        <v>7880</v>
      </c>
      <c r="AA531" s="135" t="s">
        <v>6479</v>
      </c>
    </row>
    <row r="532" spans="1:27" x14ac:dyDescent="0.25">
      <c r="A532" s="129">
        <v>6979</v>
      </c>
      <c r="B532" s="129" t="s">
        <v>8352</v>
      </c>
      <c r="C532" s="129">
        <v>738689003</v>
      </c>
      <c r="D532" s="129" t="str">
        <f>VLOOKUP(A532,BASE.!$A$1:$T$878,4,FALSE)</f>
        <v>Fundación de Derecho Privado.</v>
      </c>
      <c r="E532" s="129" t="str">
        <f>VLOOKUP(A532,BASE.!$A$1:$T$878,5,FALSE)</f>
        <v>Otorgado por Decreto Supremo Nº 262, de fecha 2 de abril de 1997, por el Ministerio de Justicia. Publicado en el Diario Oficial con fecha 24 de abril de 1997.</v>
      </c>
      <c r="F532" s="129" t="str">
        <f>VLOOKUP(A532,BASE.!$A$1:$T$878,6,FALSE)</f>
        <v>Certificado de Vigencia inscripción Nº7421 de fecha 02 de abril de 1997. Folio N° 500328926944, emitido por el Servicio de Registro Civil e Identificación, de fecha 13 de julio de 2020.</v>
      </c>
      <c r="G532" s="129" t="str">
        <f>VLOOKUP(A532,BASE.!$A$1:$T$878,7,FALSE)</f>
        <v xml:space="preserve">Ayudar a la infancia desvalida sin distinción de sexo, sin distinción racial, creencia religiosa o política.
</v>
      </c>
      <c r="H532" s="129" t="str">
        <f>VLOOKUP(A532,BASE.!$A$1:$T$878,8,FALSE)</f>
        <v xml:space="preserve">Presidente: Simona de la Barra Cruzat.           
Secretario: Julián Humberto Carrasco Poblete.
Tesorero: Leoncio Toro Araya.
Director Ejecutivo: Rafael Mella Gallegos.
Director: Carlos Javier Contzen Fuentes.
</v>
      </c>
      <c r="I532" s="129" t="str">
        <f>VLOOKUP(A532,BASE.!$A$1:$T$878,9,FALSE)</f>
        <v>El Consejo durará tres años en sus cargos y se renovará tácita y sucesivamente cada tres años, salvo que la mayoría absoluta de los demás consejeros, resuelva su exclusión.</v>
      </c>
      <c r="J532" s="129" t="str">
        <f>VLOOKUP(A532,BASE.!$A$1:$T$878,10,FALSE)</f>
        <v>10 de enero de 2017 – 10 de enero 2020</v>
      </c>
      <c r="K532" s="129" t="str">
        <f>VLOOKUP(A532,BASE.!$A$1:$T$878,11,FALSE)</f>
        <v xml:space="preserve">Simona de la Barra Cruzat
Rafael Mella Gallegos.
Podrán actuar conjunta o separadamente.
</v>
      </c>
      <c r="L532" s="129" t="str">
        <f>VLOOKUP(A532,BASE.!$A$1:$T$878,12,FALSE)</f>
        <v>Exeter Nº 540-D, Concepción.</v>
      </c>
      <c r="M532" s="129" t="str">
        <f>VLOOKUP(A532,BASE.!$A$1:$T$878,13,FALSE)</f>
        <v>VIII</v>
      </c>
      <c r="N532" s="129" t="str">
        <f>VLOOKUP(A532,BASE.!$A$1:$T$878,14,FALSE)</f>
        <v>Concepción.</v>
      </c>
      <c r="O532" s="129" t="str">
        <f>VLOOKUP(A532,BASE.!$A$1:$T$878,15,FALSE)</f>
        <v xml:space="preserve"> 41-2106-850
</v>
      </c>
      <c r="P532" s="129" t="str">
        <f>VLOOKUP(A532,BASE.!$A$1:$T$878,16,FALSE)</f>
        <v>contacto@tdesperanza.cl</v>
      </c>
      <c r="Q532" s="129">
        <f>VLOOKUP(A532,BASE.!$A$1:$T$878,17,FALSE)</f>
        <v>0</v>
      </c>
      <c r="R532" s="129" t="str">
        <f>VLOOKUP(A532,BASE.!$A$1:$T$878,18,FALSE)</f>
        <v>93401.</v>
      </c>
      <c r="S532" s="129" t="str">
        <f>VLOOKUP(A532,BASE.!$A$1:$T$878,19,FALSE)</f>
        <v xml:space="preserve">Certificado de antecedentes financieros, correspondientes al año 2019, APROBADOS por Subdepartamento de Supervisión Financiera Nacional para su actualización.
</v>
      </c>
      <c r="T532" s="131">
        <f>VLOOKUP(A532,BASE.!$A$1:$T$878,20,FALSE)</f>
        <v>37970</v>
      </c>
      <c r="U532" s="130">
        <v>6979</v>
      </c>
      <c r="V532" s="136">
        <v>63192149</v>
      </c>
      <c r="W532" s="136">
        <v>63192149</v>
      </c>
      <c r="X532" s="134">
        <v>44227</v>
      </c>
      <c r="Y532" s="135" t="s">
        <v>8664</v>
      </c>
      <c r="Z532" s="135" t="s">
        <v>7880</v>
      </c>
      <c r="AA532" s="135" t="s">
        <v>198</v>
      </c>
    </row>
    <row r="533" spans="1:27" x14ac:dyDescent="0.25">
      <c r="A533" s="129">
        <v>6979</v>
      </c>
      <c r="B533" s="129" t="s">
        <v>8352</v>
      </c>
      <c r="C533" s="129">
        <v>738689003</v>
      </c>
      <c r="D533" s="129" t="str">
        <f>VLOOKUP(A533,BASE.!$A$1:$T$878,4,FALSE)</f>
        <v>Fundación de Derecho Privado.</v>
      </c>
      <c r="E533" s="129" t="str">
        <f>VLOOKUP(A533,BASE.!$A$1:$T$878,5,FALSE)</f>
        <v>Otorgado por Decreto Supremo Nº 262, de fecha 2 de abril de 1997, por el Ministerio de Justicia. Publicado en el Diario Oficial con fecha 24 de abril de 1997.</v>
      </c>
      <c r="F533" s="129" t="str">
        <f>VLOOKUP(A533,BASE.!$A$1:$T$878,6,FALSE)</f>
        <v>Certificado de Vigencia inscripción Nº7421 de fecha 02 de abril de 1997. Folio N° 500328926944, emitido por el Servicio de Registro Civil e Identificación, de fecha 13 de julio de 2020.</v>
      </c>
      <c r="G533" s="129" t="str">
        <f>VLOOKUP(A533,BASE.!$A$1:$T$878,7,FALSE)</f>
        <v xml:space="preserve">Ayudar a la infancia desvalida sin distinción de sexo, sin distinción racial, creencia religiosa o política.
</v>
      </c>
      <c r="H533" s="129" t="str">
        <f>VLOOKUP(A533,BASE.!$A$1:$T$878,8,FALSE)</f>
        <v xml:space="preserve">Presidente: Simona de la Barra Cruzat.           
Secretario: Julián Humberto Carrasco Poblete.
Tesorero: Leoncio Toro Araya.
Director Ejecutivo: Rafael Mella Gallegos.
Director: Carlos Javier Contzen Fuentes.
</v>
      </c>
      <c r="I533" s="129" t="str">
        <f>VLOOKUP(A533,BASE.!$A$1:$T$878,9,FALSE)</f>
        <v>El Consejo durará tres años en sus cargos y se renovará tácita y sucesivamente cada tres años, salvo que la mayoría absoluta de los demás consejeros, resuelva su exclusión.</v>
      </c>
      <c r="J533" s="129" t="str">
        <f>VLOOKUP(A533,BASE.!$A$1:$T$878,10,FALSE)</f>
        <v>10 de enero de 2017 – 10 de enero 2020</v>
      </c>
      <c r="K533" s="129" t="str">
        <f>VLOOKUP(A533,BASE.!$A$1:$T$878,11,FALSE)</f>
        <v xml:space="preserve">Simona de la Barra Cruzat
Rafael Mella Gallegos.
Podrán actuar conjunta o separadamente.
</v>
      </c>
      <c r="L533" s="129" t="str">
        <f>VLOOKUP(A533,BASE.!$A$1:$T$878,12,FALSE)</f>
        <v>Exeter Nº 540-D, Concepción.</v>
      </c>
      <c r="M533" s="129" t="str">
        <f>VLOOKUP(A533,BASE.!$A$1:$T$878,13,FALSE)</f>
        <v>VIII</v>
      </c>
      <c r="N533" s="129" t="str">
        <f>VLOOKUP(A533,BASE.!$A$1:$T$878,14,FALSE)</f>
        <v>Concepción.</v>
      </c>
      <c r="O533" s="129" t="str">
        <f>VLOOKUP(A533,BASE.!$A$1:$T$878,15,FALSE)</f>
        <v xml:space="preserve"> 41-2106-850
</v>
      </c>
      <c r="P533" s="129" t="str">
        <f>VLOOKUP(A533,BASE.!$A$1:$T$878,16,FALSE)</f>
        <v>contacto@tdesperanza.cl</v>
      </c>
      <c r="Q533" s="129">
        <f>VLOOKUP(A533,BASE.!$A$1:$T$878,17,FALSE)</f>
        <v>0</v>
      </c>
      <c r="R533" s="129" t="str">
        <f>VLOOKUP(A533,BASE.!$A$1:$T$878,18,FALSE)</f>
        <v>93401.</v>
      </c>
      <c r="S533" s="129" t="str">
        <f>VLOOKUP(A533,BASE.!$A$1:$T$878,19,FALSE)</f>
        <v xml:space="preserve">Certificado de antecedentes financieros, correspondientes al año 2019, APROBADOS por Subdepartamento de Supervisión Financiera Nacional para su actualización.
</v>
      </c>
      <c r="T533" s="131">
        <f>VLOOKUP(A533,BASE.!$A$1:$T$878,20,FALSE)</f>
        <v>37970</v>
      </c>
      <c r="U533" s="130">
        <v>6979</v>
      </c>
      <c r="V533" s="136">
        <v>49293784</v>
      </c>
      <c r="W533" s="136">
        <v>49293784</v>
      </c>
      <c r="X533" s="134">
        <v>44227</v>
      </c>
      <c r="Y533" s="135" t="s">
        <v>8664</v>
      </c>
      <c r="Z533" s="135" t="s">
        <v>7880</v>
      </c>
      <c r="AA533" s="135" t="s">
        <v>7938</v>
      </c>
    </row>
    <row r="534" spans="1:27" x14ac:dyDescent="0.25">
      <c r="A534" s="129">
        <v>6979</v>
      </c>
      <c r="B534" s="129" t="s">
        <v>8352</v>
      </c>
      <c r="C534" s="129">
        <v>738689003</v>
      </c>
      <c r="D534" s="129" t="str">
        <f>VLOOKUP(A534,BASE.!$A$1:$T$878,4,FALSE)</f>
        <v>Fundación de Derecho Privado.</v>
      </c>
      <c r="E534" s="129" t="str">
        <f>VLOOKUP(A534,BASE.!$A$1:$T$878,5,FALSE)</f>
        <v>Otorgado por Decreto Supremo Nº 262, de fecha 2 de abril de 1997, por el Ministerio de Justicia. Publicado en el Diario Oficial con fecha 24 de abril de 1997.</v>
      </c>
      <c r="F534" s="129" t="str">
        <f>VLOOKUP(A534,BASE.!$A$1:$T$878,6,FALSE)</f>
        <v>Certificado de Vigencia inscripción Nº7421 de fecha 02 de abril de 1997. Folio N° 500328926944, emitido por el Servicio de Registro Civil e Identificación, de fecha 13 de julio de 2020.</v>
      </c>
      <c r="G534" s="129" t="str">
        <f>VLOOKUP(A534,BASE.!$A$1:$T$878,7,FALSE)</f>
        <v xml:space="preserve">Ayudar a la infancia desvalida sin distinción de sexo, sin distinción racial, creencia religiosa o política.
</v>
      </c>
      <c r="H534" s="129" t="str">
        <f>VLOOKUP(A534,BASE.!$A$1:$T$878,8,FALSE)</f>
        <v xml:space="preserve">Presidente: Simona de la Barra Cruzat.           
Secretario: Julián Humberto Carrasco Poblete.
Tesorero: Leoncio Toro Araya.
Director Ejecutivo: Rafael Mella Gallegos.
Director: Carlos Javier Contzen Fuentes.
</v>
      </c>
      <c r="I534" s="129" t="str">
        <f>VLOOKUP(A534,BASE.!$A$1:$T$878,9,FALSE)</f>
        <v>El Consejo durará tres años en sus cargos y se renovará tácita y sucesivamente cada tres años, salvo que la mayoría absoluta de los demás consejeros, resuelva su exclusión.</v>
      </c>
      <c r="J534" s="129" t="str">
        <f>VLOOKUP(A534,BASE.!$A$1:$T$878,10,FALSE)</f>
        <v>10 de enero de 2017 – 10 de enero 2020</v>
      </c>
      <c r="K534" s="129" t="str">
        <f>VLOOKUP(A534,BASE.!$A$1:$T$878,11,FALSE)</f>
        <v xml:space="preserve">Simona de la Barra Cruzat
Rafael Mella Gallegos.
Podrán actuar conjunta o separadamente.
</v>
      </c>
      <c r="L534" s="129" t="str">
        <f>VLOOKUP(A534,BASE.!$A$1:$T$878,12,FALSE)</f>
        <v>Exeter Nº 540-D, Concepción.</v>
      </c>
      <c r="M534" s="129" t="str">
        <f>VLOOKUP(A534,BASE.!$A$1:$T$878,13,FALSE)</f>
        <v>VIII</v>
      </c>
      <c r="N534" s="129" t="str">
        <f>VLOOKUP(A534,BASE.!$A$1:$T$878,14,FALSE)</f>
        <v>Concepción.</v>
      </c>
      <c r="O534" s="129" t="str">
        <f>VLOOKUP(A534,BASE.!$A$1:$T$878,15,FALSE)</f>
        <v xml:space="preserve"> 41-2106-850
</v>
      </c>
      <c r="P534" s="129" t="str">
        <f>VLOOKUP(A534,BASE.!$A$1:$T$878,16,FALSE)</f>
        <v>contacto@tdesperanza.cl</v>
      </c>
      <c r="Q534" s="129">
        <f>VLOOKUP(A534,BASE.!$A$1:$T$878,17,FALSE)</f>
        <v>0</v>
      </c>
      <c r="R534" s="129" t="str">
        <f>VLOOKUP(A534,BASE.!$A$1:$T$878,18,FALSE)</f>
        <v>93401.</v>
      </c>
      <c r="S534" s="129" t="str">
        <f>VLOOKUP(A534,BASE.!$A$1:$T$878,19,FALSE)</f>
        <v xml:space="preserve">Certificado de antecedentes financieros, correspondientes al año 2019, APROBADOS por Subdepartamento de Supervisión Financiera Nacional para su actualización.
</v>
      </c>
      <c r="T534" s="131">
        <f>VLOOKUP(A534,BASE.!$A$1:$T$878,20,FALSE)</f>
        <v>37970</v>
      </c>
      <c r="U534" s="130">
        <v>6979</v>
      </c>
      <c r="V534" s="136">
        <v>4382408</v>
      </c>
      <c r="W534" s="136">
        <v>4382408</v>
      </c>
      <c r="X534" s="134">
        <v>44227</v>
      </c>
      <c r="Y534" s="135" t="s">
        <v>8664</v>
      </c>
      <c r="Z534" s="135" t="s">
        <v>7880</v>
      </c>
      <c r="AA534" s="135" t="s">
        <v>7888</v>
      </c>
    </row>
    <row r="535" spans="1:27" x14ac:dyDescent="0.25">
      <c r="A535" s="129">
        <v>6979</v>
      </c>
      <c r="B535" s="129" t="s">
        <v>8352</v>
      </c>
      <c r="C535" s="129">
        <v>738689003</v>
      </c>
      <c r="D535" s="129" t="str">
        <f>VLOOKUP(A535,BASE.!$A$1:$T$878,4,FALSE)</f>
        <v>Fundación de Derecho Privado.</v>
      </c>
      <c r="E535" s="129" t="str">
        <f>VLOOKUP(A535,BASE.!$A$1:$T$878,5,FALSE)</f>
        <v>Otorgado por Decreto Supremo Nº 262, de fecha 2 de abril de 1997, por el Ministerio de Justicia. Publicado en el Diario Oficial con fecha 24 de abril de 1997.</v>
      </c>
      <c r="F535" s="129" t="str">
        <f>VLOOKUP(A535,BASE.!$A$1:$T$878,6,FALSE)</f>
        <v>Certificado de Vigencia inscripción Nº7421 de fecha 02 de abril de 1997. Folio N° 500328926944, emitido por el Servicio de Registro Civil e Identificación, de fecha 13 de julio de 2020.</v>
      </c>
      <c r="G535" s="129" t="str">
        <f>VLOOKUP(A535,BASE.!$A$1:$T$878,7,FALSE)</f>
        <v xml:space="preserve">Ayudar a la infancia desvalida sin distinción de sexo, sin distinción racial, creencia religiosa o política.
</v>
      </c>
      <c r="H535" s="129" t="str">
        <f>VLOOKUP(A535,BASE.!$A$1:$T$878,8,FALSE)</f>
        <v xml:space="preserve">Presidente: Simona de la Barra Cruzat.           
Secretario: Julián Humberto Carrasco Poblete.
Tesorero: Leoncio Toro Araya.
Director Ejecutivo: Rafael Mella Gallegos.
Director: Carlos Javier Contzen Fuentes.
</v>
      </c>
      <c r="I535" s="129" t="str">
        <f>VLOOKUP(A535,BASE.!$A$1:$T$878,9,FALSE)</f>
        <v>El Consejo durará tres años en sus cargos y se renovará tácita y sucesivamente cada tres años, salvo que la mayoría absoluta de los demás consejeros, resuelva su exclusión.</v>
      </c>
      <c r="J535" s="129" t="str">
        <f>VLOOKUP(A535,BASE.!$A$1:$T$878,10,FALSE)</f>
        <v>10 de enero de 2017 – 10 de enero 2020</v>
      </c>
      <c r="K535" s="129" t="str">
        <f>VLOOKUP(A535,BASE.!$A$1:$T$878,11,FALSE)</f>
        <v xml:space="preserve">Simona de la Barra Cruzat
Rafael Mella Gallegos.
Podrán actuar conjunta o separadamente.
</v>
      </c>
      <c r="L535" s="129" t="str">
        <f>VLOOKUP(A535,BASE.!$A$1:$T$878,12,FALSE)</f>
        <v>Exeter Nº 540-D, Concepción.</v>
      </c>
      <c r="M535" s="129" t="str">
        <f>VLOOKUP(A535,BASE.!$A$1:$T$878,13,FALSE)</f>
        <v>VIII</v>
      </c>
      <c r="N535" s="129" t="str">
        <f>VLOOKUP(A535,BASE.!$A$1:$T$878,14,FALSE)</f>
        <v>Concepción.</v>
      </c>
      <c r="O535" s="129" t="str">
        <f>VLOOKUP(A535,BASE.!$A$1:$T$878,15,FALSE)</f>
        <v xml:space="preserve"> 41-2106-850
</v>
      </c>
      <c r="P535" s="129" t="str">
        <f>VLOOKUP(A535,BASE.!$A$1:$T$878,16,FALSE)</f>
        <v>contacto@tdesperanza.cl</v>
      </c>
      <c r="Q535" s="129">
        <f>VLOOKUP(A535,BASE.!$A$1:$T$878,17,FALSE)</f>
        <v>0</v>
      </c>
      <c r="R535" s="129" t="str">
        <f>VLOOKUP(A535,BASE.!$A$1:$T$878,18,FALSE)</f>
        <v>93401.</v>
      </c>
      <c r="S535" s="129" t="str">
        <f>VLOOKUP(A535,BASE.!$A$1:$T$878,19,FALSE)</f>
        <v xml:space="preserve">Certificado de antecedentes financieros, correspondientes al año 2019, APROBADOS por Subdepartamento de Supervisión Financiera Nacional para su actualización.
</v>
      </c>
      <c r="T535" s="131">
        <f>VLOOKUP(A535,BASE.!$A$1:$T$878,20,FALSE)</f>
        <v>37970</v>
      </c>
      <c r="U535" s="130">
        <v>6979</v>
      </c>
      <c r="V535" s="136">
        <v>5827293</v>
      </c>
      <c r="W535" s="136">
        <v>5827293</v>
      </c>
      <c r="X535" s="134">
        <v>44227</v>
      </c>
      <c r="Y535" s="135" t="s">
        <v>8664</v>
      </c>
      <c r="Z535" s="135" t="s">
        <v>7880</v>
      </c>
      <c r="AA535" s="135" t="s">
        <v>7939</v>
      </c>
    </row>
    <row r="536" spans="1:27" x14ac:dyDescent="0.25">
      <c r="A536" s="129">
        <v>6979</v>
      </c>
      <c r="B536" s="129" t="s">
        <v>8352</v>
      </c>
      <c r="C536" s="129">
        <v>738689003</v>
      </c>
      <c r="D536" s="129" t="str">
        <f>VLOOKUP(A536,BASE.!$A$1:$T$878,4,FALSE)</f>
        <v>Fundación de Derecho Privado.</v>
      </c>
      <c r="E536" s="129" t="str">
        <f>VLOOKUP(A536,BASE.!$A$1:$T$878,5,FALSE)</f>
        <v>Otorgado por Decreto Supremo Nº 262, de fecha 2 de abril de 1997, por el Ministerio de Justicia. Publicado en el Diario Oficial con fecha 24 de abril de 1997.</v>
      </c>
      <c r="F536" s="129" t="str">
        <f>VLOOKUP(A536,BASE.!$A$1:$T$878,6,FALSE)</f>
        <v>Certificado de Vigencia inscripción Nº7421 de fecha 02 de abril de 1997. Folio N° 500328926944, emitido por el Servicio de Registro Civil e Identificación, de fecha 13 de julio de 2020.</v>
      </c>
      <c r="G536" s="129" t="str">
        <f>VLOOKUP(A536,BASE.!$A$1:$T$878,7,FALSE)</f>
        <v xml:space="preserve">Ayudar a la infancia desvalida sin distinción de sexo, sin distinción racial, creencia religiosa o política.
</v>
      </c>
      <c r="H536" s="129" t="str">
        <f>VLOOKUP(A536,BASE.!$A$1:$T$878,8,FALSE)</f>
        <v xml:space="preserve">Presidente: Simona de la Barra Cruzat.           
Secretario: Julián Humberto Carrasco Poblete.
Tesorero: Leoncio Toro Araya.
Director Ejecutivo: Rafael Mella Gallegos.
Director: Carlos Javier Contzen Fuentes.
</v>
      </c>
      <c r="I536" s="129" t="str">
        <f>VLOOKUP(A536,BASE.!$A$1:$T$878,9,FALSE)</f>
        <v>El Consejo durará tres años en sus cargos y se renovará tácita y sucesivamente cada tres años, salvo que la mayoría absoluta de los demás consejeros, resuelva su exclusión.</v>
      </c>
      <c r="J536" s="129" t="str">
        <f>VLOOKUP(A536,BASE.!$A$1:$T$878,10,FALSE)</f>
        <v>10 de enero de 2017 – 10 de enero 2020</v>
      </c>
      <c r="K536" s="129" t="str">
        <f>VLOOKUP(A536,BASE.!$A$1:$T$878,11,FALSE)</f>
        <v xml:space="preserve">Simona de la Barra Cruzat
Rafael Mella Gallegos.
Podrán actuar conjunta o separadamente.
</v>
      </c>
      <c r="L536" s="129" t="str">
        <f>VLOOKUP(A536,BASE.!$A$1:$T$878,12,FALSE)</f>
        <v>Exeter Nº 540-D, Concepción.</v>
      </c>
      <c r="M536" s="129" t="str">
        <f>VLOOKUP(A536,BASE.!$A$1:$T$878,13,FALSE)</f>
        <v>VIII</v>
      </c>
      <c r="N536" s="129" t="str">
        <f>VLOOKUP(A536,BASE.!$A$1:$T$878,14,FALSE)</f>
        <v>Concepción.</v>
      </c>
      <c r="O536" s="129" t="str">
        <f>VLOOKUP(A536,BASE.!$A$1:$T$878,15,FALSE)</f>
        <v xml:space="preserve"> 41-2106-850
</v>
      </c>
      <c r="P536" s="129" t="str">
        <f>VLOOKUP(A536,BASE.!$A$1:$T$878,16,FALSE)</f>
        <v>contacto@tdesperanza.cl</v>
      </c>
      <c r="Q536" s="129">
        <f>VLOOKUP(A536,BASE.!$A$1:$T$878,17,FALSE)</f>
        <v>0</v>
      </c>
      <c r="R536" s="129" t="str">
        <f>VLOOKUP(A536,BASE.!$A$1:$T$878,18,FALSE)</f>
        <v>93401.</v>
      </c>
      <c r="S536" s="129" t="str">
        <f>VLOOKUP(A536,BASE.!$A$1:$T$878,19,FALSE)</f>
        <v xml:space="preserve">Certificado de antecedentes financieros, correspondientes al año 2019, APROBADOS por Subdepartamento de Supervisión Financiera Nacional para su actualización.
</v>
      </c>
      <c r="T536" s="131">
        <f>VLOOKUP(A536,BASE.!$A$1:$T$878,20,FALSE)</f>
        <v>37970</v>
      </c>
      <c r="U536" s="130">
        <v>6979</v>
      </c>
      <c r="V536" s="136">
        <v>15914934</v>
      </c>
      <c r="W536" s="136">
        <v>15914934</v>
      </c>
      <c r="X536" s="134">
        <v>44227</v>
      </c>
      <c r="Y536" s="135" t="s">
        <v>8664</v>
      </c>
      <c r="Z536" s="135" t="s">
        <v>7880</v>
      </c>
      <c r="AA536" s="135" t="s">
        <v>7889</v>
      </c>
    </row>
    <row r="537" spans="1:27" x14ac:dyDescent="0.25">
      <c r="A537" s="129">
        <v>6982</v>
      </c>
      <c r="B537" s="129" t="s">
        <v>8353</v>
      </c>
      <c r="C537" s="129">
        <v>692307003</v>
      </c>
      <c r="D537" s="129" t="str">
        <f>VLOOKUP(A537,BASE.!$A$1:$T$878,4,FALSE)</f>
        <v>Municipalidad</v>
      </c>
      <c r="E537" s="129" t="str">
        <f>VLOOKUP(A537,BASE.!$A$1:$T$878,5,FALSE)</f>
        <v>Constitución Política de la República, art. 107.</v>
      </c>
      <c r="F537" s="129" t="str">
        <f>VLOOKUP(A537,BASE.!$A$1:$T$878,6,FALSE)</f>
        <v>Indefinida.</v>
      </c>
      <c r="G537" s="129" t="str">
        <f>VLOOKUP(A537,BASE.!$A$1:$T$878,7,FALSE)</f>
        <v>Según Ley Orgánica Nº 18.695, arts. 1º al 4º.</v>
      </c>
      <c r="H537" s="129" t="str">
        <f>VLOOKUP(A537,BASE.!$A$1:$T$878,8,FALSE)</f>
        <v>no tiene</v>
      </c>
      <c r="I537" s="129">
        <f>VLOOKUP(A537,BASE.!$A$1:$T$878,9,FALSE)</f>
        <v>0</v>
      </c>
      <c r="J537" s="129">
        <f>VLOOKUP(A537,BASE.!$A$1:$T$878,10,FALSE)</f>
        <v>0</v>
      </c>
      <c r="K537" s="129" t="str">
        <f>VLOOKUP(A537,BASE.!$A$1:$T$878,11,FALSE)</f>
        <v xml:space="preserve">Cristian Felipe Ojeda Chiguay. </v>
      </c>
      <c r="L537" s="129" t="str">
        <f>VLOOKUP(A537,BASE.!$A$1:$T$878,12,FALSE)</f>
        <v>22 de Mayo Nº 351, Quellón, Décima Región.</v>
      </c>
      <c r="M537" s="129" t="str">
        <f>VLOOKUP(A537,BASE.!$A$1:$T$878,13,FALSE)</f>
        <v>X</v>
      </c>
      <c r="N537" s="129" t="str">
        <f>VLOOKUP(A537,BASE.!$A$1:$T$878,14,FALSE)</f>
        <v>Quellón</v>
      </c>
      <c r="O537" s="129" t="str">
        <f>VLOOKUP(A537,BASE.!$A$1:$T$878,15,FALSE)</f>
        <v>652-686801</v>
      </c>
      <c r="P537" s="129" t="str">
        <f>VLOOKUP(A537,BASE.!$A$1:$T$878,16,FALSE)</f>
        <v>info@muniquellon.cl</v>
      </c>
      <c r="Q537" s="129">
        <f>VLOOKUP(A537,BASE.!$A$1:$T$878,17,FALSE)</f>
        <v>0</v>
      </c>
      <c r="R537" s="129">
        <f>VLOOKUP(A537,BASE.!$A$1:$T$878,18,FALSE)</f>
        <v>91001</v>
      </c>
      <c r="S537" s="129" t="str">
        <f>VLOOKUP(A537,BASE.!$A$1:$T$878,19,FALSE)</f>
        <v xml:space="preserve">No se acompañan. Aplica Informe Jurídico Nº 09, de  fecha 14 de marzo de 2011 del Departamento Jurídico y Dictamen Nº 070791, de 2009, de la Contraloría General de la República.  
</v>
      </c>
      <c r="T537" s="131">
        <f>VLOOKUP(A537,BASE.!$A$1:$T$878,20,FALSE)</f>
        <v>37970</v>
      </c>
      <c r="U537" s="130">
        <v>6982</v>
      </c>
      <c r="V537" s="136">
        <v>159360</v>
      </c>
      <c r="W537" s="136">
        <v>159360</v>
      </c>
      <c r="X537" s="134">
        <v>44227</v>
      </c>
      <c r="Y537" s="135" t="s">
        <v>8664</v>
      </c>
      <c r="Z537" s="135" t="s">
        <v>7880</v>
      </c>
      <c r="AA537" s="135" t="s">
        <v>7929</v>
      </c>
    </row>
    <row r="538" spans="1:27" x14ac:dyDescent="0.25">
      <c r="A538" s="129">
        <v>6983</v>
      </c>
      <c r="B538" s="129" t="s">
        <v>8354</v>
      </c>
      <c r="C538" s="129">
        <v>759917405</v>
      </c>
      <c r="D538" s="129" t="str">
        <f>VLOOKUP(A538,BASE.!$A$1:$T$878,4,FALSE)</f>
        <v>Fundación de derecho público</v>
      </c>
      <c r="E538" s="129" t="str">
        <f>VLOOKUP(A538,BASE.!$A$1:$T$878,5,FALSE)</f>
        <v>Decreto Eclesiástico del Obispado de Copiapó Nº 003/01, de 9 de marzo de 2001.</v>
      </c>
      <c r="F538" s="129" t="str">
        <f>VLOOKUP(A538,BASE.!$A$1:$T$878,6,FALSE)</f>
        <v xml:space="preserve">Certificado de Vigencia SOC/148/20, de fecha 27 de agosto de 2020, del Obispado de Copiapó.
</v>
      </c>
      <c r="G538" s="129" t="str">
        <f>VLOOKUP(A538,BASE.!$A$1:$T$878,7,FALSE)</f>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
      <c r="H538" s="129" t="str">
        <f>VLOOKUP(A538,BASE.!$A$1:$T$878,8,FALSE)</f>
        <v xml:space="preserve">Presidente: Jorge Alfaro Colmans
Vicepresidenta: María Eugenia Cavada
Secretaria: Ximena Cáceres Maturana
Directora: Nélida Carmona Rojas
Directora: Alicia Gutiérrez Tapia
Director: Iván Farah Maffei
Directora Ejecutiva: Carla Brown Prato
</v>
      </c>
      <c r="I538" s="129" t="str">
        <f>VLOOKUP(A538,BASE.!$A$1:$T$878,9,FALSE)</f>
        <v>no aparece</v>
      </c>
      <c r="J538" s="129" t="str">
        <f>VLOOKUP(A538,BASE.!$A$1:$T$878,10,FALSE)</f>
        <v>19 de diciembre de 2018 al 19 de diciembre de 2019</v>
      </c>
      <c r="K538" s="129" t="str">
        <f>VLOOKUP(A538,BASE.!$A$1:$T$878,11,FALSE)</f>
        <v xml:space="preserve">Presidente: Jorge Alfaro Colmans
Directora Ejecutiva: Carla Brown Prato
</v>
      </c>
      <c r="L538" s="129" t="str">
        <f>VLOOKUP(A538,BASE.!$A$1:$T$878,12,FALSE)</f>
        <v xml:space="preserve">Calle O’Higgins Nº 555, piso 3, comuna de Copiapó, Región de Atacama
</v>
      </c>
      <c r="M538" s="129" t="str">
        <f>VLOOKUP(A538,BASE.!$A$1:$T$878,13,FALSE)</f>
        <v>III</v>
      </c>
      <c r="N538" s="129" t="str">
        <f>VLOOKUP(A538,BASE.!$A$1:$T$878,14,FALSE)</f>
        <v>Copiapó</v>
      </c>
      <c r="O538" s="129" t="str">
        <f>VLOOKUP(A538,BASE.!$A$1:$T$878,15,FALSE)</f>
        <v xml:space="preserve">Fono fijo: 52-2247556
Fono celular: 9-68328551
</v>
      </c>
      <c r="P538" s="129" t="str">
        <f>VLOOKUP(A538,BASE.!$A$1:$T$878,16,FALSE)</f>
        <v>svallejos@fundiep.cl</v>
      </c>
      <c r="Q538" s="129">
        <f>VLOOKUP(A538,BASE.!$A$1:$T$878,17,FALSE)</f>
        <v>0</v>
      </c>
      <c r="R538" s="129">
        <f>VLOOKUP(A538,BASE.!$A$1:$T$878,18,FALSE)</f>
        <v>93401</v>
      </c>
      <c r="S538" s="129" t="str">
        <f>VLOOKUP(A538,BASE.!$A$1:$T$878,19,FALSE)</f>
        <v>Se acompaña certificado financiero correspondiente al 2019 aprobado por el Subdepartamento de Supervisión Financiera</v>
      </c>
      <c r="T538" s="131">
        <f>VLOOKUP(A538,BASE.!$A$1:$T$878,20,FALSE)</f>
        <v>37970</v>
      </c>
      <c r="U538" s="130">
        <v>6983</v>
      </c>
      <c r="V538" s="136">
        <v>26544152</v>
      </c>
      <c r="W538" s="136">
        <v>26544152</v>
      </c>
      <c r="X538" s="134">
        <v>44227</v>
      </c>
      <c r="Y538" s="135" t="s">
        <v>8664</v>
      </c>
      <c r="Z538" s="135" t="s">
        <v>7880</v>
      </c>
      <c r="AA538" s="135" t="s">
        <v>8038</v>
      </c>
    </row>
    <row r="539" spans="1:27" x14ac:dyDescent="0.25">
      <c r="A539" s="129">
        <v>6983</v>
      </c>
      <c r="B539" s="129" t="s">
        <v>8354</v>
      </c>
      <c r="C539" s="129">
        <v>759917405</v>
      </c>
      <c r="D539" s="129" t="str">
        <f>VLOOKUP(A539,BASE.!$A$1:$T$878,4,FALSE)</f>
        <v>Fundación de derecho público</v>
      </c>
      <c r="E539" s="129" t="str">
        <f>VLOOKUP(A539,BASE.!$A$1:$T$878,5,FALSE)</f>
        <v>Decreto Eclesiástico del Obispado de Copiapó Nº 003/01, de 9 de marzo de 2001.</v>
      </c>
      <c r="F539" s="129" t="str">
        <f>VLOOKUP(A539,BASE.!$A$1:$T$878,6,FALSE)</f>
        <v xml:space="preserve">Certificado de Vigencia SOC/148/20, de fecha 27 de agosto de 2020, del Obispado de Copiapó.
</v>
      </c>
      <c r="G539" s="129" t="str">
        <f>VLOOKUP(A539,BASE.!$A$1:$T$878,7,FALSE)</f>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
      <c r="H539" s="129" t="str">
        <f>VLOOKUP(A539,BASE.!$A$1:$T$878,8,FALSE)</f>
        <v xml:space="preserve">Presidente: Jorge Alfaro Colmans
Vicepresidenta: María Eugenia Cavada
Secretaria: Ximena Cáceres Maturana
Directora: Nélida Carmona Rojas
Directora: Alicia Gutiérrez Tapia
Director: Iván Farah Maffei
Directora Ejecutiva: Carla Brown Prato
</v>
      </c>
      <c r="I539" s="129" t="str">
        <f>VLOOKUP(A539,BASE.!$A$1:$T$878,9,FALSE)</f>
        <v>no aparece</v>
      </c>
      <c r="J539" s="129" t="str">
        <f>VLOOKUP(A539,BASE.!$A$1:$T$878,10,FALSE)</f>
        <v>19 de diciembre de 2018 al 19 de diciembre de 2019</v>
      </c>
      <c r="K539" s="129" t="str">
        <f>VLOOKUP(A539,BASE.!$A$1:$T$878,11,FALSE)</f>
        <v xml:space="preserve">Presidente: Jorge Alfaro Colmans
Directora Ejecutiva: Carla Brown Prato
</v>
      </c>
      <c r="L539" s="129" t="str">
        <f>VLOOKUP(A539,BASE.!$A$1:$T$878,12,FALSE)</f>
        <v xml:space="preserve">Calle O’Higgins Nº 555, piso 3, comuna de Copiapó, Región de Atacama
</v>
      </c>
      <c r="M539" s="129" t="str">
        <f>VLOOKUP(A539,BASE.!$A$1:$T$878,13,FALSE)</f>
        <v>III</v>
      </c>
      <c r="N539" s="129" t="str">
        <f>VLOOKUP(A539,BASE.!$A$1:$T$878,14,FALSE)</f>
        <v>Copiapó</v>
      </c>
      <c r="O539" s="129" t="str">
        <f>VLOOKUP(A539,BASE.!$A$1:$T$878,15,FALSE)</f>
        <v xml:space="preserve">Fono fijo: 52-2247556
Fono celular: 9-68328551
</v>
      </c>
      <c r="P539" s="129" t="str">
        <f>VLOOKUP(A539,BASE.!$A$1:$T$878,16,FALSE)</f>
        <v>svallejos@fundiep.cl</v>
      </c>
      <c r="Q539" s="129">
        <f>VLOOKUP(A539,BASE.!$A$1:$T$878,17,FALSE)</f>
        <v>0</v>
      </c>
      <c r="R539" s="129">
        <f>VLOOKUP(A539,BASE.!$A$1:$T$878,18,FALSE)</f>
        <v>93401</v>
      </c>
      <c r="S539" s="129" t="str">
        <f>VLOOKUP(A539,BASE.!$A$1:$T$878,19,FALSE)</f>
        <v>Se acompaña certificado financiero correspondiente al 2019 aprobado por el Subdepartamento de Supervisión Financiera</v>
      </c>
      <c r="T539" s="131">
        <f>VLOOKUP(A539,BASE.!$A$1:$T$878,20,FALSE)</f>
        <v>37970</v>
      </c>
      <c r="U539" s="130">
        <v>6983</v>
      </c>
      <c r="V539" s="136">
        <v>131704567</v>
      </c>
      <c r="W539" s="136">
        <v>131704567</v>
      </c>
      <c r="X539" s="134">
        <v>44227</v>
      </c>
      <c r="Y539" s="135" t="s">
        <v>8664</v>
      </c>
      <c r="Z539" s="135" t="s">
        <v>7880</v>
      </c>
      <c r="AA539" s="135" t="s">
        <v>7954</v>
      </c>
    </row>
    <row r="540" spans="1:27" x14ac:dyDescent="0.25">
      <c r="A540" s="129">
        <v>6983</v>
      </c>
      <c r="B540" s="129" t="s">
        <v>8354</v>
      </c>
      <c r="C540" s="129">
        <v>759917405</v>
      </c>
      <c r="D540" s="129" t="str">
        <f>VLOOKUP(A540,BASE.!$A$1:$T$878,4,FALSE)</f>
        <v>Fundación de derecho público</v>
      </c>
      <c r="E540" s="129" t="str">
        <f>VLOOKUP(A540,BASE.!$A$1:$T$878,5,FALSE)</f>
        <v>Decreto Eclesiástico del Obispado de Copiapó Nº 003/01, de 9 de marzo de 2001.</v>
      </c>
      <c r="F540" s="129" t="str">
        <f>VLOOKUP(A540,BASE.!$A$1:$T$878,6,FALSE)</f>
        <v xml:space="preserve">Certificado de Vigencia SOC/148/20, de fecha 27 de agosto de 2020, del Obispado de Copiapó.
</v>
      </c>
      <c r="G540" s="129" t="str">
        <f>VLOOKUP(A540,BASE.!$A$1:$T$878,7,FALSE)</f>
        <v>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v>
      </c>
      <c r="H540" s="129" t="str">
        <f>VLOOKUP(A540,BASE.!$A$1:$T$878,8,FALSE)</f>
        <v xml:space="preserve">Presidente: Jorge Alfaro Colmans
Vicepresidenta: María Eugenia Cavada
Secretaria: Ximena Cáceres Maturana
Directora: Nélida Carmona Rojas
Directora: Alicia Gutiérrez Tapia
Director: Iván Farah Maffei
Directora Ejecutiva: Carla Brown Prato
</v>
      </c>
      <c r="I540" s="129" t="str">
        <f>VLOOKUP(A540,BASE.!$A$1:$T$878,9,FALSE)</f>
        <v>no aparece</v>
      </c>
      <c r="J540" s="129" t="str">
        <f>VLOOKUP(A540,BASE.!$A$1:$T$878,10,FALSE)</f>
        <v>19 de diciembre de 2018 al 19 de diciembre de 2019</v>
      </c>
      <c r="K540" s="129" t="str">
        <f>VLOOKUP(A540,BASE.!$A$1:$T$878,11,FALSE)</f>
        <v xml:space="preserve">Presidente: Jorge Alfaro Colmans
Directora Ejecutiva: Carla Brown Prato
</v>
      </c>
      <c r="L540" s="129" t="str">
        <f>VLOOKUP(A540,BASE.!$A$1:$T$878,12,FALSE)</f>
        <v xml:space="preserve">Calle O’Higgins Nº 555, piso 3, comuna de Copiapó, Región de Atacama
</v>
      </c>
      <c r="M540" s="129" t="str">
        <f>VLOOKUP(A540,BASE.!$A$1:$T$878,13,FALSE)</f>
        <v>III</v>
      </c>
      <c r="N540" s="129" t="str">
        <f>VLOOKUP(A540,BASE.!$A$1:$T$878,14,FALSE)</f>
        <v>Copiapó</v>
      </c>
      <c r="O540" s="129" t="str">
        <f>VLOOKUP(A540,BASE.!$A$1:$T$878,15,FALSE)</f>
        <v xml:space="preserve">Fono fijo: 52-2247556
Fono celular: 9-68328551
</v>
      </c>
      <c r="P540" s="129" t="str">
        <f>VLOOKUP(A540,BASE.!$A$1:$T$878,16,FALSE)</f>
        <v>svallejos@fundiep.cl</v>
      </c>
      <c r="Q540" s="129">
        <f>VLOOKUP(A540,BASE.!$A$1:$T$878,17,FALSE)</f>
        <v>0</v>
      </c>
      <c r="R540" s="129">
        <f>VLOOKUP(A540,BASE.!$A$1:$T$878,18,FALSE)</f>
        <v>93401</v>
      </c>
      <c r="S540" s="129" t="str">
        <f>VLOOKUP(A540,BASE.!$A$1:$T$878,19,FALSE)</f>
        <v>Se acompaña certificado financiero correspondiente al 2019 aprobado por el Subdepartamento de Supervisión Financiera</v>
      </c>
      <c r="T540" s="131">
        <f>VLOOKUP(A540,BASE.!$A$1:$T$878,20,FALSE)</f>
        <v>37970</v>
      </c>
      <c r="U540" s="130">
        <v>6983</v>
      </c>
      <c r="V540" s="136">
        <v>7517502</v>
      </c>
      <c r="W540" s="136">
        <v>7517502</v>
      </c>
      <c r="X540" s="134">
        <v>44227</v>
      </c>
      <c r="Y540" s="135" t="s">
        <v>8664</v>
      </c>
      <c r="Z540" s="135" t="s">
        <v>7880</v>
      </c>
      <c r="AA540" s="135" t="s">
        <v>8052</v>
      </c>
    </row>
    <row r="541" spans="1:27" x14ac:dyDescent="0.25">
      <c r="A541" s="129">
        <v>6984</v>
      </c>
      <c r="B541" s="129" t="s">
        <v>8355</v>
      </c>
      <c r="C541" s="129">
        <v>692202007</v>
      </c>
      <c r="D541" s="129" t="str">
        <f>VLOOKUP(A541,BASE.!$A$1:$T$878,4,FALSE)</f>
        <v>Municipalidad</v>
      </c>
      <c r="E541" s="129" t="str">
        <f>VLOOKUP(A541,BASE.!$A$1:$T$878,5,FALSE)</f>
        <v>Constitución Política de la República, artículo 107</v>
      </c>
      <c r="F541" s="129" t="str">
        <f>VLOOKUP(A541,BASE.!$A$1:$T$878,6,FALSE)</f>
        <v>Indefinida</v>
      </c>
      <c r="G541" s="129" t="str">
        <f>VLOOKUP(A541,BASE.!$A$1:$T$878,7,FALSE)</f>
        <v>Según ley Orgánica N° 18.695, artículos 1° al 4°</v>
      </c>
      <c r="H541" s="129" t="str">
        <f>VLOOKUP(A541,BASE.!$A$1:$T$878,8,FALSE)</f>
        <v>no tiene</v>
      </c>
      <c r="I541" s="129">
        <f>VLOOKUP(A541,BASE.!$A$1:$T$878,9,FALSE)</f>
        <v>0</v>
      </c>
      <c r="J541" s="129">
        <f>VLOOKUP(A541,BASE.!$A$1:$T$878,10,FALSE)</f>
        <v>0</v>
      </c>
      <c r="K541" s="129" t="str">
        <f>VLOOKUP(A541,BASE.!$A$1:$T$878,11,FALSE)</f>
        <v xml:space="preserve">Álvaro Gonzalo Berger Schmidt,
</v>
      </c>
      <c r="L541" s="129" t="str">
        <f>VLOOKUP(A541,BASE.!$A$1:$T$878,12,FALSE)</f>
        <v xml:space="preserve">San Francisco N° 413, comuna de Puerto Varas, Décima Región
</v>
      </c>
      <c r="M541" s="129" t="str">
        <f>VLOOKUP(A541,BASE.!$A$1:$T$878,13,FALSE)</f>
        <v>X</v>
      </c>
      <c r="N541" s="129" t="str">
        <f>VLOOKUP(A541,BASE.!$A$1:$T$878,14,FALSE)</f>
        <v>Puerto Varas</v>
      </c>
      <c r="O541" s="129" t="str">
        <f>VLOOKUP(A541,BASE.!$A$1:$T$878,15,FALSE)</f>
        <v>Fonos: (56-65) 2361100 – 2361336 - 2361218</v>
      </c>
      <c r="P541" s="129" t="str">
        <f>VLOOKUP(A541,BASE.!$A$1:$T$878,16,FALSE)</f>
        <v>Página web: www.ptovaras.cl</v>
      </c>
      <c r="Q541" s="129">
        <f>VLOOKUP(A541,BASE.!$A$1:$T$878,17,FALSE)</f>
        <v>0</v>
      </c>
      <c r="R541" s="129">
        <f>VLOOKUP(A541,BASE.!$A$1:$T$878,18,FALSE)</f>
        <v>91001</v>
      </c>
      <c r="S541" s="129" t="str">
        <f>VLOOKUP(A541,BASE.!$A$1:$T$878,19,FALSE)</f>
        <v>No se acompañan. Aplica Informe Jurídico Nº 09, de fecha 14 de marzo de 2011 del Departamento Jurídico y Dictamen Nº 070791, de 2009, de la Contraloría General de la República.</v>
      </c>
      <c r="T541" s="131">
        <f>VLOOKUP(A541,BASE.!$A$1:$T$878,20,FALSE)</f>
        <v>37970</v>
      </c>
      <c r="U541" s="130">
        <v>6984</v>
      </c>
      <c r="V541" s="136">
        <v>5709371</v>
      </c>
      <c r="W541" s="136">
        <v>5709371</v>
      </c>
      <c r="X541" s="134">
        <v>44227</v>
      </c>
      <c r="Y541" s="135" t="s">
        <v>8664</v>
      </c>
      <c r="Z541" s="135" t="s">
        <v>7880</v>
      </c>
      <c r="AA541" s="135" t="s">
        <v>8053</v>
      </c>
    </row>
    <row r="542" spans="1:27" x14ac:dyDescent="0.25">
      <c r="A542" s="129">
        <v>6997</v>
      </c>
      <c r="B542" s="129" t="s">
        <v>8356</v>
      </c>
      <c r="C542" s="129">
        <v>690724006</v>
      </c>
      <c r="D542" s="129" t="str">
        <f>VLOOKUP(A542,BASE.!$A$1:$T$878,4,FALSE)</f>
        <v>Municipalidad</v>
      </c>
      <c r="E542" s="129" t="str">
        <f>VLOOKUP(A542,BASE.!$A$1:$T$878,5,FALSE)</f>
        <v>Constitución Política de la República, art. 107.</v>
      </c>
      <c r="F542" s="129" t="str">
        <f>VLOOKUP(A542,BASE.!$A$1:$T$878,6,FALSE)</f>
        <v>Indefinida.</v>
      </c>
      <c r="G542" s="129" t="str">
        <f>VLOOKUP(A542,BASE.!$A$1:$T$878,7,FALSE)</f>
        <v>Según Ley Orgánica Nº 18.695, arts. 1º al 4º.</v>
      </c>
      <c r="H542" s="129" t="str">
        <f>VLOOKUP(A542,BASE.!$A$1:$T$878,8,FALSE)</f>
        <v>no tiene</v>
      </c>
      <c r="I542" s="129">
        <f>VLOOKUP(A542,BASE.!$A$1:$T$878,9,FALSE)</f>
        <v>0</v>
      </c>
      <c r="J542" s="129">
        <f>VLOOKUP(A542,BASE.!$A$1:$T$878,10,FALSE)</f>
        <v>0</v>
      </c>
      <c r="K542" s="129" t="str">
        <f>VLOOKUP(A542,BASE.!$A$1:$T$878,11,FALSE)</f>
        <v xml:space="preserve">Luis Felipe Delpin Aguilar 
</v>
      </c>
      <c r="L542" s="129" t="str">
        <f>VLOOKUP(A542,BASE.!$A$1:$T$878,12,FALSE)</f>
        <v xml:space="preserve">Avenida Américo Vespucio 002, paradero 25, comuna de La Granja, Región Metropolitana.
</v>
      </c>
      <c r="M542" s="129" t="str">
        <f>VLOOKUP(A542,BASE.!$A$1:$T$878,13,FALSE)</f>
        <v>XIII</v>
      </c>
      <c r="N542" s="129" t="str">
        <f>VLOOKUP(A542,BASE.!$A$1:$T$878,14,FALSE)</f>
        <v>La Granja</v>
      </c>
      <c r="O542" s="129" t="str">
        <f>VLOOKUP(A542,BASE.!$A$1:$T$878,15,FALSE)</f>
        <v>Fono 5503700</v>
      </c>
      <c r="P542" s="129">
        <f>VLOOKUP(A542,BASE.!$A$1:$T$878,16,FALSE)</f>
        <v>0</v>
      </c>
      <c r="Q542" s="129">
        <f>VLOOKUP(A542,BASE.!$A$1:$T$878,17,FALSE)</f>
        <v>0</v>
      </c>
      <c r="R542" s="129">
        <f>VLOOKUP(A542,BASE.!$A$1:$T$878,18,FALSE)</f>
        <v>91001</v>
      </c>
      <c r="S542" s="129" t="str">
        <f>VLOOKUP(A542,BASE.!$A$1:$T$878,19,FALSE)</f>
        <v xml:space="preserve">No se acompañan. Aplica Informe Jurídico Nº 09, de  fecha 14 de marzo de 2011 del Departamento Jurídico y Dictamen Nº 070791, de 2009, de la Contraloría General de la República.  
</v>
      </c>
      <c r="T542" s="131">
        <f>VLOOKUP(A542,BASE.!$A$1:$T$878,20,FALSE)</f>
        <v>37970</v>
      </c>
      <c r="U542" s="130">
        <v>6997</v>
      </c>
      <c r="V542" s="136">
        <v>22378179</v>
      </c>
      <c r="W542" s="136">
        <v>22378179</v>
      </c>
      <c r="X542" s="134">
        <v>44227</v>
      </c>
      <c r="Y542" s="135" t="s">
        <v>8664</v>
      </c>
      <c r="Z542" s="135" t="s">
        <v>7880</v>
      </c>
      <c r="AA542" s="135" t="s">
        <v>7977</v>
      </c>
    </row>
    <row r="543" spans="1:27" x14ac:dyDescent="0.25">
      <c r="A543" s="129">
        <v>6998</v>
      </c>
      <c r="B543" s="129" t="s">
        <v>8357</v>
      </c>
      <c r="C543" s="129">
        <v>692543009</v>
      </c>
      <c r="D543" s="129" t="str">
        <f>VLOOKUP(A543,BASE.!$A$1:$T$878,4,FALSE)</f>
        <v>Municipalidad</v>
      </c>
      <c r="E543" s="129" t="str">
        <f>VLOOKUP(A543,BASE.!$A$1:$T$878,5,FALSE)</f>
        <v>Constitución Política de la República, art. 107.</v>
      </c>
      <c r="F543" s="129" t="str">
        <f>VLOOKUP(A543,BASE.!$A$1:$T$878,6,FALSE)</f>
        <v>Indefinida.</v>
      </c>
      <c r="G543" s="129" t="str">
        <f>VLOOKUP(A543,BASE.!$A$1:$T$878,7,FALSE)</f>
        <v>Según Ley Orgánica Nº 18.695, arts. 1º al 4º.</v>
      </c>
      <c r="H543" s="129" t="str">
        <f>VLOOKUP(A543,BASE.!$A$1:$T$878,8,FALSE)</f>
        <v>no tiene</v>
      </c>
      <c r="I543" s="129">
        <f>VLOOKUP(A543,BASE.!$A$1:$T$878,9,FALSE)</f>
        <v>0</v>
      </c>
      <c r="J543" s="129">
        <f>VLOOKUP(A543,BASE.!$A$1:$T$878,10,FALSE)</f>
        <v>0</v>
      </c>
      <c r="K543" s="129" t="str">
        <f>VLOOKUP(A543,BASE.!$A$1:$T$878,11,FALSE)</f>
        <v xml:space="preserve">Rodrigo Javier Delgado Mocarquer </v>
      </c>
      <c r="L543" s="129" t="str">
        <f>VLOOKUP(A543,BASE.!$A$1:$T$878,12,FALSE)</f>
        <v>Av. Libertador Bernardo O¨Higgins Nº3920, Estación Central, Región Metropolitana.</v>
      </c>
      <c r="M543" s="129" t="str">
        <f>VLOOKUP(A543,BASE.!$A$1:$T$878,13,FALSE)</f>
        <v>XIII</v>
      </c>
      <c r="N543" s="129" t="str">
        <f>VLOOKUP(A543,BASE.!$A$1:$T$878,14,FALSE)</f>
        <v>Estación Central</v>
      </c>
      <c r="O543" s="129">
        <f>VLOOKUP(A543,BASE.!$A$1:$T$878,15,FALSE)</f>
        <v>0</v>
      </c>
      <c r="P543" s="129">
        <f>VLOOKUP(A543,BASE.!$A$1:$T$878,16,FALSE)</f>
        <v>0</v>
      </c>
      <c r="Q543" s="129">
        <f>VLOOKUP(A543,BASE.!$A$1:$T$878,17,FALSE)</f>
        <v>0</v>
      </c>
      <c r="R543" s="129">
        <f>VLOOKUP(A543,BASE.!$A$1:$T$878,18,FALSE)</f>
        <v>91001</v>
      </c>
      <c r="S543" s="129" t="str">
        <f>VLOOKUP(A543,BASE.!$A$1:$T$878,19,FALSE)</f>
        <v xml:space="preserve">No se acompañan. Aplica Informe Jurídico Nº 09, de  fecha 14 de marzo de 2011 del Departamento Jurídico y Dictamen Nº 070791, de 2009, de la Contraloría General de la República.  
</v>
      </c>
      <c r="T543" s="131">
        <f>VLOOKUP(A543,BASE.!$A$1:$T$878,20,FALSE)</f>
        <v>37970</v>
      </c>
      <c r="U543" s="130">
        <v>6998</v>
      </c>
      <c r="V543" s="136">
        <v>261450</v>
      </c>
      <c r="W543" s="136">
        <v>261450</v>
      </c>
      <c r="X543" s="134">
        <v>44227</v>
      </c>
      <c r="Y543" s="135" t="s">
        <v>8664</v>
      </c>
      <c r="Z543" s="135" t="s">
        <v>7880</v>
      </c>
      <c r="AA543" s="135" t="s">
        <v>7966</v>
      </c>
    </row>
    <row r="544" spans="1:27" x14ac:dyDescent="0.25">
      <c r="A544" s="129">
        <v>6999</v>
      </c>
      <c r="B544" s="129" t="s">
        <v>8358</v>
      </c>
      <c r="C544" s="129">
        <v>741504006</v>
      </c>
      <c r="D544" s="129" t="str">
        <f>VLOOKUP(A544,BASE.!$A$1:$T$878,4,FALSE)</f>
        <v>Corporación de Derecho Privado.</v>
      </c>
      <c r="E544" s="129" t="str">
        <f>VLOOKUP(A544,BASE.!$A$1:$T$878,5,FALSE)</f>
        <v>Otorgado por Decreto Supremo Nº 241, de fecha 31 de marzo de 1997, del Ministerio de Justicia.</v>
      </c>
      <c r="F544" s="129" t="str">
        <f>VLOOKUP(A544,BASE.!$A$1:$T$878,6,FALSE)</f>
        <v>Certificado de Vigencia  de personas jurídicas sin fines de lucro folio Nº 500325129654, del 17 de junio de 2020, emitido por SRCeI.</v>
      </c>
      <c r="G544" s="129" t="str">
        <f>VLOOKUP(A544,BASE.!$A$1:$T$878,7,FALSE)</f>
        <v>93401: Institución de Asistencia Social</v>
      </c>
      <c r="H544" s="129" t="str">
        <f>VLOOKUP(A544,BASE.!$A$1:$T$878,8,FALSE)</f>
        <v xml:space="preserve">Presidenta: Magdalena Toro Montecino x
Vice presidente: Pablo Ríos Toro          
Secretaria: Marcela Yañez Ruiz            
Tesorera: Carla Ríos Toro                    
Directoras:
Ximena  Ferrada Blank                        
Berta Blank Oyaneder                         
</v>
      </c>
      <c r="I544" s="129" t="str">
        <f>VLOOKUP(A544,BASE.!$A$1:$T$878,9,FALSE)</f>
        <v xml:space="preserve">Durarán dos años en sus cargos.
</v>
      </c>
      <c r="J544" s="129" t="str">
        <f>VLOOKUP(A544,BASE.!$A$1:$T$878,10,FALSE)</f>
        <v>De 23 de mayo de 2020 al 23 de mayo de 2022.</v>
      </c>
      <c r="K544" s="129" t="str">
        <f>VLOOKUP(A544,BASE.!$A$1:$T$878,11,FALSE)</f>
        <v xml:space="preserve">Presidenta:  Magdalena Toro Montecino 
Representante de la Presidenta y el Directorio: María Alejandra Paulina Ríos Toro, (Coordinadora Institucional)
En la región de Los Lagos: Carlos Eduardo Vargas Rodríguez, 
</v>
      </c>
      <c r="L544" s="129" t="str">
        <f>VLOOKUP(A544,BASE.!$A$1:$T$878,12,FALSE)</f>
        <v xml:space="preserve">Puren Nº 541, comuna de Angol, IX Región de La Araucanía.
</v>
      </c>
      <c r="M544" s="129" t="str">
        <f>VLOOKUP(A544,BASE.!$A$1:$T$878,13,FALSE)</f>
        <v>IX</v>
      </c>
      <c r="N544" s="129" t="str">
        <f>VLOOKUP(A544,BASE.!$A$1:$T$878,14,FALSE)</f>
        <v xml:space="preserve"> Angol</v>
      </c>
      <c r="O544" s="129">
        <f>VLOOKUP(A544,BASE.!$A$1:$T$878,15,FALSE)</f>
        <v>0</v>
      </c>
      <c r="P544" s="129" t="str">
        <f>VLOOKUP(A544,BASE.!$A$1:$T$878,16,FALSE)</f>
        <v xml:space="preserve"> ongproyecta@yahoo.es</v>
      </c>
      <c r="Q544" s="129">
        <f>VLOOKUP(A544,BASE.!$A$1:$T$878,17,FALSE)</f>
        <v>0</v>
      </c>
      <c r="R544" s="129" t="str">
        <f>VLOOKUP(A544,BASE.!$A$1:$T$878,18,FALSE)</f>
        <v>93401: Institución de Asistencia Social</v>
      </c>
      <c r="S544" s="129" t="str">
        <f>VLOOKUP(A544,BASE.!$A$1:$T$878,19,FALSE)</f>
        <v>Recepción de antecedentes financieros del año 2019, aprobados por elSubdepartamento de Supervisión Financiera Nacional.</v>
      </c>
      <c r="T544" s="131">
        <f>VLOOKUP(A544,BASE.!$A$1:$T$878,20,FALSE)</f>
        <v>37970</v>
      </c>
      <c r="U544" s="130">
        <v>6999</v>
      </c>
      <c r="V544" s="136">
        <v>14498150</v>
      </c>
      <c r="W544" s="136">
        <v>14498150</v>
      </c>
      <c r="X544" s="134">
        <v>44227</v>
      </c>
      <c r="Y544" s="135" t="s">
        <v>8664</v>
      </c>
      <c r="Z544" s="135" t="s">
        <v>7880</v>
      </c>
      <c r="AA544" s="135" t="s">
        <v>7907</v>
      </c>
    </row>
    <row r="545" spans="1:27" x14ac:dyDescent="0.25">
      <c r="A545" s="129">
        <v>6999</v>
      </c>
      <c r="B545" s="129" t="s">
        <v>8358</v>
      </c>
      <c r="C545" s="129">
        <v>741504006</v>
      </c>
      <c r="D545" s="129" t="str">
        <f>VLOOKUP(A545,BASE.!$A$1:$T$878,4,FALSE)</f>
        <v>Corporación de Derecho Privado.</v>
      </c>
      <c r="E545" s="129" t="str">
        <f>VLOOKUP(A545,BASE.!$A$1:$T$878,5,FALSE)</f>
        <v>Otorgado por Decreto Supremo Nº 241, de fecha 31 de marzo de 1997, del Ministerio de Justicia.</v>
      </c>
      <c r="F545" s="129" t="str">
        <f>VLOOKUP(A545,BASE.!$A$1:$T$878,6,FALSE)</f>
        <v>Certificado de Vigencia  de personas jurídicas sin fines de lucro folio Nº 500325129654, del 17 de junio de 2020, emitido por SRCeI.</v>
      </c>
      <c r="G545" s="129" t="str">
        <f>VLOOKUP(A545,BASE.!$A$1:$T$878,7,FALSE)</f>
        <v>93401: Institución de Asistencia Social</v>
      </c>
      <c r="H545" s="129" t="str">
        <f>VLOOKUP(A545,BASE.!$A$1:$T$878,8,FALSE)</f>
        <v xml:space="preserve">Presidenta: Magdalena Toro Montecino x
Vice presidente: Pablo Ríos Toro          
Secretaria: Marcela Yañez Ruiz            
Tesorera: Carla Ríos Toro                    
Directoras:
Ximena  Ferrada Blank                        
Berta Blank Oyaneder                         
</v>
      </c>
      <c r="I545" s="129" t="str">
        <f>VLOOKUP(A545,BASE.!$A$1:$T$878,9,FALSE)</f>
        <v xml:space="preserve">Durarán dos años en sus cargos.
</v>
      </c>
      <c r="J545" s="129" t="str">
        <f>VLOOKUP(A545,BASE.!$A$1:$T$878,10,FALSE)</f>
        <v>De 23 de mayo de 2020 al 23 de mayo de 2022.</v>
      </c>
      <c r="K545" s="129" t="str">
        <f>VLOOKUP(A545,BASE.!$A$1:$T$878,11,FALSE)</f>
        <v xml:space="preserve">Presidenta:  Magdalena Toro Montecino 
Representante de la Presidenta y el Directorio: María Alejandra Paulina Ríos Toro, (Coordinadora Institucional)
En la región de Los Lagos: Carlos Eduardo Vargas Rodríguez, 
</v>
      </c>
      <c r="L545" s="129" t="str">
        <f>VLOOKUP(A545,BASE.!$A$1:$T$878,12,FALSE)</f>
        <v xml:space="preserve">Puren Nº 541, comuna de Angol, IX Región de La Araucanía.
</v>
      </c>
      <c r="M545" s="129" t="str">
        <f>VLOOKUP(A545,BASE.!$A$1:$T$878,13,FALSE)</f>
        <v>IX</v>
      </c>
      <c r="N545" s="129" t="str">
        <f>VLOOKUP(A545,BASE.!$A$1:$T$878,14,FALSE)</f>
        <v xml:space="preserve"> Angol</v>
      </c>
      <c r="O545" s="129">
        <f>VLOOKUP(A545,BASE.!$A$1:$T$878,15,FALSE)</f>
        <v>0</v>
      </c>
      <c r="P545" s="129" t="str">
        <f>VLOOKUP(A545,BASE.!$A$1:$T$878,16,FALSE)</f>
        <v xml:space="preserve"> ongproyecta@yahoo.es</v>
      </c>
      <c r="Q545" s="129">
        <f>VLOOKUP(A545,BASE.!$A$1:$T$878,17,FALSE)</f>
        <v>0</v>
      </c>
      <c r="R545" s="129" t="str">
        <f>VLOOKUP(A545,BASE.!$A$1:$T$878,18,FALSE)</f>
        <v>93401: Institución de Asistencia Social</v>
      </c>
      <c r="S545" s="129" t="str">
        <f>VLOOKUP(A545,BASE.!$A$1:$T$878,19,FALSE)</f>
        <v>Recepción de antecedentes financieros del año 2019, aprobados por elSubdepartamento de Supervisión Financiera Nacional.</v>
      </c>
      <c r="T545" s="131">
        <f>VLOOKUP(A545,BASE.!$A$1:$T$878,20,FALSE)</f>
        <v>37970</v>
      </c>
      <c r="U545" s="130">
        <v>6999</v>
      </c>
      <c r="V545" s="136">
        <v>4434184</v>
      </c>
      <c r="W545" s="136">
        <v>4434184</v>
      </c>
      <c r="X545" s="134">
        <v>44227</v>
      </c>
      <c r="Y545" s="135" t="s">
        <v>8664</v>
      </c>
      <c r="Z545" s="135" t="s">
        <v>7880</v>
      </c>
      <c r="AA545" s="135" t="s">
        <v>7908</v>
      </c>
    </row>
    <row r="546" spans="1:27" x14ac:dyDescent="0.25">
      <c r="A546" s="129">
        <v>6999</v>
      </c>
      <c r="B546" s="129" t="s">
        <v>8358</v>
      </c>
      <c r="C546" s="129">
        <v>741504006</v>
      </c>
      <c r="D546" s="129" t="str">
        <f>VLOOKUP(A546,BASE.!$A$1:$T$878,4,FALSE)</f>
        <v>Corporación de Derecho Privado.</v>
      </c>
      <c r="E546" s="129" t="str">
        <f>VLOOKUP(A546,BASE.!$A$1:$T$878,5,FALSE)</f>
        <v>Otorgado por Decreto Supremo Nº 241, de fecha 31 de marzo de 1997, del Ministerio de Justicia.</v>
      </c>
      <c r="F546" s="129" t="str">
        <f>VLOOKUP(A546,BASE.!$A$1:$T$878,6,FALSE)</f>
        <v>Certificado de Vigencia  de personas jurídicas sin fines de lucro folio Nº 500325129654, del 17 de junio de 2020, emitido por SRCeI.</v>
      </c>
      <c r="G546" s="129" t="str">
        <f>VLOOKUP(A546,BASE.!$A$1:$T$878,7,FALSE)</f>
        <v>93401: Institución de Asistencia Social</v>
      </c>
      <c r="H546" s="129" t="str">
        <f>VLOOKUP(A546,BASE.!$A$1:$T$878,8,FALSE)</f>
        <v xml:space="preserve">Presidenta: Magdalena Toro Montecino x
Vice presidente: Pablo Ríos Toro          
Secretaria: Marcela Yañez Ruiz            
Tesorera: Carla Ríos Toro                    
Directoras:
Ximena  Ferrada Blank                        
Berta Blank Oyaneder                         
</v>
      </c>
      <c r="I546" s="129" t="str">
        <f>VLOOKUP(A546,BASE.!$A$1:$T$878,9,FALSE)</f>
        <v xml:space="preserve">Durarán dos años en sus cargos.
</v>
      </c>
      <c r="J546" s="129" t="str">
        <f>VLOOKUP(A546,BASE.!$A$1:$T$878,10,FALSE)</f>
        <v>De 23 de mayo de 2020 al 23 de mayo de 2022.</v>
      </c>
      <c r="K546" s="129" t="str">
        <f>VLOOKUP(A546,BASE.!$A$1:$T$878,11,FALSE)</f>
        <v xml:space="preserve">Presidenta:  Magdalena Toro Montecino 
Representante de la Presidenta y el Directorio: María Alejandra Paulina Ríos Toro, (Coordinadora Institucional)
En la región de Los Lagos: Carlos Eduardo Vargas Rodríguez, 
</v>
      </c>
      <c r="L546" s="129" t="str">
        <f>VLOOKUP(A546,BASE.!$A$1:$T$878,12,FALSE)</f>
        <v xml:space="preserve">Puren Nº 541, comuna de Angol, IX Región de La Araucanía.
</v>
      </c>
      <c r="M546" s="129" t="str">
        <f>VLOOKUP(A546,BASE.!$A$1:$T$878,13,FALSE)</f>
        <v>IX</v>
      </c>
      <c r="N546" s="129" t="str">
        <f>VLOOKUP(A546,BASE.!$A$1:$T$878,14,FALSE)</f>
        <v xml:space="preserve"> Angol</v>
      </c>
      <c r="O546" s="129">
        <f>VLOOKUP(A546,BASE.!$A$1:$T$878,15,FALSE)</f>
        <v>0</v>
      </c>
      <c r="P546" s="129" t="str">
        <f>VLOOKUP(A546,BASE.!$A$1:$T$878,16,FALSE)</f>
        <v xml:space="preserve"> ongproyecta@yahoo.es</v>
      </c>
      <c r="Q546" s="129">
        <f>VLOOKUP(A546,BASE.!$A$1:$T$878,17,FALSE)</f>
        <v>0</v>
      </c>
      <c r="R546" s="129" t="str">
        <f>VLOOKUP(A546,BASE.!$A$1:$T$878,18,FALSE)</f>
        <v>93401: Institución de Asistencia Social</v>
      </c>
      <c r="S546" s="129" t="str">
        <f>VLOOKUP(A546,BASE.!$A$1:$T$878,19,FALSE)</f>
        <v>Recepción de antecedentes financieros del año 2019, aprobados por elSubdepartamento de Supervisión Financiera Nacional.</v>
      </c>
      <c r="T546" s="131">
        <f>VLOOKUP(A546,BASE.!$A$1:$T$878,20,FALSE)</f>
        <v>37970</v>
      </c>
      <c r="U546" s="130">
        <v>6999</v>
      </c>
      <c r="V546" s="136">
        <v>9132034</v>
      </c>
      <c r="W546" s="136">
        <v>9132034</v>
      </c>
      <c r="X546" s="134">
        <v>44227</v>
      </c>
      <c r="Y546" s="135" t="s">
        <v>8664</v>
      </c>
      <c r="Z546" s="135" t="s">
        <v>7880</v>
      </c>
      <c r="AA546" s="135" t="s">
        <v>7923</v>
      </c>
    </row>
    <row r="547" spans="1:27" x14ac:dyDescent="0.25">
      <c r="A547" s="129">
        <v>6999</v>
      </c>
      <c r="B547" s="129" t="s">
        <v>8358</v>
      </c>
      <c r="C547" s="129">
        <v>741504006</v>
      </c>
      <c r="D547" s="129" t="str">
        <f>VLOOKUP(A547,BASE.!$A$1:$T$878,4,FALSE)</f>
        <v>Corporación de Derecho Privado.</v>
      </c>
      <c r="E547" s="129" t="str">
        <f>VLOOKUP(A547,BASE.!$A$1:$T$878,5,FALSE)</f>
        <v>Otorgado por Decreto Supremo Nº 241, de fecha 31 de marzo de 1997, del Ministerio de Justicia.</v>
      </c>
      <c r="F547" s="129" t="str">
        <f>VLOOKUP(A547,BASE.!$A$1:$T$878,6,FALSE)</f>
        <v>Certificado de Vigencia  de personas jurídicas sin fines de lucro folio Nº 500325129654, del 17 de junio de 2020, emitido por SRCeI.</v>
      </c>
      <c r="G547" s="129" t="str">
        <f>VLOOKUP(A547,BASE.!$A$1:$T$878,7,FALSE)</f>
        <v>93401: Institución de Asistencia Social</v>
      </c>
      <c r="H547" s="129" t="str">
        <f>VLOOKUP(A547,BASE.!$A$1:$T$878,8,FALSE)</f>
        <v xml:space="preserve">Presidenta: Magdalena Toro Montecino x
Vice presidente: Pablo Ríos Toro          
Secretaria: Marcela Yañez Ruiz            
Tesorera: Carla Ríos Toro                    
Directoras:
Ximena  Ferrada Blank                        
Berta Blank Oyaneder                         
</v>
      </c>
      <c r="I547" s="129" t="str">
        <f>VLOOKUP(A547,BASE.!$A$1:$T$878,9,FALSE)</f>
        <v xml:space="preserve">Durarán dos años en sus cargos.
</v>
      </c>
      <c r="J547" s="129" t="str">
        <f>VLOOKUP(A547,BASE.!$A$1:$T$878,10,FALSE)</f>
        <v>De 23 de mayo de 2020 al 23 de mayo de 2022.</v>
      </c>
      <c r="K547" s="129" t="str">
        <f>VLOOKUP(A547,BASE.!$A$1:$T$878,11,FALSE)</f>
        <v xml:space="preserve">Presidenta:  Magdalena Toro Montecino 
Representante de la Presidenta y el Directorio: María Alejandra Paulina Ríos Toro, (Coordinadora Institucional)
En la región de Los Lagos: Carlos Eduardo Vargas Rodríguez, 
</v>
      </c>
      <c r="L547" s="129" t="str">
        <f>VLOOKUP(A547,BASE.!$A$1:$T$878,12,FALSE)</f>
        <v xml:space="preserve">Puren Nº 541, comuna de Angol, IX Región de La Araucanía.
</v>
      </c>
      <c r="M547" s="129" t="str">
        <f>VLOOKUP(A547,BASE.!$A$1:$T$878,13,FALSE)</f>
        <v>IX</v>
      </c>
      <c r="N547" s="129" t="str">
        <f>VLOOKUP(A547,BASE.!$A$1:$T$878,14,FALSE)</f>
        <v xml:space="preserve"> Angol</v>
      </c>
      <c r="O547" s="129">
        <f>VLOOKUP(A547,BASE.!$A$1:$T$878,15,FALSE)</f>
        <v>0</v>
      </c>
      <c r="P547" s="129" t="str">
        <f>VLOOKUP(A547,BASE.!$A$1:$T$878,16,FALSE)</f>
        <v xml:space="preserve"> ongproyecta@yahoo.es</v>
      </c>
      <c r="Q547" s="129">
        <f>VLOOKUP(A547,BASE.!$A$1:$T$878,17,FALSE)</f>
        <v>0</v>
      </c>
      <c r="R547" s="129" t="str">
        <f>VLOOKUP(A547,BASE.!$A$1:$T$878,18,FALSE)</f>
        <v>93401: Institución de Asistencia Social</v>
      </c>
      <c r="S547" s="129" t="str">
        <f>VLOOKUP(A547,BASE.!$A$1:$T$878,19,FALSE)</f>
        <v>Recepción de antecedentes financieros del año 2019, aprobados por elSubdepartamento de Supervisión Financiera Nacional.</v>
      </c>
      <c r="T547" s="131">
        <f>VLOOKUP(A547,BASE.!$A$1:$T$878,20,FALSE)</f>
        <v>37970</v>
      </c>
      <c r="U547" s="130">
        <v>6999</v>
      </c>
      <c r="V547" s="136">
        <v>0</v>
      </c>
      <c r="W547" s="136">
        <v>0</v>
      </c>
      <c r="X547" s="134">
        <v>44227</v>
      </c>
      <c r="Y547" s="135" t="s">
        <v>8664</v>
      </c>
      <c r="Z547" s="135" t="s">
        <v>7880</v>
      </c>
      <c r="AA547" s="135" t="s">
        <v>7928</v>
      </c>
    </row>
    <row r="548" spans="1:27" x14ac:dyDescent="0.25">
      <c r="A548" s="129">
        <v>6999</v>
      </c>
      <c r="B548" s="129" t="s">
        <v>8358</v>
      </c>
      <c r="C548" s="129">
        <v>741504006</v>
      </c>
      <c r="D548" s="129" t="str">
        <f>VLOOKUP(A548,BASE.!$A$1:$T$878,4,FALSE)</f>
        <v>Corporación de Derecho Privado.</v>
      </c>
      <c r="E548" s="129" t="str">
        <f>VLOOKUP(A548,BASE.!$A$1:$T$878,5,FALSE)</f>
        <v>Otorgado por Decreto Supremo Nº 241, de fecha 31 de marzo de 1997, del Ministerio de Justicia.</v>
      </c>
      <c r="F548" s="129" t="str">
        <f>VLOOKUP(A548,BASE.!$A$1:$T$878,6,FALSE)</f>
        <v>Certificado de Vigencia  de personas jurídicas sin fines de lucro folio Nº 500325129654, del 17 de junio de 2020, emitido por SRCeI.</v>
      </c>
      <c r="G548" s="129" t="str">
        <f>VLOOKUP(A548,BASE.!$A$1:$T$878,7,FALSE)</f>
        <v>93401: Institución de Asistencia Social</v>
      </c>
      <c r="H548" s="129" t="str">
        <f>VLOOKUP(A548,BASE.!$A$1:$T$878,8,FALSE)</f>
        <v xml:space="preserve">Presidenta: Magdalena Toro Montecino x
Vice presidente: Pablo Ríos Toro          
Secretaria: Marcela Yañez Ruiz            
Tesorera: Carla Ríos Toro                    
Directoras:
Ximena  Ferrada Blank                        
Berta Blank Oyaneder                         
</v>
      </c>
      <c r="I548" s="129" t="str">
        <f>VLOOKUP(A548,BASE.!$A$1:$T$878,9,FALSE)</f>
        <v xml:space="preserve">Durarán dos años en sus cargos.
</v>
      </c>
      <c r="J548" s="129" t="str">
        <f>VLOOKUP(A548,BASE.!$A$1:$T$878,10,FALSE)</f>
        <v>De 23 de mayo de 2020 al 23 de mayo de 2022.</v>
      </c>
      <c r="K548" s="129" t="str">
        <f>VLOOKUP(A548,BASE.!$A$1:$T$878,11,FALSE)</f>
        <v xml:space="preserve">Presidenta:  Magdalena Toro Montecino 
Representante de la Presidenta y el Directorio: María Alejandra Paulina Ríos Toro, (Coordinadora Institucional)
En la región de Los Lagos: Carlos Eduardo Vargas Rodríguez, 
</v>
      </c>
      <c r="L548" s="129" t="str">
        <f>VLOOKUP(A548,BASE.!$A$1:$T$878,12,FALSE)</f>
        <v xml:space="preserve">Puren Nº 541, comuna de Angol, IX Región de La Araucanía.
</v>
      </c>
      <c r="M548" s="129" t="str">
        <f>VLOOKUP(A548,BASE.!$A$1:$T$878,13,FALSE)</f>
        <v>IX</v>
      </c>
      <c r="N548" s="129" t="str">
        <f>VLOOKUP(A548,BASE.!$A$1:$T$878,14,FALSE)</f>
        <v xml:space="preserve"> Angol</v>
      </c>
      <c r="O548" s="129">
        <f>VLOOKUP(A548,BASE.!$A$1:$T$878,15,FALSE)</f>
        <v>0</v>
      </c>
      <c r="P548" s="129" t="str">
        <f>VLOOKUP(A548,BASE.!$A$1:$T$878,16,FALSE)</f>
        <v xml:space="preserve"> ongproyecta@yahoo.es</v>
      </c>
      <c r="Q548" s="129">
        <f>VLOOKUP(A548,BASE.!$A$1:$T$878,17,FALSE)</f>
        <v>0</v>
      </c>
      <c r="R548" s="129" t="str">
        <f>VLOOKUP(A548,BASE.!$A$1:$T$878,18,FALSE)</f>
        <v>93401: Institución de Asistencia Social</v>
      </c>
      <c r="S548" s="129" t="str">
        <f>VLOOKUP(A548,BASE.!$A$1:$T$878,19,FALSE)</f>
        <v>Recepción de antecedentes financieros del año 2019, aprobados por elSubdepartamento de Supervisión Financiera Nacional.</v>
      </c>
      <c r="T548" s="131">
        <f>VLOOKUP(A548,BASE.!$A$1:$T$878,20,FALSE)</f>
        <v>37970</v>
      </c>
      <c r="U548" s="130">
        <v>6999</v>
      </c>
      <c r="V548" s="136">
        <v>4578944</v>
      </c>
      <c r="W548" s="136">
        <v>4578944</v>
      </c>
      <c r="X548" s="134">
        <v>44227</v>
      </c>
      <c r="Y548" s="135" t="s">
        <v>8664</v>
      </c>
      <c r="Z548" s="135" t="s">
        <v>7880</v>
      </c>
      <c r="AA548" s="135" t="s">
        <v>7899</v>
      </c>
    </row>
    <row r="549" spans="1:27" x14ac:dyDescent="0.25">
      <c r="A549" s="129">
        <v>6999</v>
      </c>
      <c r="B549" s="129" t="s">
        <v>8358</v>
      </c>
      <c r="C549" s="129">
        <v>741504006</v>
      </c>
      <c r="D549" s="129" t="str">
        <f>VLOOKUP(A549,BASE.!$A$1:$T$878,4,FALSE)</f>
        <v>Corporación de Derecho Privado.</v>
      </c>
      <c r="E549" s="129" t="str">
        <f>VLOOKUP(A549,BASE.!$A$1:$T$878,5,FALSE)</f>
        <v>Otorgado por Decreto Supremo Nº 241, de fecha 31 de marzo de 1997, del Ministerio de Justicia.</v>
      </c>
      <c r="F549" s="129" t="str">
        <f>VLOOKUP(A549,BASE.!$A$1:$T$878,6,FALSE)</f>
        <v>Certificado de Vigencia  de personas jurídicas sin fines de lucro folio Nº 500325129654, del 17 de junio de 2020, emitido por SRCeI.</v>
      </c>
      <c r="G549" s="129" t="str">
        <f>VLOOKUP(A549,BASE.!$A$1:$T$878,7,FALSE)</f>
        <v>93401: Institución de Asistencia Social</v>
      </c>
      <c r="H549" s="129" t="str">
        <f>VLOOKUP(A549,BASE.!$A$1:$T$878,8,FALSE)</f>
        <v xml:space="preserve">Presidenta: Magdalena Toro Montecino x
Vice presidente: Pablo Ríos Toro          
Secretaria: Marcela Yañez Ruiz            
Tesorera: Carla Ríos Toro                    
Directoras:
Ximena  Ferrada Blank                        
Berta Blank Oyaneder                         
</v>
      </c>
      <c r="I549" s="129" t="str">
        <f>VLOOKUP(A549,BASE.!$A$1:$T$878,9,FALSE)</f>
        <v xml:space="preserve">Durarán dos años en sus cargos.
</v>
      </c>
      <c r="J549" s="129" t="str">
        <f>VLOOKUP(A549,BASE.!$A$1:$T$878,10,FALSE)</f>
        <v>De 23 de mayo de 2020 al 23 de mayo de 2022.</v>
      </c>
      <c r="K549" s="129" t="str">
        <f>VLOOKUP(A549,BASE.!$A$1:$T$878,11,FALSE)</f>
        <v xml:space="preserve">Presidenta:  Magdalena Toro Montecino 
Representante de la Presidenta y el Directorio: María Alejandra Paulina Ríos Toro, (Coordinadora Institucional)
En la región de Los Lagos: Carlos Eduardo Vargas Rodríguez, 
</v>
      </c>
      <c r="L549" s="129" t="str">
        <f>VLOOKUP(A549,BASE.!$A$1:$T$878,12,FALSE)</f>
        <v xml:space="preserve">Puren Nº 541, comuna de Angol, IX Región de La Araucanía.
</v>
      </c>
      <c r="M549" s="129" t="str">
        <f>VLOOKUP(A549,BASE.!$A$1:$T$878,13,FALSE)</f>
        <v>IX</v>
      </c>
      <c r="N549" s="129" t="str">
        <f>VLOOKUP(A549,BASE.!$A$1:$T$878,14,FALSE)</f>
        <v xml:space="preserve"> Angol</v>
      </c>
      <c r="O549" s="129">
        <f>VLOOKUP(A549,BASE.!$A$1:$T$878,15,FALSE)</f>
        <v>0</v>
      </c>
      <c r="P549" s="129" t="str">
        <f>VLOOKUP(A549,BASE.!$A$1:$T$878,16,FALSE)</f>
        <v xml:space="preserve"> ongproyecta@yahoo.es</v>
      </c>
      <c r="Q549" s="129">
        <f>VLOOKUP(A549,BASE.!$A$1:$T$878,17,FALSE)</f>
        <v>0</v>
      </c>
      <c r="R549" s="129" t="str">
        <f>VLOOKUP(A549,BASE.!$A$1:$T$878,18,FALSE)</f>
        <v>93401: Institución de Asistencia Social</v>
      </c>
      <c r="S549" s="129" t="str">
        <f>VLOOKUP(A549,BASE.!$A$1:$T$878,19,FALSE)</f>
        <v>Recepción de antecedentes financieros del año 2019, aprobados por elSubdepartamento de Supervisión Financiera Nacional.</v>
      </c>
      <c r="T549" s="131">
        <f>VLOOKUP(A549,BASE.!$A$1:$T$878,20,FALSE)</f>
        <v>37970</v>
      </c>
      <c r="U549" s="130">
        <v>6999</v>
      </c>
      <c r="V549" s="136">
        <v>11107737</v>
      </c>
      <c r="W549" s="136">
        <v>11107737</v>
      </c>
      <c r="X549" s="134">
        <v>44227</v>
      </c>
      <c r="Y549" s="135" t="s">
        <v>8664</v>
      </c>
      <c r="Z549" s="135" t="s">
        <v>7880</v>
      </c>
      <c r="AA549" s="135" t="s">
        <v>7938</v>
      </c>
    </row>
    <row r="550" spans="1:27" x14ac:dyDescent="0.25">
      <c r="A550" s="129">
        <v>7003</v>
      </c>
      <c r="B550" s="129" t="s">
        <v>8359</v>
      </c>
      <c r="C550" s="129">
        <v>731013004</v>
      </c>
      <c r="D550" s="129" t="str">
        <f>VLOOKUP(A550,BASE.!$A$1:$T$878,4,FALSE)</f>
        <v>Corporación de Derecho Privado.</v>
      </c>
      <c r="E550" s="129" t="str">
        <f>VLOOKUP(A550,BASE.!$A$1:$T$878,5,FALSE)</f>
        <v>Otorgada por Decreto Supremo Nº 1187, de fecha 19 de agosto de 1994, del Ministerio de Justicia, publicado en el Diario Oficial el día 13 de septiembre de 1994.</v>
      </c>
      <c r="F550" s="129" t="str">
        <f>VLOOKUP(A550,BASE.!$A$1:$T$878,6,FALSE)</f>
        <v xml:space="preserve">Certificado de vigencia de Persona Jurídica sin fines de lucro, Folio N° 500355394253, de 10 de noviembre de 2020, del Servicio de Registro Civil e Identificación.  
</v>
      </c>
      <c r="G550" s="129" t="str">
        <f>VLOOKUP(A550,BASE.!$A$1:$T$878,7,FALSE)</f>
        <v xml:space="preserve">Desarrollar actividades por el reconocimiento y respeto de los derechos humanos de los niños, niñas y jóvenes, de la mujer y de las minorías étnicas, promoviendo los valores de un desarrollo democrático en un medio ambiente protegido.  </v>
      </c>
      <c r="H550" s="129" t="str">
        <f>VLOOKUP(A550,BASE.!$A$1:$T$878,8,FALSE)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I550" s="129" t="str">
        <f>VLOOKUP(A550,BASE.!$A$1:$T$878,9,FALSE)</f>
        <v>Durarán 02 años en sus cargos</v>
      </c>
      <c r="J550" s="129" t="str">
        <f>VLOOKUP(A550,BASE.!$A$1:$T$878,10,FALSE)</f>
        <v>De 28 de agosto de 2017 al 28 de agosto de 2019.</v>
      </c>
      <c r="K550" s="129" t="str">
        <f>VLOOKUP(A550,BASE.!$A$1:$T$878,11,FALSE)</f>
        <v>María Isabel Matamala Vivaldi, 
Delegación de Poderes:
Francis Valverde Mosquera y , María Isabel Matamala Vivaldi para actuar conjunta o separadamente e indistintamente, 
Patricia Rosa Larrea Bosshardt,  
Luis Mariano Alorda Rivera, para que a nombre de la institución realice todas las diligencias o actuaciones que sean necesarias para suscribir convenios de colaboración y trabajo conjunto con SENAME.</v>
      </c>
      <c r="L550" s="129" t="str">
        <f>VLOOKUP(A550,BASE.!$A$1:$T$878,12,FALSE)</f>
        <v xml:space="preserve">Providencia 835, oficina 17, comuna de Providencia.
</v>
      </c>
      <c r="M550" s="129" t="str">
        <f>VLOOKUP(A550,BASE.!$A$1:$T$878,13,FALSE)</f>
        <v>XIII</v>
      </c>
      <c r="N550" s="129" t="str">
        <f>VLOOKUP(A550,BASE.!$A$1:$T$878,14,FALSE)</f>
        <v>Providencia</v>
      </c>
      <c r="O550" s="129">
        <f>VLOOKUP(A550,BASE.!$A$1:$T$878,15,FALSE)</f>
        <v>223414941</v>
      </c>
      <c r="P550" s="129" t="str">
        <f>VLOOKUP(A550,BASE.!$A$1:$T$878,16,FALSE)</f>
        <v>achnu@achnu.cl 
franscisvalverde@achnu.cl</v>
      </c>
      <c r="Q550" s="129">
        <f>VLOOKUP(A550,BASE.!$A$1:$T$878,17,FALSE)</f>
        <v>0</v>
      </c>
      <c r="R550" s="129" t="str">
        <f>VLOOKUP(A550,BASE.!$A$1:$T$878,18,FALSE)</f>
        <v>fonos (02)- 2743150</v>
      </c>
      <c r="S550" s="129" t="str">
        <f>VLOOKUP(A550,BASE.!$A$1:$T$878,19,FALSE)</f>
        <v xml:space="preserve">Se acompaña certificado financiero, correspondiente al año 2019, aprobado por el Subdepartamento de Supervisión Financiera Nacional. </v>
      </c>
      <c r="T550" s="131">
        <f>VLOOKUP(A550,BASE.!$A$1:$T$878,20,FALSE)</f>
        <v>37970</v>
      </c>
      <c r="U550" s="130">
        <v>7003</v>
      </c>
      <c r="V550" s="136">
        <v>17232276</v>
      </c>
      <c r="W550" s="136">
        <v>17232276</v>
      </c>
      <c r="X550" s="134">
        <v>44227</v>
      </c>
      <c r="Y550" s="135" t="s">
        <v>8664</v>
      </c>
      <c r="Z550" s="135" t="s">
        <v>7880</v>
      </c>
      <c r="AA550" s="135" t="s">
        <v>162</v>
      </c>
    </row>
    <row r="551" spans="1:27" x14ac:dyDescent="0.25">
      <c r="A551" s="129">
        <v>7003</v>
      </c>
      <c r="B551" s="129" t="s">
        <v>8359</v>
      </c>
      <c r="C551" s="129">
        <v>731013004</v>
      </c>
      <c r="D551" s="129" t="str">
        <f>VLOOKUP(A551,BASE.!$A$1:$T$878,4,FALSE)</f>
        <v>Corporación de Derecho Privado.</v>
      </c>
      <c r="E551" s="129" t="str">
        <f>VLOOKUP(A551,BASE.!$A$1:$T$878,5,FALSE)</f>
        <v>Otorgada por Decreto Supremo Nº 1187, de fecha 19 de agosto de 1994, del Ministerio de Justicia, publicado en el Diario Oficial el día 13 de septiembre de 1994.</v>
      </c>
      <c r="F551" s="129" t="str">
        <f>VLOOKUP(A551,BASE.!$A$1:$T$878,6,FALSE)</f>
        <v xml:space="preserve">Certificado de vigencia de Persona Jurídica sin fines de lucro, Folio N° 500355394253, de 10 de noviembre de 2020, del Servicio de Registro Civil e Identificación.  
</v>
      </c>
      <c r="G551" s="129" t="str">
        <f>VLOOKUP(A551,BASE.!$A$1:$T$878,7,FALSE)</f>
        <v xml:space="preserve">Desarrollar actividades por el reconocimiento y respeto de los derechos humanos de los niños, niñas y jóvenes, de la mujer y de las minorías étnicas, promoviendo los valores de un desarrollo democrático en un medio ambiente protegido.  </v>
      </c>
      <c r="H551" s="129" t="str">
        <f>VLOOKUP(A551,BASE.!$A$1:$T$878,8,FALSE)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I551" s="129" t="str">
        <f>VLOOKUP(A551,BASE.!$A$1:$T$878,9,FALSE)</f>
        <v>Durarán 02 años en sus cargos</v>
      </c>
      <c r="J551" s="129" t="str">
        <f>VLOOKUP(A551,BASE.!$A$1:$T$878,10,FALSE)</f>
        <v>De 28 de agosto de 2017 al 28 de agosto de 2019.</v>
      </c>
      <c r="K551" s="129" t="str">
        <f>VLOOKUP(A551,BASE.!$A$1:$T$878,11,FALSE)</f>
        <v>María Isabel Matamala Vivaldi, 
Delegación de Poderes:
Francis Valverde Mosquera y , María Isabel Matamala Vivaldi para actuar conjunta o separadamente e indistintamente, 
Patricia Rosa Larrea Bosshardt,  
Luis Mariano Alorda Rivera, para que a nombre de la institución realice todas las diligencias o actuaciones que sean necesarias para suscribir convenios de colaboración y trabajo conjunto con SENAME.</v>
      </c>
      <c r="L551" s="129" t="str">
        <f>VLOOKUP(A551,BASE.!$A$1:$T$878,12,FALSE)</f>
        <v xml:space="preserve">Providencia 835, oficina 17, comuna de Providencia.
</v>
      </c>
      <c r="M551" s="129" t="str">
        <f>VLOOKUP(A551,BASE.!$A$1:$T$878,13,FALSE)</f>
        <v>XIII</v>
      </c>
      <c r="N551" s="129" t="str">
        <f>VLOOKUP(A551,BASE.!$A$1:$T$878,14,FALSE)</f>
        <v>Providencia</v>
      </c>
      <c r="O551" s="129">
        <f>VLOOKUP(A551,BASE.!$A$1:$T$878,15,FALSE)</f>
        <v>223414941</v>
      </c>
      <c r="P551" s="129" t="str">
        <f>VLOOKUP(A551,BASE.!$A$1:$T$878,16,FALSE)</f>
        <v>achnu@achnu.cl 
franscisvalverde@achnu.cl</v>
      </c>
      <c r="Q551" s="129">
        <f>VLOOKUP(A551,BASE.!$A$1:$T$878,17,FALSE)</f>
        <v>0</v>
      </c>
      <c r="R551" s="129" t="str">
        <f>VLOOKUP(A551,BASE.!$A$1:$T$878,18,FALSE)</f>
        <v>fonos (02)- 2743150</v>
      </c>
      <c r="S551" s="129" t="str">
        <f>VLOOKUP(A551,BASE.!$A$1:$T$878,19,FALSE)</f>
        <v xml:space="preserve">Se acompaña certificado financiero, correspondiente al año 2019, aprobado por el Subdepartamento de Supervisión Financiera Nacional. </v>
      </c>
      <c r="T551" s="131">
        <f>VLOOKUP(A551,BASE.!$A$1:$T$878,20,FALSE)</f>
        <v>37970</v>
      </c>
      <c r="U551" s="130">
        <v>7003</v>
      </c>
      <c r="V551" s="136">
        <v>11861120</v>
      </c>
      <c r="W551" s="136">
        <v>11861120</v>
      </c>
      <c r="X551" s="134">
        <v>44227</v>
      </c>
      <c r="Y551" s="135" t="s">
        <v>8664</v>
      </c>
      <c r="Z551" s="135" t="s">
        <v>7880</v>
      </c>
      <c r="AA551" s="135" t="s">
        <v>7949</v>
      </c>
    </row>
    <row r="552" spans="1:27" x14ac:dyDescent="0.25">
      <c r="A552" s="129">
        <v>7003</v>
      </c>
      <c r="B552" s="129" t="s">
        <v>8359</v>
      </c>
      <c r="C552" s="129">
        <v>731013004</v>
      </c>
      <c r="D552" s="129" t="str">
        <f>VLOOKUP(A552,BASE.!$A$1:$T$878,4,FALSE)</f>
        <v>Corporación de Derecho Privado.</v>
      </c>
      <c r="E552" s="129" t="str">
        <f>VLOOKUP(A552,BASE.!$A$1:$T$878,5,FALSE)</f>
        <v>Otorgada por Decreto Supremo Nº 1187, de fecha 19 de agosto de 1994, del Ministerio de Justicia, publicado en el Diario Oficial el día 13 de septiembre de 1994.</v>
      </c>
      <c r="F552" s="129" t="str">
        <f>VLOOKUP(A552,BASE.!$A$1:$T$878,6,FALSE)</f>
        <v xml:space="preserve">Certificado de vigencia de Persona Jurídica sin fines de lucro, Folio N° 500355394253, de 10 de noviembre de 2020, del Servicio de Registro Civil e Identificación.  
</v>
      </c>
      <c r="G552" s="129" t="str">
        <f>VLOOKUP(A552,BASE.!$A$1:$T$878,7,FALSE)</f>
        <v xml:space="preserve">Desarrollar actividades por el reconocimiento y respeto de los derechos humanos de los niños, niñas y jóvenes, de la mujer y de las minorías étnicas, promoviendo los valores de un desarrollo democrático en un medio ambiente protegido.  </v>
      </c>
      <c r="H552" s="129" t="str">
        <f>VLOOKUP(A552,BASE.!$A$1:$T$878,8,FALSE)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I552" s="129" t="str">
        <f>VLOOKUP(A552,BASE.!$A$1:$T$878,9,FALSE)</f>
        <v>Durarán 02 años en sus cargos</v>
      </c>
      <c r="J552" s="129" t="str">
        <f>VLOOKUP(A552,BASE.!$A$1:$T$878,10,FALSE)</f>
        <v>De 28 de agosto de 2017 al 28 de agosto de 2019.</v>
      </c>
      <c r="K552" s="129" t="str">
        <f>VLOOKUP(A552,BASE.!$A$1:$T$878,11,FALSE)</f>
        <v>María Isabel Matamala Vivaldi, 
Delegación de Poderes:
Francis Valverde Mosquera y , María Isabel Matamala Vivaldi para actuar conjunta o separadamente e indistintamente, 
Patricia Rosa Larrea Bosshardt,  
Luis Mariano Alorda Rivera, para que a nombre de la institución realice todas las diligencias o actuaciones que sean necesarias para suscribir convenios de colaboración y trabajo conjunto con SENAME.</v>
      </c>
      <c r="L552" s="129" t="str">
        <f>VLOOKUP(A552,BASE.!$A$1:$T$878,12,FALSE)</f>
        <v xml:space="preserve">Providencia 835, oficina 17, comuna de Providencia.
</v>
      </c>
      <c r="M552" s="129" t="str">
        <f>VLOOKUP(A552,BASE.!$A$1:$T$878,13,FALSE)</f>
        <v>XIII</v>
      </c>
      <c r="N552" s="129" t="str">
        <f>VLOOKUP(A552,BASE.!$A$1:$T$878,14,FALSE)</f>
        <v>Providencia</v>
      </c>
      <c r="O552" s="129">
        <f>VLOOKUP(A552,BASE.!$A$1:$T$878,15,FALSE)</f>
        <v>223414941</v>
      </c>
      <c r="P552" s="129" t="str">
        <f>VLOOKUP(A552,BASE.!$A$1:$T$878,16,FALSE)</f>
        <v>achnu@achnu.cl 
franscisvalverde@achnu.cl</v>
      </c>
      <c r="Q552" s="129">
        <f>VLOOKUP(A552,BASE.!$A$1:$T$878,17,FALSE)</f>
        <v>0</v>
      </c>
      <c r="R552" s="129" t="str">
        <f>VLOOKUP(A552,BASE.!$A$1:$T$878,18,FALSE)</f>
        <v>fonos (02)- 2743150</v>
      </c>
      <c r="S552" s="129" t="str">
        <f>VLOOKUP(A552,BASE.!$A$1:$T$878,19,FALSE)</f>
        <v xml:space="preserve">Se acompaña certificado financiero, correspondiente al año 2019, aprobado por el Subdepartamento de Supervisión Financiera Nacional. </v>
      </c>
      <c r="T552" s="131">
        <f>VLOOKUP(A552,BASE.!$A$1:$T$878,20,FALSE)</f>
        <v>37970</v>
      </c>
      <c r="U552" s="130">
        <v>7003</v>
      </c>
      <c r="V552" s="136">
        <v>8016600</v>
      </c>
      <c r="W552" s="136">
        <v>8016600</v>
      </c>
      <c r="X552" s="134">
        <v>44227</v>
      </c>
      <c r="Y552" s="135" t="s">
        <v>8664</v>
      </c>
      <c r="Z552" s="135" t="s">
        <v>7880</v>
      </c>
      <c r="AA552" s="135" t="s">
        <v>7960</v>
      </c>
    </row>
    <row r="553" spans="1:27" x14ac:dyDescent="0.25">
      <c r="A553" s="129">
        <v>7003</v>
      </c>
      <c r="B553" s="129" t="s">
        <v>8359</v>
      </c>
      <c r="C553" s="129">
        <v>731013004</v>
      </c>
      <c r="D553" s="129" t="str">
        <f>VLOOKUP(A553,BASE.!$A$1:$T$878,4,FALSE)</f>
        <v>Corporación de Derecho Privado.</v>
      </c>
      <c r="E553" s="129" t="str">
        <f>VLOOKUP(A553,BASE.!$A$1:$T$878,5,FALSE)</f>
        <v>Otorgada por Decreto Supremo Nº 1187, de fecha 19 de agosto de 1994, del Ministerio de Justicia, publicado en el Diario Oficial el día 13 de septiembre de 1994.</v>
      </c>
      <c r="F553" s="129" t="str">
        <f>VLOOKUP(A553,BASE.!$A$1:$T$878,6,FALSE)</f>
        <v xml:space="preserve">Certificado de vigencia de Persona Jurídica sin fines de lucro, Folio N° 500355394253, de 10 de noviembre de 2020, del Servicio de Registro Civil e Identificación.  
</v>
      </c>
      <c r="G553" s="129" t="str">
        <f>VLOOKUP(A553,BASE.!$A$1:$T$878,7,FALSE)</f>
        <v xml:space="preserve">Desarrollar actividades por el reconocimiento y respeto de los derechos humanos de los niños, niñas y jóvenes, de la mujer y de las minorías étnicas, promoviendo los valores de un desarrollo democrático en un medio ambiente protegido.  </v>
      </c>
      <c r="H553" s="129" t="str">
        <f>VLOOKUP(A553,BASE.!$A$1:$T$878,8,FALSE)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I553" s="129" t="str">
        <f>VLOOKUP(A553,BASE.!$A$1:$T$878,9,FALSE)</f>
        <v>Durarán 02 años en sus cargos</v>
      </c>
      <c r="J553" s="129" t="str">
        <f>VLOOKUP(A553,BASE.!$A$1:$T$878,10,FALSE)</f>
        <v>De 28 de agosto de 2017 al 28 de agosto de 2019.</v>
      </c>
      <c r="K553" s="129" t="str">
        <f>VLOOKUP(A553,BASE.!$A$1:$T$878,11,FALSE)</f>
        <v>María Isabel Matamala Vivaldi, 
Delegación de Poderes:
Francis Valverde Mosquera y , María Isabel Matamala Vivaldi para actuar conjunta o separadamente e indistintamente, 
Patricia Rosa Larrea Bosshardt,  
Luis Mariano Alorda Rivera, para que a nombre de la institución realice todas las diligencias o actuaciones que sean necesarias para suscribir convenios de colaboración y trabajo conjunto con SENAME.</v>
      </c>
      <c r="L553" s="129" t="str">
        <f>VLOOKUP(A553,BASE.!$A$1:$T$878,12,FALSE)</f>
        <v xml:space="preserve">Providencia 835, oficina 17, comuna de Providencia.
</v>
      </c>
      <c r="M553" s="129" t="str">
        <f>VLOOKUP(A553,BASE.!$A$1:$T$878,13,FALSE)</f>
        <v>XIII</v>
      </c>
      <c r="N553" s="129" t="str">
        <f>VLOOKUP(A553,BASE.!$A$1:$T$878,14,FALSE)</f>
        <v>Providencia</v>
      </c>
      <c r="O553" s="129">
        <f>VLOOKUP(A553,BASE.!$A$1:$T$878,15,FALSE)</f>
        <v>223414941</v>
      </c>
      <c r="P553" s="129" t="str">
        <f>VLOOKUP(A553,BASE.!$A$1:$T$878,16,FALSE)</f>
        <v>achnu@achnu.cl 
franscisvalverde@achnu.cl</v>
      </c>
      <c r="Q553" s="129">
        <f>VLOOKUP(A553,BASE.!$A$1:$T$878,17,FALSE)</f>
        <v>0</v>
      </c>
      <c r="R553" s="129" t="str">
        <f>VLOOKUP(A553,BASE.!$A$1:$T$878,18,FALSE)</f>
        <v>fonos (02)- 2743150</v>
      </c>
      <c r="S553" s="129" t="str">
        <f>VLOOKUP(A553,BASE.!$A$1:$T$878,19,FALSE)</f>
        <v xml:space="preserve">Se acompaña certificado financiero, correspondiente al año 2019, aprobado por el Subdepartamento de Supervisión Financiera Nacional. </v>
      </c>
      <c r="T553" s="131">
        <f>VLOOKUP(A553,BASE.!$A$1:$T$878,20,FALSE)</f>
        <v>37970</v>
      </c>
      <c r="U553" s="130">
        <v>7003</v>
      </c>
      <c r="V553" s="136">
        <v>0</v>
      </c>
      <c r="W553" s="136">
        <v>0</v>
      </c>
      <c r="X553" s="134">
        <v>44227</v>
      </c>
      <c r="Y553" s="135" t="s">
        <v>8664</v>
      </c>
      <c r="Z553" s="135" t="s">
        <v>7880</v>
      </c>
      <c r="AA553" s="135" t="s">
        <v>7946</v>
      </c>
    </row>
    <row r="554" spans="1:27" x14ac:dyDescent="0.25">
      <c r="A554" s="129">
        <v>7003</v>
      </c>
      <c r="B554" s="129" t="s">
        <v>8359</v>
      </c>
      <c r="C554" s="129">
        <v>731013004</v>
      </c>
      <c r="D554" s="129" t="str">
        <f>VLOOKUP(A554,BASE.!$A$1:$T$878,4,FALSE)</f>
        <v>Corporación de Derecho Privado.</v>
      </c>
      <c r="E554" s="129" t="str">
        <f>VLOOKUP(A554,BASE.!$A$1:$T$878,5,FALSE)</f>
        <v>Otorgada por Decreto Supremo Nº 1187, de fecha 19 de agosto de 1994, del Ministerio de Justicia, publicado en el Diario Oficial el día 13 de septiembre de 1994.</v>
      </c>
      <c r="F554" s="129" t="str">
        <f>VLOOKUP(A554,BASE.!$A$1:$T$878,6,FALSE)</f>
        <v xml:space="preserve">Certificado de vigencia de Persona Jurídica sin fines de lucro, Folio N° 500355394253, de 10 de noviembre de 2020, del Servicio de Registro Civil e Identificación.  
</v>
      </c>
      <c r="G554" s="129" t="str">
        <f>VLOOKUP(A554,BASE.!$A$1:$T$878,7,FALSE)</f>
        <v xml:space="preserve">Desarrollar actividades por el reconocimiento y respeto de los derechos humanos de los niños, niñas y jóvenes, de la mujer y de las minorías étnicas, promoviendo los valores de un desarrollo democrático en un medio ambiente protegido.  </v>
      </c>
      <c r="H554" s="129" t="str">
        <f>VLOOKUP(A554,BASE.!$A$1:$T$878,8,FALSE)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I554" s="129" t="str">
        <f>VLOOKUP(A554,BASE.!$A$1:$T$878,9,FALSE)</f>
        <v>Durarán 02 años en sus cargos</v>
      </c>
      <c r="J554" s="129" t="str">
        <f>VLOOKUP(A554,BASE.!$A$1:$T$878,10,FALSE)</f>
        <v>De 28 de agosto de 2017 al 28 de agosto de 2019.</v>
      </c>
      <c r="K554" s="129" t="str">
        <f>VLOOKUP(A554,BASE.!$A$1:$T$878,11,FALSE)</f>
        <v>María Isabel Matamala Vivaldi, 
Delegación de Poderes:
Francis Valverde Mosquera y , María Isabel Matamala Vivaldi para actuar conjunta o separadamente e indistintamente, 
Patricia Rosa Larrea Bosshardt,  
Luis Mariano Alorda Rivera, para que a nombre de la institución realice todas las diligencias o actuaciones que sean necesarias para suscribir convenios de colaboración y trabajo conjunto con SENAME.</v>
      </c>
      <c r="L554" s="129" t="str">
        <f>VLOOKUP(A554,BASE.!$A$1:$T$878,12,FALSE)</f>
        <v xml:space="preserve">Providencia 835, oficina 17, comuna de Providencia.
</v>
      </c>
      <c r="M554" s="129" t="str">
        <f>VLOOKUP(A554,BASE.!$A$1:$T$878,13,FALSE)</f>
        <v>XIII</v>
      </c>
      <c r="N554" s="129" t="str">
        <f>VLOOKUP(A554,BASE.!$A$1:$T$878,14,FALSE)</f>
        <v>Providencia</v>
      </c>
      <c r="O554" s="129">
        <f>VLOOKUP(A554,BASE.!$A$1:$T$878,15,FALSE)</f>
        <v>223414941</v>
      </c>
      <c r="P554" s="129" t="str">
        <f>VLOOKUP(A554,BASE.!$A$1:$T$878,16,FALSE)</f>
        <v>achnu@achnu.cl 
franscisvalverde@achnu.cl</v>
      </c>
      <c r="Q554" s="129">
        <f>VLOOKUP(A554,BASE.!$A$1:$T$878,17,FALSE)</f>
        <v>0</v>
      </c>
      <c r="R554" s="129" t="str">
        <f>VLOOKUP(A554,BASE.!$A$1:$T$878,18,FALSE)</f>
        <v>fonos (02)- 2743150</v>
      </c>
      <c r="S554" s="129" t="str">
        <f>VLOOKUP(A554,BASE.!$A$1:$T$878,19,FALSE)</f>
        <v xml:space="preserve">Se acompaña certificado financiero, correspondiente al año 2019, aprobado por el Subdepartamento de Supervisión Financiera Nacional. </v>
      </c>
      <c r="T554" s="131">
        <f>VLOOKUP(A554,BASE.!$A$1:$T$878,20,FALSE)</f>
        <v>37970</v>
      </c>
      <c r="U554" s="130">
        <v>7003</v>
      </c>
      <c r="V554" s="136">
        <v>7413200</v>
      </c>
      <c r="W554" s="136">
        <v>7413200</v>
      </c>
      <c r="X554" s="134">
        <v>44227</v>
      </c>
      <c r="Y554" s="135" t="s">
        <v>8664</v>
      </c>
      <c r="Z554" s="135" t="s">
        <v>7880</v>
      </c>
      <c r="AA554" s="135" t="s">
        <v>7967</v>
      </c>
    </row>
    <row r="555" spans="1:27" x14ac:dyDescent="0.25">
      <c r="A555" s="129">
        <v>7003</v>
      </c>
      <c r="B555" s="129" t="s">
        <v>8359</v>
      </c>
      <c r="C555" s="129">
        <v>731013004</v>
      </c>
      <c r="D555" s="129" t="str">
        <f>VLOOKUP(A555,BASE.!$A$1:$T$878,4,FALSE)</f>
        <v>Corporación de Derecho Privado.</v>
      </c>
      <c r="E555" s="129" t="str">
        <f>VLOOKUP(A555,BASE.!$A$1:$T$878,5,FALSE)</f>
        <v>Otorgada por Decreto Supremo Nº 1187, de fecha 19 de agosto de 1994, del Ministerio de Justicia, publicado en el Diario Oficial el día 13 de septiembre de 1994.</v>
      </c>
      <c r="F555" s="129" t="str">
        <f>VLOOKUP(A555,BASE.!$A$1:$T$878,6,FALSE)</f>
        <v xml:space="preserve">Certificado de vigencia de Persona Jurídica sin fines de lucro, Folio N° 500355394253, de 10 de noviembre de 2020, del Servicio de Registro Civil e Identificación.  
</v>
      </c>
      <c r="G555" s="129" t="str">
        <f>VLOOKUP(A555,BASE.!$A$1:$T$878,7,FALSE)</f>
        <v xml:space="preserve">Desarrollar actividades por el reconocimiento y respeto de los derechos humanos de los niños, niñas y jóvenes, de la mujer y de las minorías étnicas, promoviendo los valores de un desarrollo democrático en un medio ambiente protegido.  </v>
      </c>
      <c r="H555" s="129" t="str">
        <f>VLOOKUP(A555,BASE.!$A$1:$T$878,8,FALSE)</f>
        <v xml:space="preserve">Presidente: María Isabel Matamala Vivaldi, 
Vicepresidente: Guido Romo Costamaillere, 
Secretario: María Cecilia Jaramillo Becker, 
Tesorero: María Luisa Uberlinda de la Noi Ballacey 
Directores:
María Gracia Casanova Jaramillo, 
Viviana Lamas Dresdner, 
Nubia Betsie de Lourdes Becker Eguiliz, 
Directora Ejecutiva:
Doña Francis Elizabeth Valverde Mosquera, 
</v>
      </c>
      <c r="I555" s="129" t="str">
        <f>VLOOKUP(A555,BASE.!$A$1:$T$878,9,FALSE)</f>
        <v>Durarán 02 años en sus cargos</v>
      </c>
      <c r="J555" s="129" t="str">
        <f>VLOOKUP(A555,BASE.!$A$1:$T$878,10,FALSE)</f>
        <v>De 28 de agosto de 2017 al 28 de agosto de 2019.</v>
      </c>
      <c r="K555" s="129" t="str">
        <f>VLOOKUP(A555,BASE.!$A$1:$T$878,11,FALSE)</f>
        <v>María Isabel Matamala Vivaldi, 
Delegación de Poderes:
Francis Valverde Mosquera y , María Isabel Matamala Vivaldi para actuar conjunta o separadamente e indistintamente, 
Patricia Rosa Larrea Bosshardt,  
Luis Mariano Alorda Rivera, para que a nombre de la institución realice todas las diligencias o actuaciones que sean necesarias para suscribir convenios de colaboración y trabajo conjunto con SENAME.</v>
      </c>
      <c r="L555" s="129" t="str">
        <f>VLOOKUP(A555,BASE.!$A$1:$T$878,12,FALSE)</f>
        <v xml:space="preserve">Providencia 835, oficina 17, comuna de Providencia.
</v>
      </c>
      <c r="M555" s="129" t="str">
        <f>VLOOKUP(A555,BASE.!$A$1:$T$878,13,FALSE)</f>
        <v>XIII</v>
      </c>
      <c r="N555" s="129" t="str">
        <f>VLOOKUP(A555,BASE.!$A$1:$T$878,14,FALSE)</f>
        <v>Providencia</v>
      </c>
      <c r="O555" s="129">
        <f>VLOOKUP(A555,BASE.!$A$1:$T$878,15,FALSE)</f>
        <v>223414941</v>
      </c>
      <c r="P555" s="129" t="str">
        <f>VLOOKUP(A555,BASE.!$A$1:$T$878,16,FALSE)</f>
        <v>achnu@achnu.cl 
franscisvalverde@achnu.cl</v>
      </c>
      <c r="Q555" s="129">
        <f>VLOOKUP(A555,BASE.!$A$1:$T$878,17,FALSE)</f>
        <v>0</v>
      </c>
      <c r="R555" s="129" t="str">
        <f>VLOOKUP(A555,BASE.!$A$1:$T$878,18,FALSE)</f>
        <v>fonos (02)- 2743150</v>
      </c>
      <c r="S555" s="129" t="str">
        <f>VLOOKUP(A555,BASE.!$A$1:$T$878,19,FALSE)</f>
        <v xml:space="preserve">Se acompaña certificado financiero, correspondiente al año 2019, aprobado por el Subdepartamento de Supervisión Financiera Nacional. </v>
      </c>
      <c r="T555" s="131">
        <f>VLOOKUP(A555,BASE.!$A$1:$T$878,20,FALSE)</f>
        <v>37970</v>
      </c>
      <c r="U555" s="130">
        <v>7003</v>
      </c>
      <c r="V555" s="136">
        <v>9642332</v>
      </c>
      <c r="W555" s="136">
        <v>9642332</v>
      </c>
      <c r="X555" s="134">
        <v>44227</v>
      </c>
      <c r="Y555" s="135" t="s">
        <v>8664</v>
      </c>
      <c r="Z555" s="135" t="s">
        <v>7880</v>
      </c>
      <c r="AA555" s="135" t="s">
        <v>7969</v>
      </c>
    </row>
    <row r="556" spans="1:27" x14ac:dyDescent="0.25">
      <c r="A556" s="129">
        <v>7004</v>
      </c>
      <c r="B556" s="129" t="s">
        <v>8360</v>
      </c>
      <c r="C556" s="129">
        <v>716904008</v>
      </c>
      <c r="D556" s="129" t="str">
        <f>VLOOKUP(A556,BASE.!$A$1:$T$878,4,FALSE)</f>
        <v>Fundación de Derecho Privado</v>
      </c>
      <c r="E556" s="129" t="str">
        <f>VLOOKUP(A556,BASE.!$A$1:$T$878,5,FALSE)</f>
        <v>Otorgado por Decreto Supremo Nº 742 de fecha 13 de julio de 1989, del Ministerio de Justicia.</v>
      </c>
      <c r="F556" s="129" t="str">
        <f>VLOOKUP(A556,BASE.!$A$1:$T$878,6,FALSE)</f>
        <v>Certificado de Vigencia folio Nº 500356609686, emitido por el SRCeI, con fecha 17 de noviembre de 2020.</v>
      </c>
      <c r="G556" s="129" t="str">
        <f>VLOOKUP(A556,BASE.!$A$1:$T$878,7,FALSE)</f>
        <v>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v>
      </c>
      <c r="H556" s="129" t="str">
        <f>VLOOKUP(A556,BASE.!$A$1:$T$878,8,FALSE)</f>
        <v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v>
      </c>
      <c r="I556" s="129" t="str">
        <f>VLOOKUP(A556,BASE.!$A$1:$T$878,9,FALSE)</f>
        <v xml:space="preserve">Permanecerán en sus cargos indefinidamente y serán reemplazados en caso de impedimento o renuncia.
El Presidente, Secretario y Tesorero: duran 3 años en sus cargos.
</v>
      </c>
      <c r="J556" s="129" t="str">
        <f>VLOOKUP(A556,BASE.!$A$1:$T$878,10,FALSE)</f>
        <v>02 de noviembre de 2020 al 02 de noviembre del 2023</v>
      </c>
      <c r="K556" s="129" t="str">
        <f>VLOOKUP(A556,BASE.!$A$1:$T$878,11,FALSE)</f>
        <v xml:space="preserve">Presidente. Ricardo Leiva Romero, 
</v>
      </c>
      <c r="L556" s="129" t="str">
        <f>VLOOKUP(A556,BASE.!$A$1:$T$878,12,FALSE)</f>
        <v xml:space="preserve">Avate Molina Nº623, Localidad de Maipo, comuna de Buin, región Metropolitana
</v>
      </c>
      <c r="M556" s="129" t="str">
        <f>VLOOKUP(A556,BASE.!$A$1:$T$878,13,FALSE)</f>
        <v>XIII</v>
      </c>
      <c r="N556" s="129" t="str">
        <f>VLOOKUP(A556,BASE.!$A$1:$T$878,14,FALSE)</f>
        <v>Maipo</v>
      </c>
      <c r="O556" s="129" t="str">
        <f>VLOOKUP(A556,BASE.!$A$1:$T$878,15,FALSE)</f>
        <v xml:space="preserve">9855136069 Administración
992225747 REM PER Quillahua </v>
      </c>
      <c r="P556" s="129" t="str">
        <f>VLOOKUP(A556,BASE.!$A$1:$T$878,16,FALSE)</f>
        <v>hogarquillahua@yahoo.es</v>
      </c>
      <c r="Q556" s="129">
        <f>VLOOKUP(A556,BASE.!$A$1:$T$878,17,FALSE)</f>
        <v>0</v>
      </c>
      <c r="R556" s="129">
        <f>VLOOKUP(A556,BASE.!$A$1:$T$878,18,FALSE)</f>
        <v>93401</v>
      </c>
      <c r="S556" s="129" t="str">
        <f>VLOOKUP(A556,BASE.!$A$1:$T$878,19,FALSE)</f>
        <v xml:space="preserve">Certificado de Antecedentes Financieros del año 2019, aprobados por el Subdepartamento de Supervisión Nacional. </v>
      </c>
      <c r="T556" s="131">
        <f>VLOOKUP(A556,BASE.!$A$1:$T$878,20,FALSE)</f>
        <v>37970</v>
      </c>
      <c r="U556" s="130">
        <v>7004</v>
      </c>
      <c r="V556" s="136">
        <v>17393750</v>
      </c>
      <c r="W556" s="136">
        <v>17393750</v>
      </c>
      <c r="X556" s="134">
        <v>44227</v>
      </c>
      <c r="Y556" s="135" t="s">
        <v>8664</v>
      </c>
      <c r="Z556" s="135" t="s">
        <v>7880</v>
      </c>
      <c r="AA556" s="135" t="s">
        <v>7895</v>
      </c>
    </row>
    <row r="557" spans="1:27" x14ac:dyDescent="0.25">
      <c r="A557" s="129">
        <v>7010</v>
      </c>
      <c r="B557" s="129" t="s">
        <v>8361</v>
      </c>
      <c r="C557" s="129">
        <v>747168008</v>
      </c>
      <c r="D557" s="129" t="str">
        <f>VLOOKUP(A557,BASE.!$A$1:$T$878,4,FALSE)</f>
        <v xml:space="preserve">Organización comunitaria funcional.
</v>
      </c>
      <c r="E557" s="129" t="str">
        <f>VLOOKUP(A557,BASE.!$A$1:$T$878,5,FALSE)</f>
        <v xml:space="preserve">Regida por Ley Nº 19.418, e inscrita en los Registros de organizaciones comunitarias territoriales y funcionales en la Secretaría Municipal de la I. Municipalidad de Isla de Pascua.
</v>
      </c>
      <c r="F557" s="129" t="str">
        <f>VLOOKUP(A557,BASE.!$A$1:$T$878,6,FALSE)</f>
        <v xml:space="preserve">Certificado de vigencia de fecha 29 de octubre de 2020, emitido por el Servicio de Registro Civil e Identificación, folio N° 80182147.
</v>
      </c>
      <c r="G557" s="129" t="str">
        <f>VLOOKUP(A557,BASE.!$A$1:$T$878,7,FALSE)</f>
        <v xml:space="preserve">Promover el desarrollo y la superación personal de sus asociados y los beneficiarios de la organización, prestando apoyo y asesoría en la presentación de sus proyectos, y en general, en todas aquellas que incidan en mejorar su estándar de vida.
</v>
      </c>
      <c r="H557" s="129" t="str">
        <f>VLOOKUP(A557,BASE.!$A$1:$T$878,8,FALSE)</f>
        <v xml:space="preserve">Si tiene.
Presidenta: 
Irma Inés Riroroko Paoa. 
Vicepresidente
Marcelo Ika Paoa.
Secretaria:
Marisol del Carmen Riroroko Hormazábal. 
Tesorero:
Jorge Miranda Pacheco, Rut 10.484.009-4.
Directores:
Zoilo Hucke Atan. 
Ninoska Cuadros Hucke. 
De acuerdo a Certificado de Directorio, de fecha 16 de diciembre de 2020, emitido por el Servicio de registro Civil e Identificación, bajo el folio N° 81226864, este es el nuevo Directorio.
</v>
      </c>
      <c r="I557" s="129" t="str">
        <f>VLOOKUP(A557,BASE.!$A$1:$T$878,9,FALSE)</f>
        <v>3 AÑOS</v>
      </c>
      <c r="J557" s="129" t="str">
        <f>VLOOKUP(A557,BASE.!$A$1:$T$878,10,FALSE)</f>
        <v>Del 03 de noviembre de 2020 al 03 de noviembre del 2022; de acuerdo a Acta de Sesión Extraordinaria de Asamblea de Socios de fecha 03 de noviembre de 2020. Se solicita por correo electrónico escritura pública de asamblea, con fecha 17 de diciembre de 2020.</v>
      </c>
      <c r="K557" s="129" t="str">
        <f>VLOOKUP(A557,BASE.!$A$1:$T$878,11,FALSE)</f>
        <v xml:space="preserve">Irma Inés Riroroko Paoa. </v>
      </c>
      <c r="L557" s="129" t="str">
        <f>VLOOKUP(A557,BASE.!$A$1:$T$878,12,FALSE)</f>
        <v xml:space="preserve">Heki’l s/n, Sector Mataveri, I. de Pascua, Región de Valparaíso.
</v>
      </c>
      <c r="M557" s="129" t="str">
        <f>VLOOKUP(A557,BASE.!$A$1:$T$878,13,FALSE)</f>
        <v>V</v>
      </c>
      <c r="N557" s="129" t="str">
        <f>VLOOKUP(A557,BASE.!$A$1:$T$878,14,FALSE)</f>
        <v>I. de Pascua</v>
      </c>
      <c r="O557" s="129">
        <f>VLOOKUP(A557,BASE.!$A$1:$T$878,15,FALSE)</f>
        <v>0</v>
      </c>
      <c r="P557" s="129" t="str">
        <f>VLOOKUP(A557,BASE.!$A$1:$T$878,16,FALSE)</f>
        <v>Programappf.isladepascua@gmail.com</v>
      </c>
      <c r="Q557" s="129">
        <f>VLOOKUP(A557,BASE.!$A$1:$T$878,17,FALSE)</f>
        <v>0</v>
      </c>
      <c r="R557" s="129" t="str">
        <f>VLOOKUP(A557,BASE.!$A$1:$T$878,18,FALSE)</f>
        <v>93401 Institución de Asistencia Social.</v>
      </c>
      <c r="S557" s="129" t="str">
        <f>VLOOKUP(A557,BASE.!$A$1:$T$878,19,FALSE)</f>
        <v>Se acompaña certificado financiero correspondiente al año 2019, aprobado por el Subdepartamento de Supervisión Financiera Nacional.</v>
      </c>
      <c r="T557" s="131">
        <f>VLOOKUP(A557,BASE.!$A$1:$T$878,20,FALSE)</f>
        <v>37970</v>
      </c>
      <c r="U557" s="130">
        <v>7010</v>
      </c>
      <c r="V557" s="136">
        <v>5958271</v>
      </c>
      <c r="W557" s="136">
        <v>5958271</v>
      </c>
      <c r="X557" s="134">
        <v>44227</v>
      </c>
      <c r="Y557" s="135" t="s">
        <v>8664</v>
      </c>
      <c r="Z557" s="135" t="s">
        <v>7880</v>
      </c>
      <c r="AA557" s="135" t="s">
        <v>7987</v>
      </c>
    </row>
    <row r="558" spans="1:27" x14ac:dyDescent="0.25">
      <c r="A558" s="129">
        <v>7015</v>
      </c>
      <c r="B558" s="129" t="s">
        <v>8362</v>
      </c>
      <c r="C558" s="129">
        <v>745046002</v>
      </c>
      <c r="D558" s="129" t="str">
        <f>VLOOKUP(A558,BASE.!$A$1:$T$878,4,FALSE)</f>
        <v>Asociación de reconocimiento pontificio</v>
      </c>
      <c r="E558" s="129" t="str">
        <f>VLOOKUP(A558,BASE.!$A$1:$T$878,5,FALSE)</f>
        <v>Erigida de acuerdo al Derecho Canónico, por decreto Nº 240, del Arzobispado de Santiago, de fecha 30 de junio de 1997.</v>
      </c>
      <c r="F558" s="129" t="str">
        <f>VLOOKUP(A558,BASE.!$A$1:$T$878,6,FALSE)</f>
        <v>Indefinida.</v>
      </c>
      <c r="G558" s="129" t="str">
        <f>VLOOKUP(A558,BASE.!$A$1:$T$878,7,FALSE)</f>
        <v>Participar en la misión de salvación de la iglesia, con afectuoso cuidado a todos aquellos que están afligidos a causa  de la debilidad humana.</v>
      </c>
      <c r="H558" s="129" t="str">
        <f>VLOOKUP(A558,BASE.!$A$1:$T$878,8,FALSE)</f>
        <v>no aparece</v>
      </c>
      <c r="I558" s="129">
        <f>VLOOKUP(A558,BASE.!$A$1:$T$878,9,FALSE)</f>
        <v>0</v>
      </c>
      <c r="J558" s="129">
        <f>VLOOKUP(A558,BASE.!$A$1:$T$878,10,FALSE)</f>
        <v>0</v>
      </c>
      <c r="K558" s="129" t="str">
        <f>VLOOKUP(A558,BASE.!$A$1:$T$878,11,FALSE)</f>
        <v xml:space="preserve">Gianni Casadei, 
Juan Acuña Montero, 
</v>
      </c>
      <c r="L558" s="129" t="str">
        <f>VLOOKUP(A558,BASE.!$A$1:$T$878,12,FALSE)</f>
        <v xml:space="preserve">Toesca Nº1970, Santiago.
</v>
      </c>
      <c r="M558" s="129" t="str">
        <f>VLOOKUP(A558,BASE.!$A$1:$T$878,13,FALSE)</f>
        <v>XIII</v>
      </c>
      <c r="N558" s="129" t="str">
        <f>VLOOKUP(A558,BASE.!$A$1:$T$878,14,FALSE)</f>
        <v>Santiago</v>
      </c>
      <c r="O558" s="129" t="str">
        <f>VLOOKUP(A558,BASE.!$A$1:$T$878,15,FALSE)</f>
        <v>Fono 6960491 – 5441198</v>
      </c>
      <c r="P558" s="129" t="str">
        <f>VLOOKUP(A558,BASE.!$A$1:$T$878,16,FALSE)</f>
        <v xml:space="preserve">apjxxiiisec@yahoo.es
apexxiiigianni@yahoo.es
</v>
      </c>
      <c r="Q558" s="129">
        <f>VLOOKUP(A558,BASE.!$A$1:$T$878,17,FALSE)</f>
        <v>0</v>
      </c>
      <c r="R558" s="129">
        <f>VLOOKUP(A558,BASE.!$A$1:$T$878,18,FALSE)</f>
        <v>93401</v>
      </c>
      <c r="S558" s="129" t="str">
        <f>VLOOKUP(A558,BASE.!$A$1:$T$878,19,FALSE)</f>
        <v xml:space="preserve">Certificado de Antecedentes Financieros, correspondientes al año 2019, aprobados por el  Subdepartamento de Supervisión Financiera Nacional .  </v>
      </c>
      <c r="T558" s="131">
        <f>VLOOKUP(A558,BASE.!$A$1:$T$878,20,FALSE)</f>
        <v>37970</v>
      </c>
      <c r="U558" s="130">
        <v>7015</v>
      </c>
      <c r="V558" s="136">
        <v>6206400</v>
      </c>
      <c r="W558" s="136">
        <v>6206400</v>
      </c>
      <c r="X558" s="134">
        <v>44227</v>
      </c>
      <c r="Y558" s="135" t="s">
        <v>8664</v>
      </c>
      <c r="Z558" s="135" t="s">
        <v>7880</v>
      </c>
      <c r="AA558" s="135" t="s">
        <v>7941</v>
      </c>
    </row>
    <row r="559" spans="1:27" x14ac:dyDescent="0.25">
      <c r="A559" s="129">
        <v>7018</v>
      </c>
      <c r="B559" s="129" t="s">
        <v>8363</v>
      </c>
      <c r="C559" s="129">
        <v>692206002</v>
      </c>
      <c r="D559" s="129" t="str">
        <f>VLOOKUP(A559,BASE.!$A$1:$T$878,4,FALSE)</f>
        <v>Municipalidad</v>
      </c>
      <c r="E559" s="129" t="str">
        <f>VLOOKUP(A559,BASE.!$A$1:$T$878,5,FALSE)</f>
        <v>Constitución Política de la República, art. 107.</v>
      </c>
      <c r="F559" s="129" t="str">
        <f>VLOOKUP(A559,BASE.!$A$1:$T$878,6,FALSE)</f>
        <v>Indefinida.</v>
      </c>
      <c r="G559" s="129" t="str">
        <f>VLOOKUP(A559,BASE.!$A$1:$T$878,7,FALSE)</f>
        <v>Según Ley Orgánica Nº 18.695, arts. 1º al 4º.</v>
      </c>
      <c r="H559" s="129" t="str">
        <f>VLOOKUP(A559,BASE.!$A$1:$T$878,8,FALSE)</f>
        <v>no tiene</v>
      </c>
      <c r="I559" s="129">
        <f>VLOOKUP(A559,BASE.!$A$1:$T$878,9,FALSE)</f>
        <v>0</v>
      </c>
      <c r="J559" s="129">
        <f>VLOOKUP(A559,BASE.!$A$1:$T$878,10,FALSE)</f>
        <v>0</v>
      </c>
      <c r="K559" s="129" t="str">
        <f>VLOOKUP(A559,BASE.!$A$1:$T$878,11,FALSE)</f>
        <v xml:space="preserve">Rubén Rolando Cárdenas Gómez   </v>
      </c>
      <c r="L559" s="129" t="str">
        <f>VLOOKUP(A559,BASE.!$A$1:$T$878,12,FALSE)</f>
        <v xml:space="preserve">Federico Errázuriz Nº 210, Calbuco, Décima Región
</v>
      </c>
      <c r="M559" s="129" t="str">
        <f>VLOOKUP(A559,BASE.!$A$1:$T$878,13,FALSE)</f>
        <v>X</v>
      </c>
      <c r="N559" s="129" t="str">
        <f>VLOOKUP(A559,BASE.!$A$1:$T$878,14,FALSE)</f>
        <v>Calbuco</v>
      </c>
      <c r="O559" s="129" t="str">
        <f>VLOOKUP(A559,BASE.!$A$1:$T$878,15,FALSE)</f>
        <v>Fono: 065- 2460701</v>
      </c>
      <c r="P559" s="129" t="str">
        <f>VLOOKUP(A559,BASE.!$A$1:$T$878,16,FALSE)</f>
        <v>Correo electrónico: didecocalbuco@entelchile.net</v>
      </c>
      <c r="Q559" s="129">
        <f>VLOOKUP(A559,BASE.!$A$1:$T$878,17,FALSE)</f>
        <v>0</v>
      </c>
      <c r="R559" s="129">
        <f>VLOOKUP(A559,BASE.!$A$1:$T$878,18,FALSE)</f>
        <v>91001</v>
      </c>
      <c r="S559" s="129" t="str">
        <f>VLOOKUP(A559,BASE.!$A$1:$T$878,19,FALSE)</f>
        <v xml:space="preserve">No se acompañan. Aplica Informe Jurídico Nº 09, de  fecha 14 de marzo de 2011 del Departamento Jurídico y Dictamen Nº 070791, de 2009, de la Contraloría General de la República.  
</v>
      </c>
      <c r="T559" s="131">
        <f>VLOOKUP(A559,BASE.!$A$1:$T$878,20,FALSE)</f>
        <v>37970</v>
      </c>
      <c r="U559" s="130">
        <v>7018</v>
      </c>
      <c r="V559" s="136">
        <v>141930</v>
      </c>
      <c r="W559" s="136">
        <v>141930</v>
      </c>
      <c r="X559" s="134">
        <v>44227</v>
      </c>
      <c r="Y559" s="135" t="s">
        <v>8664</v>
      </c>
      <c r="Z559" s="135" t="s">
        <v>7880</v>
      </c>
      <c r="AA559" s="135" t="s">
        <v>7971</v>
      </c>
    </row>
    <row r="560" spans="1:27" x14ac:dyDescent="0.25">
      <c r="A560" s="129">
        <v>7021</v>
      </c>
      <c r="B560" s="129" t="s">
        <v>8364</v>
      </c>
      <c r="C560" s="129" t="s">
        <v>7825</v>
      </c>
      <c r="D560" s="129" t="str">
        <f>VLOOKUP(A560,BASE.!$A$1:$T$878,4,FALSE)</f>
        <v>Municipalidad</v>
      </c>
      <c r="E560" s="129" t="str">
        <f>VLOOKUP(A560,BASE.!$A$1:$T$878,5,FALSE)</f>
        <v>Constitución Política de la República, art. 107.</v>
      </c>
      <c r="F560" s="129" t="str">
        <f>VLOOKUP(A560,BASE.!$A$1:$T$878,6,FALSE)</f>
        <v>Indefinida.</v>
      </c>
      <c r="G560" s="129" t="str">
        <f>VLOOKUP(A560,BASE.!$A$1:$T$878,7,FALSE)</f>
        <v>Según Ley Orgánica Nº 18.695, arts. 1º al 4º.</v>
      </c>
      <c r="H560" s="129" t="str">
        <f>VLOOKUP(A560,BASE.!$A$1:$T$878,8,FALSE)</f>
        <v>no tiene</v>
      </c>
      <c r="I560" s="129">
        <f>VLOOKUP(A560,BASE.!$A$1:$T$878,9,FALSE)</f>
        <v>0</v>
      </c>
      <c r="J560" s="129">
        <f>VLOOKUP(A560,BASE.!$A$1:$T$878,10,FALSE)</f>
        <v>0</v>
      </c>
      <c r="K560" s="129" t="str">
        <f>VLOOKUP(A560,BASE.!$A$1:$T$878,11,FALSE)</f>
        <v xml:space="preserve">Óscar Catalán Sánchez
</v>
      </c>
      <c r="L560" s="129" t="str">
        <f>VLOOKUP(A560,BASE.!$A$1:$T$878,12,FALSE)</f>
        <v xml:space="preserve">Esmeralda Nº 607, Aysén.
</v>
      </c>
      <c r="M560" s="129" t="str">
        <f>VLOOKUP(A560,BASE.!$A$1:$T$878,13,FALSE)</f>
        <v>XI</v>
      </c>
      <c r="N560" s="129" t="str">
        <f>VLOOKUP(A560,BASE.!$A$1:$T$878,14,FALSE)</f>
        <v>Aysén</v>
      </c>
      <c r="O560" s="129" t="str">
        <f>VLOOKUP(A560,BASE.!$A$1:$T$878,15,FALSE)</f>
        <v>Teléfono: (67) 336500 / 336509 / 336510</v>
      </c>
      <c r="P560" s="129">
        <f>VLOOKUP(A560,BASE.!$A$1:$T$878,16,FALSE)</f>
        <v>0</v>
      </c>
      <c r="Q560" s="129">
        <f>VLOOKUP(A560,BASE.!$A$1:$T$878,17,FALSE)</f>
        <v>0</v>
      </c>
      <c r="R560" s="129">
        <f>VLOOKUP(A560,BASE.!$A$1:$T$878,18,FALSE)</f>
        <v>91001</v>
      </c>
      <c r="S560" s="129" t="str">
        <f>VLOOKUP(A560,BASE.!$A$1:$T$878,19,FALSE)</f>
        <v xml:space="preserve">No se acompañan. Aplica Informe Jurídico Nº 09, de  fecha 14 de marzo de 2011 del Departamento Jurídico y Dictamen Nº 070791, de 2009, de la Contraloría General de la República.  
</v>
      </c>
      <c r="T560" s="131">
        <f>VLOOKUP(A560,BASE.!$A$1:$T$878,20,FALSE)</f>
        <v>37970</v>
      </c>
      <c r="U560" s="130">
        <v>7021</v>
      </c>
      <c r="V560" s="136">
        <v>152720</v>
      </c>
      <c r="W560" s="136">
        <v>152720</v>
      </c>
      <c r="X560" s="134">
        <v>44227</v>
      </c>
      <c r="Y560" s="135" t="s">
        <v>8664</v>
      </c>
      <c r="Z560" s="135" t="s">
        <v>7880</v>
      </c>
      <c r="AA560" s="135" t="s">
        <v>8013</v>
      </c>
    </row>
    <row r="561" spans="1:27" x14ac:dyDescent="0.25">
      <c r="A561" s="129">
        <v>7027</v>
      </c>
      <c r="B561" s="129" t="s">
        <v>8365</v>
      </c>
      <c r="C561" s="129">
        <v>650364007</v>
      </c>
      <c r="D561" s="129" t="str">
        <f>VLOOKUP(A561,BASE.!$A$1:$T$878,4,FALSE)</f>
        <v>Corporación de Derecho Privado.</v>
      </c>
      <c r="E561" s="129" t="str">
        <f>VLOOKUP(A561,BASE.!$A$1:$T$878,5,FALSE)</f>
        <v>Otorgado por Decreto Supremo Nº223, de fecha 23 de febrero de 2001, del Ministerio de Justicia.</v>
      </c>
      <c r="F561" s="129" t="str">
        <f>VLOOKUP(A561,BASE.!$A$1:$T$878,6,FALSE)</f>
        <v>Certificado de Vigencia de Persona Jurídica sin Fines de Lucro Nº de Folio 500340376225, de 13 de agosto de 2020, del Servicio de Registro Civil e Identificación</v>
      </c>
      <c r="G561" s="129" t="str">
        <f>VLOOKUP(A561,BASE.!$A$1:$T$878,7,FALSE)</f>
        <v>Promoción del desarrollo, especialmente de las personas, familias, grupos y comunidades que viven en condiciones de pobreza y/o marginalidad.</v>
      </c>
      <c r="H561" s="129" t="str">
        <f>VLOOKUP(A561,BASE.!$A$1:$T$878,8,FALSE)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61" s="129" t="str">
        <f>VLOOKUP(A561,BASE.!$A$1:$T$878,9,FALSE)</f>
        <v>Cada dos Años</v>
      </c>
      <c r="J561" s="129" t="str">
        <f>VLOOKUP(A561,BASE.!$A$1:$T$878,10,FALSE)</f>
        <v>Inicia el 01-09-2020</v>
      </c>
      <c r="K561" s="129" t="str">
        <f>VLOOKUP(A561,BASE.!$A$1:$T$878,11,FALSE)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61" s="129" t="str">
        <f>VLOOKUP(A561,BASE.!$A$1:$T$878,12,FALSE)</f>
        <v xml:space="preserve">11 Norte 967, Viña del Mar. Quinta Región </v>
      </c>
      <c r="M561" s="129" t="str">
        <f>VLOOKUP(A561,BASE.!$A$1:$T$878,13,FALSE)</f>
        <v>V</v>
      </c>
      <c r="N561" s="129" t="str">
        <f>VLOOKUP(A561,BASE.!$A$1:$T$878,14,FALSE)</f>
        <v xml:space="preserve"> Viña del Mar</v>
      </c>
      <c r="O561" s="129" t="str">
        <f>VLOOKUP(A561,BASE.!$A$1:$T$878,15,FALSE)</f>
        <v>Fono: +56 (32) 2881777
Fono Director Ejecutivo Sr. Iván Zamora Zapata: 92401822
Fono Secretaria. Srta. Patricia Nanjari Valenzuela: 92541986</v>
      </c>
      <c r="P561" s="129" t="str">
        <f>VLOOKUP(A561,BASE.!$A$1:$T$878,16,FALSE)</f>
        <v>paicabi@paicabi.cl</v>
      </c>
      <c r="Q561" s="129">
        <f>VLOOKUP(A561,BASE.!$A$1:$T$878,17,FALSE)</f>
        <v>0</v>
      </c>
      <c r="R561" s="129" t="str">
        <f>VLOOKUP(A561,BASE.!$A$1:$T$878,18,FALSE)</f>
        <v>93401: Institución de Asistencia Social</v>
      </c>
      <c r="S561" s="129" t="str">
        <f>VLOOKUP(A561,BASE.!$A$1:$T$878,19,FALSE)</f>
        <v xml:space="preserve">
Se remite Certificado de antecedentes financieros del año 2019, que no esta autorizado ante notario público aprobado por el Subdepartamento de Supervisión Nacional.
</v>
      </c>
      <c r="T561" s="131">
        <f>VLOOKUP(A561,BASE.!$A$1:$T$878,20,FALSE)</f>
        <v>37970</v>
      </c>
      <c r="U561" s="130">
        <v>7027</v>
      </c>
      <c r="V561" s="136">
        <v>16033200</v>
      </c>
      <c r="W561" s="136">
        <v>16033200</v>
      </c>
      <c r="X561" s="134">
        <v>44227</v>
      </c>
      <c r="Y561" s="135" t="s">
        <v>8664</v>
      </c>
      <c r="Z561" s="135" t="s">
        <v>7880</v>
      </c>
      <c r="AA561" s="135" t="s">
        <v>7884</v>
      </c>
    </row>
    <row r="562" spans="1:27" x14ac:dyDescent="0.25">
      <c r="A562" s="129">
        <v>7027</v>
      </c>
      <c r="B562" s="129" t="s">
        <v>8365</v>
      </c>
      <c r="C562" s="129">
        <v>650364007</v>
      </c>
      <c r="D562" s="129" t="str">
        <f>VLOOKUP(A562,BASE.!$A$1:$T$878,4,FALSE)</f>
        <v>Corporación de Derecho Privado.</v>
      </c>
      <c r="E562" s="129" t="str">
        <f>VLOOKUP(A562,BASE.!$A$1:$T$878,5,FALSE)</f>
        <v>Otorgado por Decreto Supremo Nº223, de fecha 23 de febrero de 2001, del Ministerio de Justicia.</v>
      </c>
      <c r="F562" s="129" t="str">
        <f>VLOOKUP(A562,BASE.!$A$1:$T$878,6,FALSE)</f>
        <v>Certificado de Vigencia de Persona Jurídica sin Fines de Lucro Nº de Folio 500340376225, de 13 de agosto de 2020, del Servicio de Registro Civil e Identificación</v>
      </c>
      <c r="G562" s="129" t="str">
        <f>VLOOKUP(A562,BASE.!$A$1:$T$878,7,FALSE)</f>
        <v>Promoción del desarrollo, especialmente de las personas, familias, grupos y comunidades que viven en condiciones de pobreza y/o marginalidad.</v>
      </c>
      <c r="H562" s="129" t="str">
        <f>VLOOKUP(A562,BASE.!$A$1:$T$878,8,FALSE)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62" s="129" t="str">
        <f>VLOOKUP(A562,BASE.!$A$1:$T$878,9,FALSE)</f>
        <v>Cada dos Años</v>
      </c>
      <c r="J562" s="129" t="str">
        <f>VLOOKUP(A562,BASE.!$A$1:$T$878,10,FALSE)</f>
        <v>Inicia el 01-09-2020</v>
      </c>
      <c r="K562" s="129" t="str">
        <f>VLOOKUP(A562,BASE.!$A$1:$T$878,11,FALSE)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62" s="129" t="str">
        <f>VLOOKUP(A562,BASE.!$A$1:$T$878,12,FALSE)</f>
        <v xml:space="preserve">11 Norte 967, Viña del Mar. Quinta Región </v>
      </c>
      <c r="M562" s="129" t="str">
        <f>VLOOKUP(A562,BASE.!$A$1:$T$878,13,FALSE)</f>
        <v>V</v>
      </c>
      <c r="N562" s="129" t="str">
        <f>VLOOKUP(A562,BASE.!$A$1:$T$878,14,FALSE)</f>
        <v xml:space="preserve"> Viña del Mar</v>
      </c>
      <c r="O562" s="129" t="str">
        <f>VLOOKUP(A562,BASE.!$A$1:$T$878,15,FALSE)</f>
        <v>Fono: +56 (32) 2881777
Fono Director Ejecutivo Sr. Iván Zamora Zapata: 92401822
Fono Secretaria. Srta. Patricia Nanjari Valenzuela: 92541986</v>
      </c>
      <c r="P562" s="129" t="str">
        <f>VLOOKUP(A562,BASE.!$A$1:$T$878,16,FALSE)</f>
        <v>paicabi@paicabi.cl</v>
      </c>
      <c r="Q562" s="129">
        <f>VLOOKUP(A562,BASE.!$A$1:$T$878,17,FALSE)</f>
        <v>0</v>
      </c>
      <c r="R562" s="129" t="str">
        <f>VLOOKUP(A562,BASE.!$A$1:$T$878,18,FALSE)</f>
        <v>93401: Institución de Asistencia Social</v>
      </c>
      <c r="S562" s="129" t="str">
        <f>VLOOKUP(A562,BASE.!$A$1:$T$878,19,FALSE)</f>
        <v xml:space="preserve">
Se remite Certificado de antecedentes financieros del año 2019, que no esta autorizado ante notario público aprobado por el Subdepartamento de Supervisión Nacional.
</v>
      </c>
      <c r="T562" s="131">
        <f>VLOOKUP(A562,BASE.!$A$1:$T$878,20,FALSE)</f>
        <v>37970</v>
      </c>
      <c r="U562" s="130">
        <v>7027</v>
      </c>
      <c r="V562" s="136">
        <v>61596348</v>
      </c>
      <c r="W562" s="136">
        <v>61596348</v>
      </c>
      <c r="X562" s="134">
        <v>44227</v>
      </c>
      <c r="Y562" s="135" t="s">
        <v>8664</v>
      </c>
      <c r="Z562" s="135" t="s">
        <v>7880</v>
      </c>
      <c r="AA562" s="135" t="s">
        <v>7892</v>
      </c>
    </row>
    <row r="563" spans="1:27" x14ac:dyDescent="0.25">
      <c r="A563" s="129">
        <v>7027</v>
      </c>
      <c r="B563" s="129" t="s">
        <v>8365</v>
      </c>
      <c r="C563" s="129">
        <v>650364007</v>
      </c>
      <c r="D563" s="129" t="str">
        <f>VLOOKUP(A563,BASE.!$A$1:$T$878,4,FALSE)</f>
        <v>Corporación de Derecho Privado.</v>
      </c>
      <c r="E563" s="129" t="str">
        <f>VLOOKUP(A563,BASE.!$A$1:$T$878,5,FALSE)</f>
        <v>Otorgado por Decreto Supremo Nº223, de fecha 23 de febrero de 2001, del Ministerio de Justicia.</v>
      </c>
      <c r="F563" s="129" t="str">
        <f>VLOOKUP(A563,BASE.!$A$1:$T$878,6,FALSE)</f>
        <v>Certificado de Vigencia de Persona Jurídica sin Fines de Lucro Nº de Folio 500340376225, de 13 de agosto de 2020, del Servicio de Registro Civil e Identificación</v>
      </c>
      <c r="G563" s="129" t="str">
        <f>VLOOKUP(A563,BASE.!$A$1:$T$878,7,FALSE)</f>
        <v>Promoción del desarrollo, especialmente de las personas, familias, grupos y comunidades que viven en condiciones de pobreza y/o marginalidad.</v>
      </c>
      <c r="H563" s="129" t="str">
        <f>VLOOKUP(A563,BASE.!$A$1:$T$878,8,FALSE)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63" s="129" t="str">
        <f>VLOOKUP(A563,BASE.!$A$1:$T$878,9,FALSE)</f>
        <v>Cada dos Años</v>
      </c>
      <c r="J563" s="129" t="str">
        <f>VLOOKUP(A563,BASE.!$A$1:$T$878,10,FALSE)</f>
        <v>Inicia el 01-09-2020</v>
      </c>
      <c r="K563" s="129" t="str">
        <f>VLOOKUP(A563,BASE.!$A$1:$T$878,11,FALSE)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63" s="129" t="str">
        <f>VLOOKUP(A563,BASE.!$A$1:$T$878,12,FALSE)</f>
        <v xml:space="preserve">11 Norte 967, Viña del Mar. Quinta Región </v>
      </c>
      <c r="M563" s="129" t="str">
        <f>VLOOKUP(A563,BASE.!$A$1:$T$878,13,FALSE)</f>
        <v>V</v>
      </c>
      <c r="N563" s="129" t="str">
        <f>VLOOKUP(A563,BASE.!$A$1:$T$878,14,FALSE)</f>
        <v xml:space="preserve"> Viña del Mar</v>
      </c>
      <c r="O563" s="129" t="str">
        <f>VLOOKUP(A563,BASE.!$A$1:$T$878,15,FALSE)</f>
        <v>Fono: +56 (32) 2881777
Fono Director Ejecutivo Sr. Iván Zamora Zapata: 92401822
Fono Secretaria. Srta. Patricia Nanjari Valenzuela: 92541986</v>
      </c>
      <c r="P563" s="129" t="str">
        <f>VLOOKUP(A563,BASE.!$A$1:$T$878,16,FALSE)</f>
        <v>paicabi@paicabi.cl</v>
      </c>
      <c r="Q563" s="129">
        <f>VLOOKUP(A563,BASE.!$A$1:$T$878,17,FALSE)</f>
        <v>0</v>
      </c>
      <c r="R563" s="129" t="str">
        <f>VLOOKUP(A563,BASE.!$A$1:$T$878,18,FALSE)</f>
        <v>93401: Institución de Asistencia Social</v>
      </c>
      <c r="S563" s="129" t="str">
        <f>VLOOKUP(A563,BASE.!$A$1:$T$878,19,FALSE)</f>
        <v xml:space="preserve">
Se remite Certificado de antecedentes financieros del año 2019, que no esta autorizado ante notario público aprobado por el Subdepartamento de Supervisión Nacional.
</v>
      </c>
      <c r="T563" s="131">
        <f>VLOOKUP(A563,BASE.!$A$1:$T$878,20,FALSE)</f>
        <v>37970</v>
      </c>
      <c r="U563" s="130">
        <v>7027</v>
      </c>
      <c r="V563" s="136">
        <v>8016600</v>
      </c>
      <c r="W563" s="136">
        <v>8016600</v>
      </c>
      <c r="X563" s="134">
        <v>44227</v>
      </c>
      <c r="Y563" s="135" t="s">
        <v>8664</v>
      </c>
      <c r="Z563" s="135" t="s">
        <v>7880</v>
      </c>
      <c r="AA563" s="135" t="s">
        <v>7964</v>
      </c>
    </row>
    <row r="564" spans="1:27" x14ac:dyDescent="0.25">
      <c r="A564" s="129">
        <v>7027</v>
      </c>
      <c r="B564" s="129" t="s">
        <v>8365</v>
      </c>
      <c r="C564" s="129">
        <v>650364007</v>
      </c>
      <c r="D564" s="129" t="str">
        <f>VLOOKUP(A564,BASE.!$A$1:$T$878,4,FALSE)</f>
        <v>Corporación de Derecho Privado.</v>
      </c>
      <c r="E564" s="129" t="str">
        <f>VLOOKUP(A564,BASE.!$A$1:$T$878,5,FALSE)</f>
        <v>Otorgado por Decreto Supremo Nº223, de fecha 23 de febrero de 2001, del Ministerio de Justicia.</v>
      </c>
      <c r="F564" s="129" t="str">
        <f>VLOOKUP(A564,BASE.!$A$1:$T$878,6,FALSE)</f>
        <v>Certificado de Vigencia de Persona Jurídica sin Fines de Lucro Nº de Folio 500340376225, de 13 de agosto de 2020, del Servicio de Registro Civil e Identificación</v>
      </c>
      <c r="G564" s="129" t="str">
        <f>VLOOKUP(A564,BASE.!$A$1:$T$878,7,FALSE)</f>
        <v>Promoción del desarrollo, especialmente de las personas, familias, grupos y comunidades que viven en condiciones de pobreza y/o marginalidad.</v>
      </c>
      <c r="H564" s="129" t="str">
        <f>VLOOKUP(A564,BASE.!$A$1:$T$878,8,FALSE)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64" s="129" t="str">
        <f>VLOOKUP(A564,BASE.!$A$1:$T$878,9,FALSE)</f>
        <v>Cada dos Años</v>
      </c>
      <c r="J564" s="129" t="str">
        <f>VLOOKUP(A564,BASE.!$A$1:$T$878,10,FALSE)</f>
        <v>Inicia el 01-09-2020</v>
      </c>
      <c r="K564" s="129" t="str">
        <f>VLOOKUP(A564,BASE.!$A$1:$T$878,11,FALSE)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64" s="129" t="str">
        <f>VLOOKUP(A564,BASE.!$A$1:$T$878,12,FALSE)</f>
        <v xml:space="preserve">11 Norte 967, Viña del Mar. Quinta Región </v>
      </c>
      <c r="M564" s="129" t="str">
        <f>VLOOKUP(A564,BASE.!$A$1:$T$878,13,FALSE)</f>
        <v>V</v>
      </c>
      <c r="N564" s="129" t="str">
        <f>VLOOKUP(A564,BASE.!$A$1:$T$878,14,FALSE)</f>
        <v xml:space="preserve"> Viña del Mar</v>
      </c>
      <c r="O564" s="129" t="str">
        <f>VLOOKUP(A564,BASE.!$A$1:$T$878,15,FALSE)</f>
        <v>Fono: +56 (32) 2881777
Fono Director Ejecutivo Sr. Iván Zamora Zapata: 92401822
Fono Secretaria. Srta. Patricia Nanjari Valenzuela: 92541986</v>
      </c>
      <c r="P564" s="129" t="str">
        <f>VLOOKUP(A564,BASE.!$A$1:$T$878,16,FALSE)</f>
        <v>paicabi@paicabi.cl</v>
      </c>
      <c r="Q564" s="129">
        <f>VLOOKUP(A564,BASE.!$A$1:$T$878,17,FALSE)</f>
        <v>0</v>
      </c>
      <c r="R564" s="129" t="str">
        <f>VLOOKUP(A564,BASE.!$A$1:$T$878,18,FALSE)</f>
        <v>93401: Institución de Asistencia Social</v>
      </c>
      <c r="S564" s="129" t="str">
        <f>VLOOKUP(A564,BASE.!$A$1:$T$878,19,FALSE)</f>
        <v xml:space="preserve">
Se remite Certificado de antecedentes financieros del año 2019, que no esta autorizado ante notario público aprobado por el Subdepartamento de Supervisión Nacional.
</v>
      </c>
      <c r="T564" s="131">
        <f>VLOOKUP(A564,BASE.!$A$1:$T$878,20,FALSE)</f>
        <v>37970</v>
      </c>
      <c r="U564" s="130">
        <v>7027</v>
      </c>
      <c r="V564" s="136">
        <v>23043726</v>
      </c>
      <c r="W564" s="136">
        <v>23043726</v>
      </c>
      <c r="X564" s="134">
        <v>44227</v>
      </c>
      <c r="Y564" s="135" t="s">
        <v>8664</v>
      </c>
      <c r="Z564" s="135" t="s">
        <v>7880</v>
      </c>
      <c r="AA564" s="135" t="s">
        <v>7904</v>
      </c>
    </row>
    <row r="565" spans="1:27" x14ac:dyDescent="0.25">
      <c r="A565" s="129">
        <v>7027</v>
      </c>
      <c r="B565" s="129" t="s">
        <v>8365</v>
      </c>
      <c r="C565" s="129">
        <v>650364007</v>
      </c>
      <c r="D565" s="129" t="str">
        <f>VLOOKUP(A565,BASE.!$A$1:$T$878,4,FALSE)</f>
        <v>Corporación de Derecho Privado.</v>
      </c>
      <c r="E565" s="129" t="str">
        <f>VLOOKUP(A565,BASE.!$A$1:$T$878,5,FALSE)</f>
        <v>Otorgado por Decreto Supremo Nº223, de fecha 23 de febrero de 2001, del Ministerio de Justicia.</v>
      </c>
      <c r="F565" s="129" t="str">
        <f>VLOOKUP(A565,BASE.!$A$1:$T$878,6,FALSE)</f>
        <v>Certificado de Vigencia de Persona Jurídica sin Fines de Lucro Nº de Folio 500340376225, de 13 de agosto de 2020, del Servicio de Registro Civil e Identificación</v>
      </c>
      <c r="G565" s="129" t="str">
        <f>VLOOKUP(A565,BASE.!$A$1:$T$878,7,FALSE)</f>
        <v>Promoción del desarrollo, especialmente de las personas, familias, grupos y comunidades que viven en condiciones de pobreza y/o marginalidad.</v>
      </c>
      <c r="H565" s="129" t="str">
        <f>VLOOKUP(A565,BASE.!$A$1:$T$878,8,FALSE)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65" s="129" t="str">
        <f>VLOOKUP(A565,BASE.!$A$1:$T$878,9,FALSE)</f>
        <v>Cada dos Años</v>
      </c>
      <c r="J565" s="129" t="str">
        <f>VLOOKUP(A565,BASE.!$A$1:$T$878,10,FALSE)</f>
        <v>Inicia el 01-09-2020</v>
      </c>
      <c r="K565" s="129" t="str">
        <f>VLOOKUP(A565,BASE.!$A$1:$T$878,11,FALSE)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65" s="129" t="str">
        <f>VLOOKUP(A565,BASE.!$A$1:$T$878,12,FALSE)</f>
        <v xml:space="preserve">11 Norte 967, Viña del Mar. Quinta Región </v>
      </c>
      <c r="M565" s="129" t="str">
        <f>VLOOKUP(A565,BASE.!$A$1:$T$878,13,FALSE)</f>
        <v>V</v>
      </c>
      <c r="N565" s="129" t="str">
        <f>VLOOKUP(A565,BASE.!$A$1:$T$878,14,FALSE)</f>
        <v xml:space="preserve"> Viña del Mar</v>
      </c>
      <c r="O565" s="129" t="str">
        <f>VLOOKUP(A565,BASE.!$A$1:$T$878,15,FALSE)</f>
        <v>Fono: +56 (32) 2881777
Fono Director Ejecutivo Sr. Iván Zamora Zapata: 92401822
Fono Secretaria. Srta. Patricia Nanjari Valenzuela: 92541986</v>
      </c>
      <c r="P565" s="129" t="str">
        <f>VLOOKUP(A565,BASE.!$A$1:$T$878,16,FALSE)</f>
        <v>paicabi@paicabi.cl</v>
      </c>
      <c r="Q565" s="129">
        <f>VLOOKUP(A565,BASE.!$A$1:$T$878,17,FALSE)</f>
        <v>0</v>
      </c>
      <c r="R565" s="129" t="str">
        <f>VLOOKUP(A565,BASE.!$A$1:$T$878,18,FALSE)</f>
        <v>93401: Institución de Asistencia Social</v>
      </c>
      <c r="S565" s="129" t="str">
        <f>VLOOKUP(A565,BASE.!$A$1:$T$878,19,FALSE)</f>
        <v xml:space="preserve">
Se remite Certificado de antecedentes financieros del año 2019, que no esta autorizado ante notario público aprobado por el Subdepartamento de Supervisión Nacional.
</v>
      </c>
      <c r="T565" s="131">
        <f>VLOOKUP(A565,BASE.!$A$1:$T$878,20,FALSE)</f>
        <v>37970</v>
      </c>
      <c r="U565" s="130">
        <v>7027</v>
      </c>
      <c r="V565" s="136">
        <v>52640204</v>
      </c>
      <c r="W565" s="136">
        <v>52640204</v>
      </c>
      <c r="X565" s="134">
        <v>44227</v>
      </c>
      <c r="Y565" s="135" t="s">
        <v>8664</v>
      </c>
      <c r="Z565" s="135" t="s">
        <v>7880</v>
      </c>
      <c r="AA565" s="135" t="s">
        <v>7917</v>
      </c>
    </row>
    <row r="566" spans="1:27" x14ac:dyDescent="0.25">
      <c r="A566" s="129">
        <v>7027</v>
      </c>
      <c r="B566" s="129" t="s">
        <v>8365</v>
      </c>
      <c r="C566" s="129">
        <v>650364007</v>
      </c>
      <c r="D566" s="129" t="str">
        <f>VLOOKUP(A566,BASE.!$A$1:$T$878,4,FALSE)</f>
        <v>Corporación de Derecho Privado.</v>
      </c>
      <c r="E566" s="129" t="str">
        <f>VLOOKUP(A566,BASE.!$A$1:$T$878,5,FALSE)</f>
        <v>Otorgado por Decreto Supremo Nº223, de fecha 23 de febrero de 2001, del Ministerio de Justicia.</v>
      </c>
      <c r="F566" s="129" t="str">
        <f>VLOOKUP(A566,BASE.!$A$1:$T$878,6,FALSE)</f>
        <v>Certificado de Vigencia de Persona Jurídica sin Fines de Lucro Nº de Folio 500340376225, de 13 de agosto de 2020, del Servicio de Registro Civil e Identificación</v>
      </c>
      <c r="G566" s="129" t="str">
        <f>VLOOKUP(A566,BASE.!$A$1:$T$878,7,FALSE)</f>
        <v>Promoción del desarrollo, especialmente de las personas, familias, grupos y comunidades que viven en condiciones de pobreza y/o marginalidad.</v>
      </c>
      <c r="H566" s="129" t="str">
        <f>VLOOKUP(A566,BASE.!$A$1:$T$878,8,FALSE)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66" s="129" t="str">
        <f>VLOOKUP(A566,BASE.!$A$1:$T$878,9,FALSE)</f>
        <v>Cada dos Años</v>
      </c>
      <c r="J566" s="129" t="str">
        <f>VLOOKUP(A566,BASE.!$A$1:$T$878,10,FALSE)</f>
        <v>Inicia el 01-09-2020</v>
      </c>
      <c r="K566" s="129" t="str">
        <f>VLOOKUP(A566,BASE.!$A$1:$T$878,11,FALSE)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66" s="129" t="str">
        <f>VLOOKUP(A566,BASE.!$A$1:$T$878,12,FALSE)</f>
        <v xml:space="preserve">11 Norte 967, Viña del Mar. Quinta Región </v>
      </c>
      <c r="M566" s="129" t="str">
        <f>VLOOKUP(A566,BASE.!$A$1:$T$878,13,FALSE)</f>
        <v>V</v>
      </c>
      <c r="N566" s="129" t="str">
        <f>VLOOKUP(A566,BASE.!$A$1:$T$878,14,FALSE)</f>
        <v xml:space="preserve"> Viña del Mar</v>
      </c>
      <c r="O566" s="129" t="str">
        <f>VLOOKUP(A566,BASE.!$A$1:$T$878,15,FALSE)</f>
        <v>Fono: +56 (32) 2881777
Fono Director Ejecutivo Sr. Iván Zamora Zapata: 92401822
Fono Secretaria. Srta. Patricia Nanjari Valenzuela: 92541986</v>
      </c>
      <c r="P566" s="129" t="str">
        <f>VLOOKUP(A566,BASE.!$A$1:$T$878,16,FALSE)</f>
        <v>paicabi@paicabi.cl</v>
      </c>
      <c r="Q566" s="129">
        <f>VLOOKUP(A566,BASE.!$A$1:$T$878,17,FALSE)</f>
        <v>0</v>
      </c>
      <c r="R566" s="129" t="str">
        <f>VLOOKUP(A566,BASE.!$A$1:$T$878,18,FALSE)</f>
        <v>93401: Institución de Asistencia Social</v>
      </c>
      <c r="S566" s="129" t="str">
        <f>VLOOKUP(A566,BASE.!$A$1:$T$878,19,FALSE)</f>
        <v xml:space="preserve">
Se remite Certificado de antecedentes financieros del año 2019, que no esta autorizado ante notario público aprobado por el Subdepartamento de Supervisión Nacional.
</v>
      </c>
      <c r="T566" s="131">
        <f>VLOOKUP(A566,BASE.!$A$1:$T$878,20,FALSE)</f>
        <v>37970</v>
      </c>
      <c r="U566" s="130">
        <v>7027</v>
      </c>
      <c r="V566" s="136">
        <v>32066400</v>
      </c>
      <c r="W566" s="136">
        <v>32066400</v>
      </c>
      <c r="X566" s="134">
        <v>44227</v>
      </c>
      <c r="Y566" s="135" t="s">
        <v>8664</v>
      </c>
      <c r="Z566" s="135" t="s">
        <v>7880</v>
      </c>
      <c r="AA566" s="135" t="s">
        <v>8003</v>
      </c>
    </row>
    <row r="567" spans="1:27" x14ac:dyDescent="0.25">
      <c r="A567" s="129">
        <v>7027</v>
      </c>
      <c r="B567" s="129" t="s">
        <v>8365</v>
      </c>
      <c r="C567" s="129">
        <v>650364007</v>
      </c>
      <c r="D567" s="129" t="str">
        <f>VLOOKUP(A567,BASE.!$A$1:$T$878,4,FALSE)</f>
        <v>Corporación de Derecho Privado.</v>
      </c>
      <c r="E567" s="129" t="str">
        <f>VLOOKUP(A567,BASE.!$A$1:$T$878,5,FALSE)</f>
        <v>Otorgado por Decreto Supremo Nº223, de fecha 23 de febrero de 2001, del Ministerio de Justicia.</v>
      </c>
      <c r="F567" s="129" t="str">
        <f>VLOOKUP(A567,BASE.!$A$1:$T$878,6,FALSE)</f>
        <v>Certificado de Vigencia de Persona Jurídica sin Fines de Lucro Nº de Folio 500340376225, de 13 de agosto de 2020, del Servicio de Registro Civil e Identificación</v>
      </c>
      <c r="G567" s="129" t="str">
        <f>VLOOKUP(A567,BASE.!$A$1:$T$878,7,FALSE)</f>
        <v>Promoción del desarrollo, especialmente de las personas, familias, grupos y comunidades que viven en condiciones de pobreza y/o marginalidad.</v>
      </c>
      <c r="H567" s="129" t="str">
        <f>VLOOKUP(A567,BASE.!$A$1:$T$878,8,FALSE)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67" s="129" t="str">
        <f>VLOOKUP(A567,BASE.!$A$1:$T$878,9,FALSE)</f>
        <v>Cada dos Años</v>
      </c>
      <c r="J567" s="129" t="str">
        <f>VLOOKUP(A567,BASE.!$A$1:$T$878,10,FALSE)</f>
        <v>Inicia el 01-09-2020</v>
      </c>
      <c r="K567" s="129" t="str">
        <f>VLOOKUP(A567,BASE.!$A$1:$T$878,11,FALSE)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67" s="129" t="str">
        <f>VLOOKUP(A567,BASE.!$A$1:$T$878,12,FALSE)</f>
        <v xml:space="preserve">11 Norte 967, Viña del Mar. Quinta Región </v>
      </c>
      <c r="M567" s="129" t="str">
        <f>VLOOKUP(A567,BASE.!$A$1:$T$878,13,FALSE)</f>
        <v>V</v>
      </c>
      <c r="N567" s="129" t="str">
        <f>VLOOKUP(A567,BASE.!$A$1:$T$878,14,FALSE)</f>
        <v xml:space="preserve"> Viña del Mar</v>
      </c>
      <c r="O567" s="129" t="str">
        <f>VLOOKUP(A567,BASE.!$A$1:$T$878,15,FALSE)</f>
        <v>Fono: +56 (32) 2881777
Fono Director Ejecutivo Sr. Iván Zamora Zapata: 92401822
Fono Secretaria. Srta. Patricia Nanjari Valenzuela: 92541986</v>
      </c>
      <c r="P567" s="129" t="str">
        <f>VLOOKUP(A567,BASE.!$A$1:$T$878,16,FALSE)</f>
        <v>paicabi@paicabi.cl</v>
      </c>
      <c r="Q567" s="129">
        <f>VLOOKUP(A567,BASE.!$A$1:$T$878,17,FALSE)</f>
        <v>0</v>
      </c>
      <c r="R567" s="129" t="str">
        <f>VLOOKUP(A567,BASE.!$A$1:$T$878,18,FALSE)</f>
        <v>93401: Institución de Asistencia Social</v>
      </c>
      <c r="S567" s="129" t="str">
        <f>VLOOKUP(A567,BASE.!$A$1:$T$878,19,FALSE)</f>
        <v xml:space="preserve">
Se remite Certificado de antecedentes financieros del año 2019, que no esta autorizado ante notario público aprobado por el Subdepartamento de Supervisión Nacional.
</v>
      </c>
      <c r="T567" s="131">
        <f>VLOOKUP(A567,BASE.!$A$1:$T$878,20,FALSE)</f>
        <v>37970</v>
      </c>
      <c r="U567" s="130">
        <v>7027</v>
      </c>
      <c r="V567" s="136">
        <v>0</v>
      </c>
      <c r="W567" s="136">
        <v>0</v>
      </c>
      <c r="X567" s="134">
        <v>44227</v>
      </c>
      <c r="Y567" s="135" t="s">
        <v>8664</v>
      </c>
      <c r="Z567" s="135" t="s">
        <v>7880</v>
      </c>
      <c r="AA567" s="135" t="s">
        <v>8041</v>
      </c>
    </row>
    <row r="568" spans="1:27" x14ac:dyDescent="0.25">
      <c r="A568" s="129">
        <v>7027</v>
      </c>
      <c r="B568" s="129" t="s">
        <v>8365</v>
      </c>
      <c r="C568" s="129">
        <v>650364007</v>
      </c>
      <c r="D568" s="129" t="str">
        <f>VLOOKUP(A568,BASE.!$A$1:$T$878,4,FALSE)</f>
        <v>Corporación de Derecho Privado.</v>
      </c>
      <c r="E568" s="129" t="str">
        <f>VLOOKUP(A568,BASE.!$A$1:$T$878,5,FALSE)</f>
        <v>Otorgado por Decreto Supremo Nº223, de fecha 23 de febrero de 2001, del Ministerio de Justicia.</v>
      </c>
      <c r="F568" s="129" t="str">
        <f>VLOOKUP(A568,BASE.!$A$1:$T$878,6,FALSE)</f>
        <v>Certificado de Vigencia de Persona Jurídica sin Fines de Lucro Nº de Folio 500340376225, de 13 de agosto de 2020, del Servicio de Registro Civil e Identificación</v>
      </c>
      <c r="G568" s="129" t="str">
        <f>VLOOKUP(A568,BASE.!$A$1:$T$878,7,FALSE)</f>
        <v>Promoción del desarrollo, especialmente de las personas, familias, grupos y comunidades que viven en condiciones de pobreza y/o marginalidad.</v>
      </c>
      <c r="H568" s="129" t="str">
        <f>VLOOKUP(A568,BASE.!$A$1:$T$878,8,FALSE)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68" s="129" t="str">
        <f>VLOOKUP(A568,BASE.!$A$1:$T$878,9,FALSE)</f>
        <v>Cada dos Años</v>
      </c>
      <c r="J568" s="129" t="str">
        <f>VLOOKUP(A568,BASE.!$A$1:$T$878,10,FALSE)</f>
        <v>Inicia el 01-09-2020</v>
      </c>
      <c r="K568" s="129" t="str">
        <f>VLOOKUP(A568,BASE.!$A$1:$T$878,11,FALSE)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68" s="129" t="str">
        <f>VLOOKUP(A568,BASE.!$A$1:$T$878,12,FALSE)</f>
        <v xml:space="preserve">11 Norte 967, Viña del Mar. Quinta Región </v>
      </c>
      <c r="M568" s="129" t="str">
        <f>VLOOKUP(A568,BASE.!$A$1:$T$878,13,FALSE)</f>
        <v>V</v>
      </c>
      <c r="N568" s="129" t="str">
        <f>VLOOKUP(A568,BASE.!$A$1:$T$878,14,FALSE)</f>
        <v xml:space="preserve"> Viña del Mar</v>
      </c>
      <c r="O568" s="129" t="str">
        <f>VLOOKUP(A568,BASE.!$A$1:$T$878,15,FALSE)</f>
        <v>Fono: +56 (32) 2881777
Fono Director Ejecutivo Sr. Iván Zamora Zapata: 92401822
Fono Secretaria. Srta. Patricia Nanjari Valenzuela: 92541986</v>
      </c>
      <c r="P568" s="129" t="str">
        <f>VLOOKUP(A568,BASE.!$A$1:$T$878,16,FALSE)</f>
        <v>paicabi@paicabi.cl</v>
      </c>
      <c r="Q568" s="129">
        <f>VLOOKUP(A568,BASE.!$A$1:$T$878,17,FALSE)</f>
        <v>0</v>
      </c>
      <c r="R568" s="129" t="str">
        <f>VLOOKUP(A568,BASE.!$A$1:$T$878,18,FALSE)</f>
        <v>93401: Institución de Asistencia Social</v>
      </c>
      <c r="S568" s="129" t="str">
        <f>VLOOKUP(A568,BASE.!$A$1:$T$878,19,FALSE)</f>
        <v xml:space="preserve">
Se remite Certificado de antecedentes financieros del año 2019, que no esta autorizado ante notario público aprobado por el Subdepartamento de Supervisión Nacional.
</v>
      </c>
      <c r="T568" s="131">
        <f>VLOOKUP(A568,BASE.!$A$1:$T$878,20,FALSE)</f>
        <v>37970</v>
      </c>
      <c r="U568" s="130">
        <v>7027</v>
      </c>
      <c r="V568" s="136">
        <v>22481753</v>
      </c>
      <c r="W568" s="136">
        <v>22481753</v>
      </c>
      <c r="X568" s="134">
        <v>44227</v>
      </c>
      <c r="Y568" s="135" t="s">
        <v>8664</v>
      </c>
      <c r="Z568" s="135" t="s">
        <v>7880</v>
      </c>
      <c r="AA568" s="135" t="s">
        <v>7956</v>
      </c>
    </row>
    <row r="569" spans="1:27" x14ac:dyDescent="0.25">
      <c r="A569" s="129">
        <v>7027</v>
      </c>
      <c r="B569" s="129" t="s">
        <v>8365</v>
      </c>
      <c r="C569" s="129">
        <v>650364007</v>
      </c>
      <c r="D569" s="129" t="str">
        <f>VLOOKUP(A569,BASE.!$A$1:$T$878,4,FALSE)</f>
        <v>Corporación de Derecho Privado.</v>
      </c>
      <c r="E569" s="129" t="str">
        <f>VLOOKUP(A569,BASE.!$A$1:$T$878,5,FALSE)</f>
        <v>Otorgado por Decreto Supremo Nº223, de fecha 23 de febrero de 2001, del Ministerio de Justicia.</v>
      </c>
      <c r="F569" s="129" t="str">
        <f>VLOOKUP(A569,BASE.!$A$1:$T$878,6,FALSE)</f>
        <v>Certificado de Vigencia de Persona Jurídica sin Fines de Lucro Nº de Folio 500340376225, de 13 de agosto de 2020, del Servicio de Registro Civil e Identificación</v>
      </c>
      <c r="G569" s="129" t="str">
        <f>VLOOKUP(A569,BASE.!$A$1:$T$878,7,FALSE)</f>
        <v>Promoción del desarrollo, especialmente de las personas, familias, grupos y comunidades que viven en condiciones de pobreza y/o marginalidad.</v>
      </c>
      <c r="H569" s="129" t="str">
        <f>VLOOKUP(A569,BASE.!$A$1:$T$878,8,FALSE)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69" s="129" t="str">
        <f>VLOOKUP(A569,BASE.!$A$1:$T$878,9,FALSE)</f>
        <v>Cada dos Años</v>
      </c>
      <c r="J569" s="129" t="str">
        <f>VLOOKUP(A569,BASE.!$A$1:$T$878,10,FALSE)</f>
        <v>Inicia el 01-09-2020</v>
      </c>
      <c r="K569" s="129" t="str">
        <f>VLOOKUP(A569,BASE.!$A$1:$T$878,11,FALSE)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69" s="129" t="str">
        <f>VLOOKUP(A569,BASE.!$A$1:$T$878,12,FALSE)</f>
        <v xml:space="preserve">11 Norte 967, Viña del Mar. Quinta Región </v>
      </c>
      <c r="M569" s="129" t="str">
        <f>VLOOKUP(A569,BASE.!$A$1:$T$878,13,FALSE)</f>
        <v>V</v>
      </c>
      <c r="N569" s="129" t="str">
        <f>VLOOKUP(A569,BASE.!$A$1:$T$878,14,FALSE)</f>
        <v xml:space="preserve"> Viña del Mar</v>
      </c>
      <c r="O569" s="129" t="str">
        <f>VLOOKUP(A569,BASE.!$A$1:$T$878,15,FALSE)</f>
        <v>Fono: +56 (32) 2881777
Fono Director Ejecutivo Sr. Iván Zamora Zapata: 92401822
Fono Secretaria. Srta. Patricia Nanjari Valenzuela: 92541986</v>
      </c>
      <c r="P569" s="129" t="str">
        <f>VLOOKUP(A569,BASE.!$A$1:$T$878,16,FALSE)</f>
        <v>paicabi@paicabi.cl</v>
      </c>
      <c r="Q569" s="129">
        <f>VLOOKUP(A569,BASE.!$A$1:$T$878,17,FALSE)</f>
        <v>0</v>
      </c>
      <c r="R569" s="129" t="str">
        <f>VLOOKUP(A569,BASE.!$A$1:$T$878,18,FALSE)</f>
        <v>93401: Institución de Asistencia Social</v>
      </c>
      <c r="S569" s="129" t="str">
        <f>VLOOKUP(A569,BASE.!$A$1:$T$878,19,FALSE)</f>
        <v xml:space="preserve">
Se remite Certificado de antecedentes financieros del año 2019, que no esta autorizado ante notario público aprobado por el Subdepartamento de Supervisión Nacional.
</v>
      </c>
      <c r="T569" s="131">
        <f>VLOOKUP(A569,BASE.!$A$1:$T$878,20,FALSE)</f>
        <v>37970</v>
      </c>
      <c r="U569" s="130">
        <v>7027</v>
      </c>
      <c r="V569" s="136">
        <v>14429880</v>
      </c>
      <c r="W569" s="136">
        <v>14429880</v>
      </c>
      <c r="X569" s="134">
        <v>44227</v>
      </c>
      <c r="Y569" s="135" t="s">
        <v>8664</v>
      </c>
      <c r="Z569" s="135" t="s">
        <v>7880</v>
      </c>
      <c r="AA569" s="135" t="s">
        <v>7885</v>
      </c>
    </row>
    <row r="570" spans="1:27" x14ac:dyDescent="0.25">
      <c r="A570" s="129">
        <v>7027</v>
      </c>
      <c r="B570" s="129" t="s">
        <v>8365</v>
      </c>
      <c r="C570" s="129">
        <v>650364007</v>
      </c>
      <c r="D570" s="129" t="str">
        <f>VLOOKUP(A570,BASE.!$A$1:$T$878,4,FALSE)</f>
        <v>Corporación de Derecho Privado.</v>
      </c>
      <c r="E570" s="129" t="str">
        <f>VLOOKUP(A570,BASE.!$A$1:$T$878,5,FALSE)</f>
        <v>Otorgado por Decreto Supremo Nº223, de fecha 23 de febrero de 2001, del Ministerio de Justicia.</v>
      </c>
      <c r="F570" s="129" t="str">
        <f>VLOOKUP(A570,BASE.!$A$1:$T$878,6,FALSE)</f>
        <v>Certificado de Vigencia de Persona Jurídica sin Fines de Lucro Nº de Folio 500340376225, de 13 de agosto de 2020, del Servicio de Registro Civil e Identificación</v>
      </c>
      <c r="G570" s="129" t="str">
        <f>VLOOKUP(A570,BASE.!$A$1:$T$878,7,FALSE)</f>
        <v>Promoción del desarrollo, especialmente de las personas, familias, grupos y comunidades que viven en condiciones de pobreza y/o marginalidad.</v>
      </c>
      <c r="H570" s="129" t="str">
        <f>VLOOKUP(A570,BASE.!$A$1:$T$878,8,FALSE)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70" s="129" t="str">
        <f>VLOOKUP(A570,BASE.!$A$1:$T$878,9,FALSE)</f>
        <v>Cada dos Años</v>
      </c>
      <c r="J570" s="129" t="str">
        <f>VLOOKUP(A570,BASE.!$A$1:$T$878,10,FALSE)</f>
        <v>Inicia el 01-09-2020</v>
      </c>
      <c r="K570" s="129" t="str">
        <f>VLOOKUP(A570,BASE.!$A$1:$T$878,11,FALSE)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70" s="129" t="str">
        <f>VLOOKUP(A570,BASE.!$A$1:$T$878,12,FALSE)</f>
        <v xml:space="preserve">11 Norte 967, Viña del Mar. Quinta Región </v>
      </c>
      <c r="M570" s="129" t="str">
        <f>VLOOKUP(A570,BASE.!$A$1:$T$878,13,FALSE)</f>
        <v>V</v>
      </c>
      <c r="N570" s="129" t="str">
        <f>VLOOKUP(A570,BASE.!$A$1:$T$878,14,FALSE)</f>
        <v xml:space="preserve"> Viña del Mar</v>
      </c>
      <c r="O570" s="129" t="str">
        <f>VLOOKUP(A570,BASE.!$A$1:$T$878,15,FALSE)</f>
        <v>Fono: +56 (32) 2881777
Fono Director Ejecutivo Sr. Iván Zamora Zapata: 92401822
Fono Secretaria. Srta. Patricia Nanjari Valenzuela: 92541986</v>
      </c>
      <c r="P570" s="129" t="str">
        <f>VLOOKUP(A570,BASE.!$A$1:$T$878,16,FALSE)</f>
        <v>paicabi@paicabi.cl</v>
      </c>
      <c r="Q570" s="129">
        <f>VLOOKUP(A570,BASE.!$A$1:$T$878,17,FALSE)</f>
        <v>0</v>
      </c>
      <c r="R570" s="129" t="str">
        <f>VLOOKUP(A570,BASE.!$A$1:$T$878,18,FALSE)</f>
        <v>93401: Institución de Asistencia Social</v>
      </c>
      <c r="S570" s="129" t="str">
        <f>VLOOKUP(A570,BASE.!$A$1:$T$878,19,FALSE)</f>
        <v xml:space="preserve">
Se remite Certificado de antecedentes financieros del año 2019, que no esta autorizado ante notario público aprobado por el Subdepartamento de Supervisión Nacional.
</v>
      </c>
      <c r="T570" s="131">
        <f>VLOOKUP(A570,BASE.!$A$1:$T$878,20,FALSE)</f>
        <v>37970</v>
      </c>
      <c r="U570" s="130">
        <v>7027</v>
      </c>
      <c r="V570" s="136">
        <v>32066400</v>
      </c>
      <c r="W570" s="136">
        <v>32066400</v>
      </c>
      <c r="X570" s="134">
        <v>44227</v>
      </c>
      <c r="Y570" s="135" t="s">
        <v>8664</v>
      </c>
      <c r="Z570" s="135" t="s">
        <v>7880</v>
      </c>
      <c r="AA570" s="135" t="s">
        <v>7886</v>
      </c>
    </row>
    <row r="571" spans="1:27" x14ac:dyDescent="0.25">
      <c r="A571" s="129">
        <v>7027</v>
      </c>
      <c r="B571" s="129" t="s">
        <v>8365</v>
      </c>
      <c r="C571" s="129">
        <v>650364007</v>
      </c>
      <c r="D571" s="129" t="str">
        <f>VLOOKUP(A571,BASE.!$A$1:$T$878,4,FALSE)</f>
        <v>Corporación de Derecho Privado.</v>
      </c>
      <c r="E571" s="129" t="str">
        <f>VLOOKUP(A571,BASE.!$A$1:$T$878,5,FALSE)</f>
        <v>Otorgado por Decreto Supremo Nº223, de fecha 23 de febrero de 2001, del Ministerio de Justicia.</v>
      </c>
      <c r="F571" s="129" t="str">
        <f>VLOOKUP(A571,BASE.!$A$1:$T$878,6,FALSE)</f>
        <v>Certificado de Vigencia de Persona Jurídica sin Fines de Lucro Nº de Folio 500340376225, de 13 de agosto de 2020, del Servicio de Registro Civil e Identificación</v>
      </c>
      <c r="G571" s="129" t="str">
        <f>VLOOKUP(A571,BASE.!$A$1:$T$878,7,FALSE)</f>
        <v>Promoción del desarrollo, especialmente de las personas, familias, grupos y comunidades que viven en condiciones de pobreza y/o marginalidad.</v>
      </c>
      <c r="H571" s="129" t="str">
        <f>VLOOKUP(A571,BASE.!$A$1:$T$878,8,FALSE)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71" s="129" t="str">
        <f>VLOOKUP(A571,BASE.!$A$1:$T$878,9,FALSE)</f>
        <v>Cada dos Años</v>
      </c>
      <c r="J571" s="129" t="str">
        <f>VLOOKUP(A571,BASE.!$A$1:$T$878,10,FALSE)</f>
        <v>Inicia el 01-09-2020</v>
      </c>
      <c r="K571" s="129" t="str">
        <f>VLOOKUP(A571,BASE.!$A$1:$T$878,11,FALSE)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71" s="129" t="str">
        <f>VLOOKUP(A571,BASE.!$A$1:$T$878,12,FALSE)</f>
        <v xml:space="preserve">11 Norte 967, Viña del Mar. Quinta Región </v>
      </c>
      <c r="M571" s="129" t="str">
        <f>VLOOKUP(A571,BASE.!$A$1:$T$878,13,FALSE)</f>
        <v>V</v>
      </c>
      <c r="N571" s="129" t="str">
        <f>VLOOKUP(A571,BASE.!$A$1:$T$878,14,FALSE)</f>
        <v xml:space="preserve"> Viña del Mar</v>
      </c>
      <c r="O571" s="129" t="str">
        <f>VLOOKUP(A571,BASE.!$A$1:$T$878,15,FALSE)</f>
        <v>Fono: +56 (32) 2881777
Fono Director Ejecutivo Sr. Iván Zamora Zapata: 92401822
Fono Secretaria. Srta. Patricia Nanjari Valenzuela: 92541986</v>
      </c>
      <c r="P571" s="129" t="str">
        <f>VLOOKUP(A571,BASE.!$A$1:$T$878,16,FALSE)</f>
        <v>paicabi@paicabi.cl</v>
      </c>
      <c r="Q571" s="129">
        <f>VLOOKUP(A571,BASE.!$A$1:$T$878,17,FALSE)</f>
        <v>0</v>
      </c>
      <c r="R571" s="129" t="str">
        <f>VLOOKUP(A571,BASE.!$A$1:$T$878,18,FALSE)</f>
        <v>93401: Institución de Asistencia Social</v>
      </c>
      <c r="S571" s="129" t="str">
        <f>VLOOKUP(A571,BASE.!$A$1:$T$878,19,FALSE)</f>
        <v xml:space="preserve">
Se remite Certificado de antecedentes financieros del año 2019, que no esta autorizado ante notario público aprobado por el Subdepartamento de Supervisión Nacional.
</v>
      </c>
      <c r="T571" s="131">
        <f>VLOOKUP(A571,BASE.!$A$1:$T$878,20,FALSE)</f>
        <v>37970</v>
      </c>
      <c r="U571" s="130">
        <v>7027</v>
      </c>
      <c r="V571" s="136">
        <v>10861511</v>
      </c>
      <c r="W571" s="136">
        <v>10861511</v>
      </c>
      <c r="X571" s="134">
        <v>44227</v>
      </c>
      <c r="Y571" s="135" t="s">
        <v>8664</v>
      </c>
      <c r="Z571" s="135" t="s">
        <v>7880</v>
      </c>
      <c r="AA571" s="135" t="s">
        <v>7933</v>
      </c>
    </row>
    <row r="572" spans="1:27" x14ac:dyDescent="0.25">
      <c r="A572" s="129">
        <v>7027</v>
      </c>
      <c r="B572" s="129" t="s">
        <v>8365</v>
      </c>
      <c r="C572" s="129">
        <v>650364007</v>
      </c>
      <c r="D572" s="129" t="str">
        <f>VLOOKUP(A572,BASE.!$A$1:$T$878,4,FALSE)</f>
        <v>Corporación de Derecho Privado.</v>
      </c>
      <c r="E572" s="129" t="str">
        <f>VLOOKUP(A572,BASE.!$A$1:$T$878,5,FALSE)</f>
        <v>Otorgado por Decreto Supremo Nº223, de fecha 23 de febrero de 2001, del Ministerio de Justicia.</v>
      </c>
      <c r="F572" s="129" t="str">
        <f>VLOOKUP(A572,BASE.!$A$1:$T$878,6,FALSE)</f>
        <v>Certificado de Vigencia de Persona Jurídica sin Fines de Lucro Nº de Folio 500340376225, de 13 de agosto de 2020, del Servicio de Registro Civil e Identificación</v>
      </c>
      <c r="G572" s="129" t="str">
        <f>VLOOKUP(A572,BASE.!$A$1:$T$878,7,FALSE)</f>
        <v>Promoción del desarrollo, especialmente de las personas, familias, grupos y comunidades que viven en condiciones de pobreza y/o marginalidad.</v>
      </c>
      <c r="H572" s="129" t="str">
        <f>VLOOKUP(A572,BASE.!$A$1:$T$878,8,FALSE)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72" s="129" t="str">
        <f>VLOOKUP(A572,BASE.!$A$1:$T$878,9,FALSE)</f>
        <v>Cada dos Años</v>
      </c>
      <c r="J572" s="129" t="str">
        <f>VLOOKUP(A572,BASE.!$A$1:$T$878,10,FALSE)</f>
        <v>Inicia el 01-09-2020</v>
      </c>
      <c r="K572" s="129" t="str">
        <f>VLOOKUP(A572,BASE.!$A$1:$T$878,11,FALSE)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72" s="129" t="str">
        <f>VLOOKUP(A572,BASE.!$A$1:$T$878,12,FALSE)</f>
        <v xml:space="preserve">11 Norte 967, Viña del Mar. Quinta Región </v>
      </c>
      <c r="M572" s="129" t="str">
        <f>VLOOKUP(A572,BASE.!$A$1:$T$878,13,FALSE)</f>
        <v>V</v>
      </c>
      <c r="N572" s="129" t="str">
        <f>VLOOKUP(A572,BASE.!$A$1:$T$878,14,FALSE)</f>
        <v xml:space="preserve"> Viña del Mar</v>
      </c>
      <c r="O572" s="129" t="str">
        <f>VLOOKUP(A572,BASE.!$A$1:$T$878,15,FALSE)</f>
        <v>Fono: +56 (32) 2881777
Fono Director Ejecutivo Sr. Iván Zamora Zapata: 92401822
Fono Secretaria. Srta. Patricia Nanjari Valenzuela: 92541986</v>
      </c>
      <c r="P572" s="129" t="str">
        <f>VLOOKUP(A572,BASE.!$A$1:$T$878,16,FALSE)</f>
        <v>paicabi@paicabi.cl</v>
      </c>
      <c r="Q572" s="129">
        <f>VLOOKUP(A572,BASE.!$A$1:$T$878,17,FALSE)</f>
        <v>0</v>
      </c>
      <c r="R572" s="129" t="str">
        <f>VLOOKUP(A572,BASE.!$A$1:$T$878,18,FALSE)</f>
        <v>93401: Institución de Asistencia Social</v>
      </c>
      <c r="S572" s="129" t="str">
        <f>VLOOKUP(A572,BASE.!$A$1:$T$878,19,FALSE)</f>
        <v xml:space="preserve">
Se remite Certificado de antecedentes financieros del año 2019, que no esta autorizado ante notario público aprobado por el Subdepartamento de Supervisión Nacional.
</v>
      </c>
      <c r="T572" s="131">
        <f>VLOOKUP(A572,BASE.!$A$1:$T$878,20,FALSE)</f>
        <v>37970</v>
      </c>
      <c r="U572" s="130">
        <v>7027</v>
      </c>
      <c r="V572" s="136">
        <v>62477760</v>
      </c>
      <c r="W572" s="136">
        <v>62477760</v>
      </c>
      <c r="X572" s="134">
        <v>44227</v>
      </c>
      <c r="Y572" s="135" t="s">
        <v>8664</v>
      </c>
      <c r="Z572" s="135" t="s">
        <v>7880</v>
      </c>
      <c r="AA572" s="135" t="s">
        <v>7888</v>
      </c>
    </row>
    <row r="573" spans="1:27" x14ac:dyDescent="0.25">
      <c r="A573" s="129">
        <v>7027</v>
      </c>
      <c r="B573" s="129" t="s">
        <v>8365</v>
      </c>
      <c r="C573" s="129">
        <v>650364007</v>
      </c>
      <c r="D573" s="129" t="str">
        <f>VLOOKUP(A573,BASE.!$A$1:$T$878,4,FALSE)</f>
        <v>Corporación de Derecho Privado.</v>
      </c>
      <c r="E573" s="129" t="str">
        <f>VLOOKUP(A573,BASE.!$A$1:$T$878,5,FALSE)</f>
        <v>Otorgado por Decreto Supremo Nº223, de fecha 23 de febrero de 2001, del Ministerio de Justicia.</v>
      </c>
      <c r="F573" s="129" t="str">
        <f>VLOOKUP(A573,BASE.!$A$1:$T$878,6,FALSE)</f>
        <v>Certificado de Vigencia de Persona Jurídica sin Fines de Lucro Nº de Folio 500340376225, de 13 de agosto de 2020, del Servicio de Registro Civil e Identificación</v>
      </c>
      <c r="G573" s="129" t="str">
        <f>VLOOKUP(A573,BASE.!$A$1:$T$878,7,FALSE)</f>
        <v>Promoción del desarrollo, especialmente de las personas, familias, grupos y comunidades que viven en condiciones de pobreza y/o marginalidad.</v>
      </c>
      <c r="H573" s="129" t="str">
        <f>VLOOKUP(A573,BASE.!$A$1:$T$878,8,FALSE)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73" s="129" t="str">
        <f>VLOOKUP(A573,BASE.!$A$1:$T$878,9,FALSE)</f>
        <v>Cada dos Años</v>
      </c>
      <c r="J573" s="129" t="str">
        <f>VLOOKUP(A573,BASE.!$A$1:$T$878,10,FALSE)</f>
        <v>Inicia el 01-09-2020</v>
      </c>
      <c r="K573" s="129" t="str">
        <f>VLOOKUP(A573,BASE.!$A$1:$T$878,11,FALSE)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73" s="129" t="str">
        <f>VLOOKUP(A573,BASE.!$A$1:$T$878,12,FALSE)</f>
        <v xml:space="preserve">11 Norte 967, Viña del Mar. Quinta Región </v>
      </c>
      <c r="M573" s="129" t="str">
        <f>VLOOKUP(A573,BASE.!$A$1:$T$878,13,FALSE)</f>
        <v>V</v>
      </c>
      <c r="N573" s="129" t="str">
        <f>VLOOKUP(A573,BASE.!$A$1:$T$878,14,FALSE)</f>
        <v xml:space="preserve"> Viña del Mar</v>
      </c>
      <c r="O573" s="129" t="str">
        <f>VLOOKUP(A573,BASE.!$A$1:$T$878,15,FALSE)</f>
        <v>Fono: +56 (32) 2881777
Fono Director Ejecutivo Sr. Iván Zamora Zapata: 92401822
Fono Secretaria. Srta. Patricia Nanjari Valenzuela: 92541986</v>
      </c>
      <c r="P573" s="129" t="str">
        <f>VLOOKUP(A573,BASE.!$A$1:$T$878,16,FALSE)</f>
        <v>paicabi@paicabi.cl</v>
      </c>
      <c r="Q573" s="129">
        <f>VLOOKUP(A573,BASE.!$A$1:$T$878,17,FALSE)</f>
        <v>0</v>
      </c>
      <c r="R573" s="129" t="str">
        <f>VLOOKUP(A573,BASE.!$A$1:$T$878,18,FALSE)</f>
        <v>93401: Institución de Asistencia Social</v>
      </c>
      <c r="S573" s="129" t="str">
        <f>VLOOKUP(A573,BASE.!$A$1:$T$878,19,FALSE)</f>
        <v xml:space="preserve">
Se remite Certificado de antecedentes financieros del año 2019, que no esta autorizado ante notario público aprobado por el Subdepartamento de Supervisión Nacional.
</v>
      </c>
      <c r="T573" s="131">
        <f>VLOOKUP(A573,BASE.!$A$1:$T$878,20,FALSE)</f>
        <v>37970</v>
      </c>
      <c r="U573" s="130">
        <v>7027</v>
      </c>
      <c r="V573" s="136">
        <v>8016600</v>
      </c>
      <c r="W573" s="136">
        <v>8016600</v>
      </c>
      <c r="X573" s="134">
        <v>44227</v>
      </c>
      <c r="Y573" s="135" t="s">
        <v>8664</v>
      </c>
      <c r="Z573" s="135" t="s">
        <v>7880</v>
      </c>
      <c r="AA573" s="135" t="s">
        <v>7939</v>
      </c>
    </row>
    <row r="574" spans="1:27" x14ac:dyDescent="0.25">
      <c r="A574" s="129">
        <v>7027</v>
      </c>
      <c r="B574" s="129" t="s">
        <v>8365</v>
      </c>
      <c r="C574" s="129">
        <v>650364007</v>
      </c>
      <c r="D574" s="129" t="str">
        <f>VLOOKUP(A574,BASE.!$A$1:$T$878,4,FALSE)</f>
        <v>Corporación de Derecho Privado.</v>
      </c>
      <c r="E574" s="129" t="str">
        <f>VLOOKUP(A574,BASE.!$A$1:$T$878,5,FALSE)</f>
        <v>Otorgado por Decreto Supremo Nº223, de fecha 23 de febrero de 2001, del Ministerio de Justicia.</v>
      </c>
      <c r="F574" s="129" t="str">
        <f>VLOOKUP(A574,BASE.!$A$1:$T$878,6,FALSE)</f>
        <v>Certificado de Vigencia de Persona Jurídica sin Fines de Lucro Nº de Folio 500340376225, de 13 de agosto de 2020, del Servicio de Registro Civil e Identificación</v>
      </c>
      <c r="G574" s="129" t="str">
        <f>VLOOKUP(A574,BASE.!$A$1:$T$878,7,FALSE)</f>
        <v>Promoción del desarrollo, especialmente de las personas, familias, grupos y comunidades que viven en condiciones de pobreza y/o marginalidad.</v>
      </c>
      <c r="H574" s="129" t="str">
        <f>VLOOKUP(A574,BASE.!$A$1:$T$878,8,FALSE)</f>
        <v xml:space="preserve">Presidente: Enrique Avelino Ayala Flores          
Secretaria: Paulina Moraga Cervelló                 
Tesorera: Elisa Ávalos Urtubia                           
Directores:
1. Margarita Eugenia Ruiloba Herrera, .
2. Carolyn Zamora Carmona, 
3. Salvador Arredondo Olguin,        4.       Ana Victoria Silva Silva, 
Director Ejecutivo: Iván Orlando Zamora Zapata,
</v>
      </c>
      <c r="I574" s="129" t="str">
        <f>VLOOKUP(A574,BASE.!$A$1:$T$878,9,FALSE)</f>
        <v>Cada dos Años</v>
      </c>
      <c r="J574" s="129" t="str">
        <f>VLOOKUP(A574,BASE.!$A$1:$T$878,10,FALSE)</f>
        <v>Inicia el 01-09-2020</v>
      </c>
      <c r="K574" s="129" t="str">
        <f>VLOOKUP(A574,BASE.!$A$1:$T$878,11,FALSE)</f>
        <v xml:space="preserve">
1. Presidente: Enrique Avelino Ayala Flores,  
2. Secretario Ejecutivo: Iván Orlando Zamora Zapata , se le autorizó poder para firmar convenios y firma de contratos para proyectos SENAME y otras instituciones públicas y privadas. Todas facultades artículos 28 y 29 estatutos ONG. 
3. Directora del área de Gestión de Personas: Ana Victoria Silva Silva. , se le autorizó poder para firmar convenios y firma de contratos para proyectos SENAME y otras instituciones públicas y privadas. Todas facultades artículos 28 y 29 estatutos ONG. 
4. Alejandra Cruz Dávila,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5. María Paz Díaz Bobadilla,  puede en nombre de la ONG Paicabí, representar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la Región de Valparaíso, comuna de Limache, Provincia de Quillota.
6. Mónica Quezada Álvarez,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Valparaiso.
7. Cecilia Cortés Díaz,,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presente ONG,  respecto de provincia y comuna de San Antonio
</v>
      </c>
      <c r="L574" s="129" t="str">
        <f>VLOOKUP(A574,BASE.!$A$1:$T$878,12,FALSE)</f>
        <v xml:space="preserve">11 Norte 967, Viña del Mar. Quinta Región </v>
      </c>
      <c r="M574" s="129" t="str">
        <f>VLOOKUP(A574,BASE.!$A$1:$T$878,13,FALSE)</f>
        <v>V</v>
      </c>
      <c r="N574" s="129" t="str">
        <f>VLOOKUP(A574,BASE.!$A$1:$T$878,14,FALSE)</f>
        <v xml:space="preserve"> Viña del Mar</v>
      </c>
      <c r="O574" s="129" t="str">
        <f>VLOOKUP(A574,BASE.!$A$1:$T$878,15,FALSE)</f>
        <v>Fono: +56 (32) 2881777
Fono Director Ejecutivo Sr. Iván Zamora Zapata: 92401822
Fono Secretaria. Srta. Patricia Nanjari Valenzuela: 92541986</v>
      </c>
      <c r="P574" s="129" t="str">
        <f>VLOOKUP(A574,BASE.!$A$1:$T$878,16,FALSE)</f>
        <v>paicabi@paicabi.cl</v>
      </c>
      <c r="Q574" s="129">
        <f>VLOOKUP(A574,BASE.!$A$1:$T$878,17,FALSE)</f>
        <v>0</v>
      </c>
      <c r="R574" s="129" t="str">
        <f>VLOOKUP(A574,BASE.!$A$1:$T$878,18,FALSE)</f>
        <v>93401: Institución de Asistencia Social</v>
      </c>
      <c r="S574" s="129" t="str">
        <f>VLOOKUP(A574,BASE.!$A$1:$T$878,19,FALSE)</f>
        <v xml:space="preserve">
Se remite Certificado de antecedentes financieros del año 2019, que no esta autorizado ante notario público aprobado por el Subdepartamento de Supervisión Nacional.
</v>
      </c>
      <c r="T574" s="131">
        <f>VLOOKUP(A574,BASE.!$A$1:$T$878,20,FALSE)</f>
        <v>37970</v>
      </c>
      <c r="U574" s="130">
        <v>7027</v>
      </c>
      <c r="V574" s="136">
        <v>22446480</v>
      </c>
      <c r="W574" s="136">
        <v>22446480</v>
      </c>
      <c r="X574" s="134">
        <v>44227</v>
      </c>
      <c r="Y574" s="135" t="s">
        <v>8664</v>
      </c>
      <c r="Z574" s="135" t="s">
        <v>7880</v>
      </c>
      <c r="AA574" s="135" t="s">
        <v>7889</v>
      </c>
    </row>
    <row r="575" spans="1:27" x14ac:dyDescent="0.25">
      <c r="A575" s="129">
        <v>7031</v>
      </c>
      <c r="B575" s="129" t="s">
        <v>8631</v>
      </c>
      <c r="C575" s="129">
        <v>731026009</v>
      </c>
      <c r="D575" s="129" t="str">
        <f>VLOOKUP(A575,BASE.!$A$1:$T$878,4,FALSE)</f>
        <v>Corporación de Derecho Privado.</v>
      </c>
      <c r="E575" s="129" t="str">
        <f>VLOOKUP(A575,BASE.!$A$1:$T$878,5,FALSE)</f>
        <v>Otorgado por Decreto Supremo Nº 256, de fecha 09 de Marzo de 1995, del Ministerio de Justicia.</v>
      </c>
      <c r="F575" s="129" t="str">
        <f>VLOOKUP(A575,BASE.!$A$1:$T$878,6,FALSE)</f>
        <v xml:space="preserve">Se acompaña Certificado de Vigencia Folio 500342591781, de fecha 26 de agosto de 2020, del SRCEI
</v>
      </c>
      <c r="G575" s="129" t="str">
        <f>VLOOKUP(A575,BASE.!$A$1:$T$878,7,FALSE)</f>
        <v>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v>
      </c>
      <c r="H575" s="129" t="str">
        <f>VLOOKUP(A575,BASE.!$A$1:$T$878,8,FALSE)</f>
        <v>Presidente: Marcelo Cristian Zambra Yáñez,         
Vicepresidente: Francisco Prado Oyarzo, 
Secretaria: Luz María Loreto Baghetti Gómez, 
Tesorero: José Guillermo Ríos Campos,           
Directora: María Elena Campusano Bakovic,</v>
      </c>
      <c r="I575" s="129" t="str">
        <f>VLOOKUP(A575,BASE.!$A$1:$T$878,9,FALSE)</f>
        <v>Durarán dos años en sus cargos</v>
      </c>
      <c r="J575" s="129" t="str">
        <f>VLOOKUP(A575,BASE.!$A$1:$T$878,10,FALSE)</f>
        <v xml:space="preserve">De 15 de enero de 2020 a 15 de  enero de 2022. Si por cualquier causa, no se realizarán las elecciones de Directorio, éste continuará en funciones, con todas las obligaciones y atribuciones, hasta que sea reemplazado en la forma prescrita en los Estatutos.
</v>
      </c>
      <c r="K575" s="129" t="str">
        <f>VLOOKUP(A575,BASE.!$A$1:$T$878,11,FALSE)</f>
        <v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v>
      </c>
      <c r="L575" s="129" t="str">
        <f>VLOOKUP(A575,BASE.!$A$1:$T$878,12,FALSE)</f>
        <v xml:space="preserve">Carmen Covarrubias número 213, Comuna de Ñuñoa.
</v>
      </c>
      <c r="M575" s="129" t="str">
        <f>VLOOKUP(A575,BASE.!$A$1:$T$878,13,FALSE)</f>
        <v>XIII</v>
      </c>
      <c r="N575" s="129" t="str">
        <f>VLOOKUP(A575,BASE.!$A$1:$T$878,14,FALSE)</f>
        <v>Ñuñoa</v>
      </c>
      <c r="O575" s="129" t="str">
        <f>VLOOKUP(A575,BASE.!$A$1:$T$878,15,FALSE)</f>
        <v xml:space="preserve">Fono 56-2-22693942
</v>
      </c>
      <c r="P575" s="129" t="str">
        <f>VLOOKUP(A575,BASE.!$A$1:$T$878,16,FALSE)</f>
        <v xml:space="preserve">info@grada.cl  onggrada@gmail.com </v>
      </c>
      <c r="Q575" s="129">
        <f>VLOOKUP(A575,BASE.!$A$1:$T$878,17,FALSE)</f>
        <v>0</v>
      </c>
      <c r="R575" s="129" t="str">
        <f>VLOOKUP(A575,BASE.!$A$1:$T$878,18,FALSE)</f>
        <v xml:space="preserve">
93401
</v>
      </c>
      <c r="S575" s="129" t="str">
        <f>VLOOKUP(A575,BASE.!$A$1:$T$878,19,FALSE)</f>
        <v xml:space="preserve">Se acompaña Certificado Financiero al año 2019, el cual es aprobado por USUFI con fecha 3 de septiembre de 2020. Se hace presente que éste no ha sido autorizado ante notario. 
</v>
      </c>
      <c r="T575" s="131">
        <f>VLOOKUP(A575,BASE.!$A$1:$T$878,20,FALSE)</f>
        <v>37970</v>
      </c>
      <c r="U575" s="130">
        <v>7031</v>
      </c>
      <c r="V575" s="136">
        <v>0</v>
      </c>
      <c r="W575" s="136">
        <v>0</v>
      </c>
      <c r="X575" s="134">
        <v>44227</v>
      </c>
      <c r="Y575" s="135" t="s">
        <v>8664</v>
      </c>
      <c r="Z575" s="135" t="s">
        <v>7880</v>
      </c>
      <c r="AA575" s="135" t="s">
        <v>7946</v>
      </c>
    </row>
    <row r="576" spans="1:27" x14ac:dyDescent="0.25">
      <c r="A576" s="129">
        <v>7036</v>
      </c>
      <c r="B576" s="129" t="s">
        <v>8366</v>
      </c>
      <c r="C576" s="129" t="s">
        <v>7815</v>
      </c>
      <c r="D576" s="129" t="str">
        <f>VLOOKUP(A576,BASE.!$A$1:$T$878,4,FALSE)</f>
        <v>Fundación de Derecho Privado</v>
      </c>
      <c r="E576" s="129" t="str">
        <f>VLOOKUP(A576,BASE.!$A$1:$T$878,5,FALSE)</f>
        <v>Otorgado por Decreto Supremo Nº496, de fecha 18 de mayo de 1999, del Ministerio de Justicia.</v>
      </c>
      <c r="F576" s="129" t="str">
        <f>VLOOKUP(A576,BASE.!$A$1:$T$878,6,FALSE)</f>
        <v xml:space="preserve">Certificado de Vigencia folio Nº 500348195324, de fecha 30 de septiembre de 2020, emitido por el Servicio de Registro Civil e Identificación. </v>
      </c>
      <c r="G576" s="129" t="str">
        <f>VLOOKUP(A576,BASE.!$A$1:$T$878,7,FALSE)</f>
        <v>Destinada a establecer, organizar, mantener y administrar, establecimientos educacionales y sociales de todo nivel y modalidad, que tengan por finalidad a la educación y promoción humana de niños, jóvenes y adultos, a la atención preferencial de personas en situación de pobreza.</v>
      </c>
      <c r="H576" s="129" t="str">
        <f>VLOOKUP(A576,BASE.!$A$1:$T$878,8,FALSE)</f>
        <v>Presidente:
Jaime Errázuriz Montes, RUT Nº 5.125.360-4
Vicepresidente:
Roberto Olivos Marchant          RUT Nº5.310.543-2
Director Tesorero:
Antonio Errazuriz Ruiz Tagle, RUT Nº 5.616.237-2
Directora Secretario:
Luis Hernan Lira Montes          RUT Nº5.892.162-9
Directora:
-Maria José Zañartu Covarrubias       RUT Nº6.379.780-4
Gerente General:
-Lissette del Pilar Allende Navarrete     RUT N°13.674.280-9
Certificado de directorio de persona jurídica, folio Nº 500348005479, de fecha 29 de septiembre de 2020, emitido por el Servicio de Registro Civil e Identificación</v>
      </c>
      <c r="I576" s="129" t="str">
        <f>VLOOKUP(A576,BASE.!$A$1:$T$878,9,FALSE)</f>
        <v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v>
      </c>
      <c r="J576" s="129" t="str">
        <f>VLOOKUP(A576,BASE.!$A$1:$T$878,10,FALSE)</f>
        <v>10 de julio de 2017, según Certificado de directorio de persona jurídica, folio Nº 500348005479, de fecha 29 de septiembre de 2020, emitido por el Servicio de Registro Civil e Identificación</v>
      </c>
      <c r="K576" s="129" t="str">
        <f>VLOOKUP(A576,BASE.!$A$1:$T$878,11,FALSE)</f>
        <v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v>
      </c>
      <c r="L576" s="129" t="str">
        <f>VLOOKUP(A576,BASE.!$A$1:$T$878,12,FALSE)</f>
        <v xml:space="preserve">Calle Uno Nº 3011, comuna de Quilicura, Región Metropolitana.
</v>
      </c>
      <c r="M576" s="129" t="str">
        <f>VLOOKUP(A576,BASE.!$A$1:$T$878,13,FALSE)</f>
        <v>XIII</v>
      </c>
      <c r="N576" s="129" t="str">
        <f>VLOOKUP(A576,BASE.!$A$1:$T$878,14,FALSE)</f>
        <v>Quilicura</v>
      </c>
      <c r="O576" s="129" t="str">
        <f>VLOOKUP(A576,BASE.!$A$1:$T$878,15,FALSE)</f>
        <v>Teléfono:  984991231.</v>
      </c>
      <c r="P576" s="129" t="str">
        <f>VLOOKUP(A576,BASE.!$A$1:$T$878,16,FALSE)</f>
        <v>lisette@fundacionmariadelaluz.cl 
gerente@fmdl.cl</v>
      </c>
      <c r="Q576" s="129">
        <f>VLOOKUP(A576,BASE.!$A$1:$T$878,17,FALSE)</f>
        <v>0</v>
      </c>
      <c r="R576" s="129" t="str">
        <f>VLOOKUP(A576,BASE.!$A$1:$T$878,18,FALSE)</f>
        <v>93401: Instituciones de asistencia social.</v>
      </c>
      <c r="S576" s="129" t="str">
        <f>VLOOKUP(A576,BASE.!$A$1:$T$878,19,FALSE)</f>
        <v>Se acompaña certificado financiero correspondiente al año 2019, aprobado por el Sub Departamento de Supervisión Financiera Nacional</v>
      </c>
      <c r="T576" s="131">
        <f>VLOOKUP(A576,BASE.!$A$1:$T$878,20,FALSE)</f>
        <v>37970</v>
      </c>
      <c r="U576" s="130">
        <v>7036</v>
      </c>
      <c r="V576" s="136">
        <v>9578354</v>
      </c>
      <c r="W576" s="136">
        <v>9578354</v>
      </c>
      <c r="X576" s="134">
        <v>44227</v>
      </c>
      <c r="Y576" s="135" t="s">
        <v>8664</v>
      </c>
      <c r="Z576" s="135" t="s">
        <v>7880</v>
      </c>
      <c r="AA576" s="135" t="s">
        <v>8054</v>
      </c>
    </row>
    <row r="577" spans="1:27" x14ac:dyDescent="0.25">
      <c r="A577" s="129">
        <v>7036</v>
      </c>
      <c r="B577" s="129" t="s">
        <v>8366</v>
      </c>
      <c r="C577" s="129" t="s">
        <v>7815</v>
      </c>
      <c r="D577" s="129" t="str">
        <f>VLOOKUP(A577,BASE.!$A$1:$T$878,4,FALSE)</f>
        <v>Fundación de Derecho Privado</v>
      </c>
      <c r="E577" s="129" t="str">
        <f>VLOOKUP(A577,BASE.!$A$1:$T$878,5,FALSE)</f>
        <v>Otorgado por Decreto Supremo Nº496, de fecha 18 de mayo de 1999, del Ministerio de Justicia.</v>
      </c>
      <c r="F577" s="129" t="str">
        <f>VLOOKUP(A577,BASE.!$A$1:$T$878,6,FALSE)</f>
        <v xml:space="preserve">Certificado de Vigencia folio Nº 500348195324, de fecha 30 de septiembre de 2020, emitido por el Servicio de Registro Civil e Identificación. </v>
      </c>
      <c r="G577" s="129" t="str">
        <f>VLOOKUP(A577,BASE.!$A$1:$T$878,7,FALSE)</f>
        <v>Destinada a establecer, organizar, mantener y administrar, establecimientos educacionales y sociales de todo nivel y modalidad, que tengan por finalidad a la educación y promoción humana de niños, jóvenes y adultos, a la atención preferencial de personas en situación de pobreza.</v>
      </c>
      <c r="H577" s="129" t="str">
        <f>VLOOKUP(A577,BASE.!$A$1:$T$878,8,FALSE)</f>
        <v>Presidente:
Jaime Errázuriz Montes, RUT Nº 5.125.360-4
Vicepresidente:
Roberto Olivos Marchant          RUT Nº5.310.543-2
Director Tesorero:
Antonio Errazuriz Ruiz Tagle, RUT Nº 5.616.237-2
Directora Secretario:
Luis Hernan Lira Montes          RUT Nº5.892.162-9
Directora:
-Maria José Zañartu Covarrubias       RUT Nº6.379.780-4
Gerente General:
-Lissette del Pilar Allende Navarrete     RUT N°13.674.280-9
Certificado de directorio de persona jurídica, folio Nº 500348005479, de fecha 29 de septiembre de 2020, emitido por el Servicio de Registro Civil e Identificación</v>
      </c>
      <c r="I577" s="129" t="str">
        <f>VLOOKUP(A577,BASE.!$A$1:$T$878,9,FALSE)</f>
        <v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v>
      </c>
      <c r="J577" s="129" t="str">
        <f>VLOOKUP(A577,BASE.!$A$1:$T$878,10,FALSE)</f>
        <v>10 de julio de 2017, según Certificado de directorio de persona jurídica, folio Nº 500348005479, de fecha 29 de septiembre de 2020, emitido por el Servicio de Registro Civil e Identificación</v>
      </c>
      <c r="K577" s="129" t="str">
        <f>VLOOKUP(A577,BASE.!$A$1:$T$878,11,FALSE)</f>
        <v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v>
      </c>
      <c r="L577" s="129" t="str">
        <f>VLOOKUP(A577,BASE.!$A$1:$T$878,12,FALSE)</f>
        <v xml:space="preserve">Calle Uno Nº 3011, comuna de Quilicura, Región Metropolitana.
</v>
      </c>
      <c r="M577" s="129" t="str">
        <f>VLOOKUP(A577,BASE.!$A$1:$T$878,13,FALSE)</f>
        <v>XIII</v>
      </c>
      <c r="N577" s="129" t="str">
        <f>VLOOKUP(A577,BASE.!$A$1:$T$878,14,FALSE)</f>
        <v>Quilicura</v>
      </c>
      <c r="O577" s="129" t="str">
        <f>VLOOKUP(A577,BASE.!$A$1:$T$878,15,FALSE)</f>
        <v>Teléfono:  984991231.</v>
      </c>
      <c r="P577" s="129" t="str">
        <f>VLOOKUP(A577,BASE.!$A$1:$T$878,16,FALSE)</f>
        <v>lisette@fundacionmariadelaluz.cl 
gerente@fmdl.cl</v>
      </c>
      <c r="Q577" s="129">
        <f>VLOOKUP(A577,BASE.!$A$1:$T$878,17,FALSE)</f>
        <v>0</v>
      </c>
      <c r="R577" s="129" t="str">
        <f>VLOOKUP(A577,BASE.!$A$1:$T$878,18,FALSE)</f>
        <v>93401: Instituciones de asistencia social.</v>
      </c>
      <c r="S577" s="129" t="str">
        <f>VLOOKUP(A577,BASE.!$A$1:$T$878,19,FALSE)</f>
        <v>Se acompaña certificado financiero correspondiente al año 2019, aprobado por el Sub Departamento de Supervisión Financiera Nacional</v>
      </c>
      <c r="T577" s="131">
        <f>VLOOKUP(A577,BASE.!$A$1:$T$878,20,FALSE)</f>
        <v>37970</v>
      </c>
      <c r="U577" s="130">
        <v>7036</v>
      </c>
      <c r="V577" s="136">
        <v>28657443</v>
      </c>
      <c r="W577" s="136">
        <v>28657443</v>
      </c>
      <c r="X577" s="134">
        <v>44227</v>
      </c>
      <c r="Y577" s="135" t="s">
        <v>8664</v>
      </c>
      <c r="Z577" s="135" t="s">
        <v>7880</v>
      </c>
      <c r="AA577" s="135" t="s">
        <v>7887</v>
      </c>
    </row>
    <row r="578" spans="1:27" x14ac:dyDescent="0.25">
      <c r="A578" s="129">
        <v>7037</v>
      </c>
      <c r="B578" s="129" t="s">
        <v>8367</v>
      </c>
      <c r="C578" s="129">
        <v>753474005</v>
      </c>
      <c r="D578" s="129" t="str">
        <f>VLOOKUP(A578,BASE.!$A$1:$T$878,4,FALSE)</f>
        <v>Corporación de Derecho Privado.</v>
      </c>
      <c r="E578" s="129" t="str">
        <f>VLOOKUP(A578,BASE.!$A$1:$T$878,5,FALSE)</f>
        <v>Decreto Supremo Nº 739, de 7 de septiembre de 1999, del Ministerio de Justicia.</v>
      </c>
      <c r="F578" s="129" t="str">
        <f>VLOOKUP(A578,BASE.!$A$1:$T$878,6,FALSE)</f>
        <v xml:space="preserve">Certificado de Vigencia de Persona Jurídica sin Fines de Lucro, Folio Nº 500356492827, de 17 de noviembre de 2020, del Servicio de Registro Civil e Identificación.
</v>
      </c>
      <c r="G578" s="129" t="str">
        <f>VLOOKUP(A578,BASE.!$A$1:$T$878,7,FALSE)</f>
        <v xml:space="preserve">Promoción y desarrollo, especialmente de las personas, familias, grupos y comunidades que viven en condiciones de pobreza y/o marginalidad.  </v>
      </c>
      <c r="H578" s="129" t="str">
        <f>VLOOKUP(A578,BASE.!$A$1:$T$878,8,FALSE)</f>
        <v xml:space="preserve">Presidente: Marcelo Ovalle Briones .Vicepresidente: Emma Alejandra Miarnda Luna 
Secretario: Marjorie Alejandra Matinez Marciel 
Tesorero: Claudio Iván Gutierrez Torres, 
</v>
      </c>
      <c r="I578" s="129" t="str">
        <f>VLOOKUP(A578,BASE.!$A$1:$T$878,9,FALSE)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78" s="129" t="str">
        <f>VLOOKUP(A578,BASE.!$A$1:$T$878,10,FALSE)</f>
        <v>05-10-2020 al mes de mayo de 2023, según acta de asamblea general ordinaria, de fecha 05 de octubre de 2020, protocolizada bajo el repertorio N° 18.758, de fecha 30 de noviembre de 2020, por el Notario público Titular, don Eduardo Diez Morello, de la Trigésima Cuarta  Notaria de Santiago, con fecha 30 de noviembre de 2020.</v>
      </c>
      <c r="K578" s="129" t="str">
        <f>VLOOKUP(A578,BASE.!$A$1:$T$878,11,FALSE)</f>
        <v xml:space="preserve">Presidente: Marcelo Ovalle Briones 
Ercilia Bereniche Silva Barra, 
</v>
      </c>
      <c r="L578" s="129" t="str">
        <f>VLOOKUP(A578,BASE.!$A$1:$T$878,12,FALSE)</f>
        <v xml:space="preserve">Teatinos N° 371, oficina 401, Región Metropolitana.
</v>
      </c>
      <c r="M578" s="129" t="str">
        <f>VLOOKUP(A578,BASE.!$A$1:$T$878,13,FALSE)</f>
        <v>XIII</v>
      </c>
      <c r="N578" s="129" t="str">
        <f>VLOOKUP(A578,BASE.!$A$1:$T$878,14,FALSE)</f>
        <v>Santiago</v>
      </c>
      <c r="O578" s="129" t="str">
        <f>VLOOKUP(A578,BASE.!$A$1:$T$878,15,FALSE)</f>
        <v>Fono: 02-26387566</v>
      </c>
      <c r="P578" s="129" t="str">
        <f>VLOOKUP(A578,BASE.!$A$1:$T$878,16,FALSE)</f>
        <v>jvelasquezt@ongsurcos.cl</v>
      </c>
      <c r="Q578" s="129">
        <f>VLOOKUP(A578,BASE.!$A$1:$T$878,17,FALSE)</f>
        <v>0</v>
      </c>
      <c r="R578" s="129" t="str">
        <f>VLOOKUP(A578,BASE.!$A$1:$T$878,18,FALSE)</f>
        <v>93401 Institución de Asistencia Social.</v>
      </c>
      <c r="S578" s="129" t="str">
        <f>VLOOKUP(A578,BASE.!$A$1:$T$878,19,FALSE)</f>
        <v>Certificado de antecedentes financieros correspondientes al año 2019 aprobados por el Subdepartamento de Supervisión Nacional.</v>
      </c>
      <c r="T578" s="131">
        <f>VLOOKUP(A578,BASE.!$A$1:$T$878,20,FALSE)</f>
        <v>37970</v>
      </c>
      <c r="U578" s="130">
        <v>7037</v>
      </c>
      <c r="V578" s="136">
        <v>6206400</v>
      </c>
      <c r="W578" s="136">
        <v>6206400</v>
      </c>
      <c r="X578" s="134">
        <v>44227</v>
      </c>
      <c r="Y578" s="135" t="s">
        <v>8664</v>
      </c>
      <c r="Z578" s="135" t="s">
        <v>7880</v>
      </c>
      <c r="AA578" s="135" t="s">
        <v>7949</v>
      </c>
    </row>
    <row r="579" spans="1:27" x14ac:dyDescent="0.25">
      <c r="A579" s="129">
        <v>7037</v>
      </c>
      <c r="B579" s="129" t="s">
        <v>8367</v>
      </c>
      <c r="C579" s="129">
        <v>753474005</v>
      </c>
      <c r="D579" s="129" t="str">
        <f>VLOOKUP(A579,BASE.!$A$1:$T$878,4,FALSE)</f>
        <v>Corporación de Derecho Privado.</v>
      </c>
      <c r="E579" s="129" t="str">
        <f>VLOOKUP(A579,BASE.!$A$1:$T$878,5,FALSE)</f>
        <v>Decreto Supremo Nº 739, de 7 de septiembre de 1999, del Ministerio de Justicia.</v>
      </c>
      <c r="F579" s="129" t="str">
        <f>VLOOKUP(A579,BASE.!$A$1:$T$878,6,FALSE)</f>
        <v xml:space="preserve">Certificado de Vigencia de Persona Jurídica sin Fines de Lucro, Folio Nº 500356492827, de 17 de noviembre de 2020, del Servicio de Registro Civil e Identificación.
</v>
      </c>
      <c r="G579" s="129" t="str">
        <f>VLOOKUP(A579,BASE.!$A$1:$T$878,7,FALSE)</f>
        <v xml:space="preserve">Promoción y desarrollo, especialmente de las personas, familias, grupos y comunidades que viven en condiciones de pobreza y/o marginalidad.  </v>
      </c>
      <c r="H579" s="129" t="str">
        <f>VLOOKUP(A579,BASE.!$A$1:$T$878,8,FALSE)</f>
        <v xml:space="preserve">Presidente: Marcelo Ovalle Briones .Vicepresidente: Emma Alejandra Miarnda Luna 
Secretario: Marjorie Alejandra Matinez Marciel 
Tesorero: Claudio Iván Gutierrez Torres, 
</v>
      </c>
      <c r="I579" s="129" t="str">
        <f>VLOOKUP(A579,BASE.!$A$1:$T$878,9,FALSE)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79" s="129" t="str">
        <f>VLOOKUP(A579,BASE.!$A$1:$T$878,10,FALSE)</f>
        <v>05-10-2020 al mes de mayo de 2023, según acta de asamblea general ordinaria, de fecha 05 de octubre de 2020, protocolizada bajo el repertorio N° 18.758, de fecha 30 de noviembre de 2020, por el Notario público Titular, don Eduardo Diez Morello, de la Trigésima Cuarta  Notaria de Santiago, con fecha 30 de noviembre de 2020.</v>
      </c>
      <c r="K579" s="129" t="str">
        <f>VLOOKUP(A579,BASE.!$A$1:$T$878,11,FALSE)</f>
        <v xml:space="preserve">Presidente: Marcelo Ovalle Briones 
Ercilia Bereniche Silva Barra, 
</v>
      </c>
      <c r="L579" s="129" t="str">
        <f>VLOOKUP(A579,BASE.!$A$1:$T$878,12,FALSE)</f>
        <v xml:space="preserve">Teatinos N° 371, oficina 401, Región Metropolitana.
</v>
      </c>
      <c r="M579" s="129" t="str">
        <f>VLOOKUP(A579,BASE.!$A$1:$T$878,13,FALSE)</f>
        <v>XIII</v>
      </c>
      <c r="N579" s="129" t="str">
        <f>VLOOKUP(A579,BASE.!$A$1:$T$878,14,FALSE)</f>
        <v>Santiago</v>
      </c>
      <c r="O579" s="129" t="str">
        <f>VLOOKUP(A579,BASE.!$A$1:$T$878,15,FALSE)</f>
        <v>Fono: 02-26387566</v>
      </c>
      <c r="P579" s="129" t="str">
        <f>VLOOKUP(A579,BASE.!$A$1:$T$878,16,FALSE)</f>
        <v>jvelasquezt@ongsurcos.cl</v>
      </c>
      <c r="Q579" s="129">
        <f>VLOOKUP(A579,BASE.!$A$1:$T$878,17,FALSE)</f>
        <v>0</v>
      </c>
      <c r="R579" s="129" t="str">
        <f>VLOOKUP(A579,BASE.!$A$1:$T$878,18,FALSE)</f>
        <v>93401 Institución de Asistencia Social.</v>
      </c>
      <c r="S579" s="129" t="str">
        <f>VLOOKUP(A579,BASE.!$A$1:$T$878,19,FALSE)</f>
        <v>Certificado de antecedentes financieros correspondientes al año 2019 aprobados por el Subdepartamento de Supervisión Nacional.</v>
      </c>
      <c r="T579" s="131">
        <f>VLOOKUP(A579,BASE.!$A$1:$T$878,20,FALSE)</f>
        <v>37970</v>
      </c>
      <c r="U579" s="130">
        <v>7037</v>
      </c>
      <c r="V579" s="136">
        <v>6206400</v>
      </c>
      <c r="W579" s="136">
        <v>6206400</v>
      </c>
      <c r="X579" s="134">
        <v>44227</v>
      </c>
      <c r="Y579" s="135" t="s">
        <v>8664</v>
      </c>
      <c r="Z579" s="135" t="s">
        <v>7880</v>
      </c>
      <c r="AA579" s="135" t="s">
        <v>7966</v>
      </c>
    </row>
    <row r="580" spans="1:27" x14ac:dyDescent="0.25">
      <c r="A580" s="129">
        <v>7037</v>
      </c>
      <c r="B580" s="129" t="s">
        <v>8367</v>
      </c>
      <c r="C580" s="129">
        <v>753474005</v>
      </c>
      <c r="D580" s="129" t="str">
        <f>VLOOKUP(A580,BASE.!$A$1:$T$878,4,FALSE)</f>
        <v>Corporación de Derecho Privado.</v>
      </c>
      <c r="E580" s="129" t="str">
        <f>VLOOKUP(A580,BASE.!$A$1:$T$878,5,FALSE)</f>
        <v>Decreto Supremo Nº 739, de 7 de septiembre de 1999, del Ministerio de Justicia.</v>
      </c>
      <c r="F580" s="129" t="str">
        <f>VLOOKUP(A580,BASE.!$A$1:$T$878,6,FALSE)</f>
        <v xml:space="preserve">Certificado de Vigencia de Persona Jurídica sin Fines de Lucro, Folio Nº 500356492827, de 17 de noviembre de 2020, del Servicio de Registro Civil e Identificación.
</v>
      </c>
      <c r="G580" s="129" t="str">
        <f>VLOOKUP(A580,BASE.!$A$1:$T$878,7,FALSE)</f>
        <v xml:space="preserve">Promoción y desarrollo, especialmente de las personas, familias, grupos y comunidades que viven en condiciones de pobreza y/o marginalidad.  </v>
      </c>
      <c r="H580" s="129" t="str">
        <f>VLOOKUP(A580,BASE.!$A$1:$T$878,8,FALSE)</f>
        <v xml:space="preserve">Presidente: Marcelo Ovalle Briones .Vicepresidente: Emma Alejandra Miarnda Luna 
Secretario: Marjorie Alejandra Matinez Marciel 
Tesorero: Claudio Iván Gutierrez Torres, 
</v>
      </c>
      <c r="I580" s="129" t="str">
        <f>VLOOKUP(A580,BASE.!$A$1:$T$878,9,FALSE)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80" s="129" t="str">
        <f>VLOOKUP(A580,BASE.!$A$1:$T$878,10,FALSE)</f>
        <v>05-10-2020 al mes de mayo de 2023, según acta de asamblea general ordinaria, de fecha 05 de octubre de 2020, protocolizada bajo el repertorio N° 18.758, de fecha 30 de noviembre de 2020, por el Notario público Titular, don Eduardo Diez Morello, de la Trigésima Cuarta  Notaria de Santiago, con fecha 30 de noviembre de 2020.</v>
      </c>
      <c r="K580" s="129" t="str">
        <f>VLOOKUP(A580,BASE.!$A$1:$T$878,11,FALSE)</f>
        <v xml:space="preserve">Presidente: Marcelo Ovalle Briones 
Ercilia Bereniche Silva Barra, 
</v>
      </c>
      <c r="L580" s="129" t="str">
        <f>VLOOKUP(A580,BASE.!$A$1:$T$878,12,FALSE)</f>
        <v xml:space="preserve">Teatinos N° 371, oficina 401, Región Metropolitana.
</v>
      </c>
      <c r="M580" s="129" t="str">
        <f>VLOOKUP(A580,BASE.!$A$1:$T$878,13,FALSE)</f>
        <v>XIII</v>
      </c>
      <c r="N580" s="129" t="str">
        <f>VLOOKUP(A580,BASE.!$A$1:$T$878,14,FALSE)</f>
        <v>Santiago</v>
      </c>
      <c r="O580" s="129" t="str">
        <f>VLOOKUP(A580,BASE.!$A$1:$T$878,15,FALSE)</f>
        <v>Fono: 02-26387566</v>
      </c>
      <c r="P580" s="129" t="str">
        <f>VLOOKUP(A580,BASE.!$A$1:$T$878,16,FALSE)</f>
        <v>jvelasquezt@ongsurcos.cl</v>
      </c>
      <c r="Q580" s="129">
        <f>VLOOKUP(A580,BASE.!$A$1:$T$878,17,FALSE)</f>
        <v>0</v>
      </c>
      <c r="R580" s="129" t="str">
        <f>VLOOKUP(A580,BASE.!$A$1:$T$878,18,FALSE)</f>
        <v>93401 Institución de Asistencia Social.</v>
      </c>
      <c r="S580" s="129" t="str">
        <f>VLOOKUP(A580,BASE.!$A$1:$T$878,19,FALSE)</f>
        <v>Certificado de antecedentes financieros correspondientes al año 2019 aprobados por el Subdepartamento de Supervisión Nacional.</v>
      </c>
      <c r="T580" s="131">
        <f>VLOOKUP(A580,BASE.!$A$1:$T$878,20,FALSE)</f>
        <v>37970</v>
      </c>
      <c r="U580" s="130">
        <v>7037</v>
      </c>
      <c r="V580" s="136">
        <v>6206400</v>
      </c>
      <c r="W580" s="136">
        <v>6206400</v>
      </c>
      <c r="X580" s="134">
        <v>44227</v>
      </c>
      <c r="Y580" s="135" t="s">
        <v>8664</v>
      </c>
      <c r="Z580" s="135" t="s">
        <v>7880</v>
      </c>
      <c r="AA580" s="135" t="s">
        <v>7977</v>
      </c>
    </row>
    <row r="581" spans="1:27" x14ac:dyDescent="0.25">
      <c r="A581" s="129">
        <v>7037</v>
      </c>
      <c r="B581" s="129" t="s">
        <v>8367</v>
      </c>
      <c r="C581" s="129">
        <v>753474005</v>
      </c>
      <c r="D581" s="129" t="str">
        <f>VLOOKUP(A581,BASE.!$A$1:$T$878,4,FALSE)</f>
        <v>Corporación de Derecho Privado.</v>
      </c>
      <c r="E581" s="129" t="str">
        <f>VLOOKUP(A581,BASE.!$A$1:$T$878,5,FALSE)</f>
        <v>Decreto Supremo Nº 739, de 7 de septiembre de 1999, del Ministerio de Justicia.</v>
      </c>
      <c r="F581" s="129" t="str">
        <f>VLOOKUP(A581,BASE.!$A$1:$T$878,6,FALSE)</f>
        <v xml:space="preserve">Certificado de Vigencia de Persona Jurídica sin Fines de Lucro, Folio Nº 500356492827, de 17 de noviembre de 2020, del Servicio de Registro Civil e Identificación.
</v>
      </c>
      <c r="G581" s="129" t="str">
        <f>VLOOKUP(A581,BASE.!$A$1:$T$878,7,FALSE)</f>
        <v xml:space="preserve">Promoción y desarrollo, especialmente de las personas, familias, grupos y comunidades que viven en condiciones de pobreza y/o marginalidad.  </v>
      </c>
      <c r="H581" s="129" t="str">
        <f>VLOOKUP(A581,BASE.!$A$1:$T$878,8,FALSE)</f>
        <v xml:space="preserve">Presidente: Marcelo Ovalle Briones .Vicepresidente: Emma Alejandra Miarnda Luna 
Secretario: Marjorie Alejandra Matinez Marciel 
Tesorero: Claudio Iván Gutierrez Torres, 
</v>
      </c>
      <c r="I581" s="129" t="str">
        <f>VLOOKUP(A581,BASE.!$A$1:$T$878,9,FALSE)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81" s="129" t="str">
        <f>VLOOKUP(A581,BASE.!$A$1:$T$878,10,FALSE)</f>
        <v>05-10-2020 al mes de mayo de 2023, según acta de asamblea general ordinaria, de fecha 05 de octubre de 2020, protocolizada bajo el repertorio N° 18.758, de fecha 30 de noviembre de 2020, por el Notario público Titular, don Eduardo Diez Morello, de la Trigésima Cuarta  Notaria de Santiago, con fecha 30 de noviembre de 2020.</v>
      </c>
      <c r="K581" s="129" t="str">
        <f>VLOOKUP(A581,BASE.!$A$1:$T$878,11,FALSE)</f>
        <v xml:space="preserve">Presidente: Marcelo Ovalle Briones 
Ercilia Bereniche Silva Barra, 
</v>
      </c>
      <c r="L581" s="129" t="str">
        <f>VLOOKUP(A581,BASE.!$A$1:$T$878,12,FALSE)</f>
        <v xml:space="preserve">Teatinos N° 371, oficina 401, Región Metropolitana.
</v>
      </c>
      <c r="M581" s="129" t="str">
        <f>VLOOKUP(A581,BASE.!$A$1:$T$878,13,FALSE)</f>
        <v>XIII</v>
      </c>
      <c r="N581" s="129" t="str">
        <f>VLOOKUP(A581,BASE.!$A$1:$T$878,14,FALSE)</f>
        <v>Santiago</v>
      </c>
      <c r="O581" s="129" t="str">
        <f>VLOOKUP(A581,BASE.!$A$1:$T$878,15,FALSE)</f>
        <v>Fono: 02-26387566</v>
      </c>
      <c r="P581" s="129" t="str">
        <f>VLOOKUP(A581,BASE.!$A$1:$T$878,16,FALSE)</f>
        <v>jvelasquezt@ongsurcos.cl</v>
      </c>
      <c r="Q581" s="129">
        <f>VLOOKUP(A581,BASE.!$A$1:$T$878,17,FALSE)</f>
        <v>0</v>
      </c>
      <c r="R581" s="129" t="str">
        <f>VLOOKUP(A581,BASE.!$A$1:$T$878,18,FALSE)</f>
        <v>93401 Institución de Asistencia Social.</v>
      </c>
      <c r="S581" s="129" t="str">
        <f>VLOOKUP(A581,BASE.!$A$1:$T$878,19,FALSE)</f>
        <v>Certificado de antecedentes financieros correspondientes al año 2019 aprobados por el Subdepartamento de Supervisión Nacional.</v>
      </c>
      <c r="T581" s="131">
        <f>VLOOKUP(A581,BASE.!$A$1:$T$878,20,FALSE)</f>
        <v>37970</v>
      </c>
      <c r="U581" s="130">
        <v>7037</v>
      </c>
      <c r="V581" s="136">
        <v>8068320</v>
      </c>
      <c r="W581" s="136">
        <v>8068320</v>
      </c>
      <c r="X581" s="134">
        <v>44227</v>
      </c>
      <c r="Y581" s="135" t="s">
        <v>8664</v>
      </c>
      <c r="Z581" s="135" t="s">
        <v>7880</v>
      </c>
      <c r="AA581" s="135" t="s">
        <v>7994</v>
      </c>
    </row>
    <row r="582" spans="1:27" x14ac:dyDescent="0.25">
      <c r="A582" s="129">
        <v>7037</v>
      </c>
      <c r="B582" s="129" t="s">
        <v>8367</v>
      </c>
      <c r="C582" s="129">
        <v>753474005</v>
      </c>
      <c r="D582" s="129" t="str">
        <f>VLOOKUP(A582,BASE.!$A$1:$T$878,4,FALSE)</f>
        <v>Corporación de Derecho Privado.</v>
      </c>
      <c r="E582" s="129" t="str">
        <f>VLOOKUP(A582,BASE.!$A$1:$T$878,5,FALSE)</f>
        <v>Decreto Supremo Nº 739, de 7 de septiembre de 1999, del Ministerio de Justicia.</v>
      </c>
      <c r="F582" s="129" t="str">
        <f>VLOOKUP(A582,BASE.!$A$1:$T$878,6,FALSE)</f>
        <v xml:space="preserve">Certificado de Vigencia de Persona Jurídica sin Fines de Lucro, Folio Nº 500356492827, de 17 de noviembre de 2020, del Servicio de Registro Civil e Identificación.
</v>
      </c>
      <c r="G582" s="129" t="str">
        <f>VLOOKUP(A582,BASE.!$A$1:$T$878,7,FALSE)</f>
        <v xml:space="preserve">Promoción y desarrollo, especialmente de las personas, familias, grupos y comunidades que viven en condiciones de pobreza y/o marginalidad.  </v>
      </c>
      <c r="H582" s="129" t="str">
        <f>VLOOKUP(A582,BASE.!$A$1:$T$878,8,FALSE)</f>
        <v xml:space="preserve">Presidente: Marcelo Ovalle Briones .Vicepresidente: Emma Alejandra Miarnda Luna 
Secretario: Marjorie Alejandra Matinez Marciel 
Tesorero: Claudio Iván Gutierrez Torres, 
</v>
      </c>
      <c r="I582" s="129" t="str">
        <f>VLOOKUP(A582,BASE.!$A$1:$T$878,9,FALSE)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82" s="129" t="str">
        <f>VLOOKUP(A582,BASE.!$A$1:$T$878,10,FALSE)</f>
        <v>05-10-2020 al mes de mayo de 2023, según acta de asamblea general ordinaria, de fecha 05 de octubre de 2020, protocolizada bajo el repertorio N° 18.758, de fecha 30 de noviembre de 2020, por el Notario público Titular, don Eduardo Diez Morello, de la Trigésima Cuarta  Notaria de Santiago, con fecha 30 de noviembre de 2020.</v>
      </c>
      <c r="K582" s="129" t="str">
        <f>VLOOKUP(A582,BASE.!$A$1:$T$878,11,FALSE)</f>
        <v xml:space="preserve">Presidente: Marcelo Ovalle Briones 
Ercilia Bereniche Silva Barra, 
</v>
      </c>
      <c r="L582" s="129" t="str">
        <f>VLOOKUP(A582,BASE.!$A$1:$T$878,12,FALSE)</f>
        <v xml:space="preserve">Teatinos N° 371, oficina 401, Región Metropolitana.
</v>
      </c>
      <c r="M582" s="129" t="str">
        <f>VLOOKUP(A582,BASE.!$A$1:$T$878,13,FALSE)</f>
        <v>XIII</v>
      </c>
      <c r="N582" s="129" t="str">
        <f>VLOOKUP(A582,BASE.!$A$1:$T$878,14,FALSE)</f>
        <v>Santiago</v>
      </c>
      <c r="O582" s="129" t="str">
        <f>VLOOKUP(A582,BASE.!$A$1:$T$878,15,FALSE)</f>
        <v>Fono: 02-26387566</v>
      </c>
      <c r="P582" s="129" t="str">
        <f>VLOOKUP(A582,BASE.!$A$1:$T$878,16,FALSE)</f>
        <v>jvelasquezt@ongsurcos.cl</v>
      </c>
      <c r="Q582" s="129">
        <f>VLOOKUP(A582,BASE.!$A$1:$T$878,17,FALSE)</f>
        <v>0</v>
      </c>
      <c r="R582" s="129" t="str">
        <f>VLOOKUP(A582,BASE.!$A$1:$T$878,18,FALSE)</f>
        <v>93401 Institución de Asistencia Social.</v>
      </c>
      <c r="S582" s="129" t="str">
        <f>VLOOKUP(A582,BASE.!$A$1:$T$878,19,FALSE)</f>
        <v>Certificado de antecedentes financieros correspondientes al año 2019 aprobados por el Subdepartamento de Supervisión Nacional.</v>
      </c>
      <c r="T582" s="131">
        <f>VLOOKUP(A582,BASE.!$A$1:$T$878,20,FALSE)</f>
        <v>37970</v>
      </c>
      <c r="U582" s="130">
        <v>7037</v>
      </c>
      <c r="V582" s="136">
        <v>6206400</v>
      </c>
      <c r="W582" s="136">
        <v>6206400</v>
      </c>
      <c r="X582" s="134">
        <v>44227</v>
      </c>
      <c r="Y582" s="135" t="s">
        <v>8664</v>
      </c>
      <c r="Z582" s="135" t="s">
        <v>7880</v>
      </c>
      <c r="AA582" s="135" t="s">
        <v>7979</v>
      </c>
    </row>
    <row r="583" spans="1:27" x14ac:dyDescent="0.25">
      <c r="A583" s="129">
        <v>7037</v>
      </c>
      <c r="B583" s="129" t="s">
        <v>8367</v>
      </c>
      <c r="C583" s="129">
        <v>753474005</v>
      </c>
      <c r="D583" s="129" t="str">
        <f>VLOOKUP(A583,BASE.!$A$1:$T$878,4,FALSE)</f>
        <v>Corporación de Derecho Privado.</v>
      </c>
      <c r="E583" s="129" t="str">
        <f>VLOOKUP(A583,BASE.!$A$1:$T$878,5,FALSE)</f>
        <v>Decreto Supremo Nº 739, de 7 de septiembre de 1999, del Ministerio de Justicia.</v>
      </c>
      <c r="F583" s="129" t="str">
        <f>VLOOKUP(A583,BASE.!$A$1:$T$878,6,FALSE)</f>
        <v xml:space="preserve">Certificado de Vigencia de Persona Jurídica sin Fines de Lucro, Folio Nº 500356492827, de 17 de noviembre de 2020, del Servicio de Registro Civil e Identificación.
</v>
      </c>
      <c r="G583" s="129" t="str">
        <f>VLOOKUP(A583,BASE.!$A$1:$T$878,7,FALSE)</f>
        <v xml:space="preserve">Promoción y desarrollo, especialmente de las personas, familias, grupos y comunidades que viven en condiciones de pobreza y/o marginalidad.  </v>
      </c>
      <c r="H583" s="129" t="str">
        <f>VLOOKUP(A583,BASE.!$A$1:$T$878,8,FALSE)</f>
        <v xml:space="preserve">Presidente: Marcelo Ovalle Briones .Vicepresidente: Emma Alejandra Miarnda Luna 
Secretario: Marjorie Alejandra Matinez Marciel 
Tesorero: Claudio Iván Gutierrez Torres, 
</v>
      </c>
      <c r="I583" s="129" t="str">
        <f>VLOOKUP(A583,BASE.!$A$1:$T$878,9,FALSE)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83" s="129" t="str">
        <f>VLOOKUP(A583,BASE.!$A$1:$T$878,10,FALSE)</f>
        <v>05-10-2020 al mes de mayo de 2023, según acta de asamblea general ordinaria, de fecha 05 de octubre de 2020, protocolizada bajo el repertorio N° 18.758, de fecha 30 de noviembre de 2020, por el Notario público Titular, don Eduardo Diez Morello, de la Trigésima Cuarta  Notaria de Santiago, con fecha 30 de noviembre de 2020.</v>
      </c>
      <c r="K583" s="129" t="str">
        <f>VLOOKUP(A583,BASE.!$A$1:$T$878,11,FALSE)</f>
        <v xml:space="preserve">Presidente: Marcelo Ovalle Briones 
Ercilia Bereniche Silva Barra, 
</v>
      </c>
      <c r="L583" s="129" t="str">
        <f>VLOOKUP(A583,BASE.!$A$1:$T$878,12,FALSE)</f>
        <v xml:space="preserve">Teatinos N° 371, oficina 401, Región Metropolitana.
</v>
      </c>
      <c r="M583" s="129" t="str">
        <f>VLOOKUP(A583,BASE.!$A$1:$T$878,13,FALSE)</f>
        <v>XIII</v>
      </c>
      <c r="N583" s="129" t="str">
        <f>VLOOKUP(A583,BASE.!$A$1:$T$878,14,FALSE)</f>
        <v>Santiago</v>
      </c>
      <c r="O583" s="129" t="str">
        <f>VLOOKUP(A583,BASE.!$A$1:$T$878,15,FALSE)</f>
        <v>Fono: 02-26387566</v>
      </c>
      <c r="P583" s="129" t="str">
        <f>VLOOKUP(A583,BASE.!$A$1:$T$878,16,FALSE)</f>
        <v>jvelasquezt@ongsurcos.cl</v>
      </c>
      <c r="Q583" s="129">
        <f>VLOOKUP(A583,BASE.!$A$1:$T$878,17,FALSE)</f>
        <v>0</v>
      </c>
      <c r="R583" s="129" t="str">
        <f>VLOOKUP(A583,BASE.!$A$1:$T$878,18,FALSE)</f>
        <v>93401 Institución de Asistencia Social.</v>
      </c>
      <c r="S583" s="129" t="str">
        <f>VLOOKUP(A583,BASE.!$A$1:$T$878,19,FALSE)</f>
        <v>Certificado de antecedentes financieros correspondientes al año 2019 aprobados por el Subdepartamento de Supervisión Nacional.</v>
      </c>
      <c r="T583" s="131">
        <f>VLOOKUP(A583,BASE.!$A$1:$T$878,20,FALSE)</f>
        <v>37970</v>
      </c>
      <c r="U583" s="130">
        <v>7037</v>
      </c>
      <c r="V583" s="136">
        <v>5182650</v>
      </c>
      <c r="W583" s="136">
        <v>5182650</v>
      </c>
      <c r="X583" s="134">
        <v>44227</v>
      </c>
      <c r="Y583" s="135" t="s">
        <v>8664</v>
      </c>
      <c r="Z583" s="135" t="s">
        <v>7880</v>
      </c>
      <c r="AA583" s="135" t="s">
        <v>7921</v>
      </c>
    </row>
    <row r="584" spans="1:27" x14ac:dyDescent="0.25">
      <c r="A584" s="129">
        <v>7037</v>
      </c>
      <c r="B584" s="129" t="s">
        <v>8367</v>
      </c>
      <c r="C584" s="129">
        <v>753474005</v>
      </c>
      <c r="D584" s="129" t="str">
        <f>VLOOKUP(A584,BASE.!$A$1:$T$878,4,FALSE)</f>
        <v>Corporación de Derecho Privado.</v>
      </c>
      <c r="E584" s="129" t="str">
        <f>VLOOKUP(A584,BASE.!$A$1:$T$878,5,FALSE)</f>
        <v>Decreto Supremo Nº 739, de 7 de septiembre de 1999, del Ministerio de Justicia.</v>
      </c>
      <c r="F584" s="129" t="str">
        <f>VLOOKUP(A584,BASE.!$A$1:$T$878,6,FALSE)</f>
        <v xml:space="preserve">Certificado de Vigencia de Persona Jurídica sin Fines de Lucro, Folio Nº 500356492827, de 17 de noviembre de 2020, del Servicio de Registro Civil e Identificación.
</v>
      </c>
      <c r="G584" s="129" t="str">
        <f>VLOOKUP(A584,BASE.!$A$1:$T$878,7,FALSE)</f>
        <v xml:space="preserve">Promoción y desarrollo, especialmente de las personas, familias, grupos y comunidades que viven en condiciones de pobreza y/o marginalidad.  </v>
      </c>
      <c r="H584" s="129" t="str">
        <f>VLOOKUP(A584,BASE.!$A$1:$T$878,8,FALSE)</f>
        <v xml:space="preserve">Presidente: Marcelo Ovalle Briones .Vicepresidente: Emma Alejandra Miarnda Luna 
Secretario: Marjorie Alejandra Matinez Marciel 
Tesorero: Claudio Iván Gutierrez Torres, 
</v>
      </c>
      <c r="I584" s="129" t="str">
        <f>VLOOKUP(A584,BASE.!$A$1:$T$878,9,FALSE)</f>
        <v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v>
      </c>
      <c r="J584" s="129" t="str">
        <f>VLOOKUP(A584,BASE.!$A$1:$T$878,10,FALSE)</f>
        <v>05-10-2020 al mes de mayo de 2023, según acta de asamblea general ordinaria, de fecha 05 de octubre de 2020, protocolizada bajo el repertorio N° 18.758, de fecha 30 de noviembre de 2020, por el Notario público Titular, don Eduardo Diez Morello, de la Trigésima Cuarta  Notaria de Santiago, con fecha 30 de noviembre de 2020.</v>
      </c>
      <c r="K584" s="129" t="str">
        <f>VLOOKUP(A584,BASE.!$A$1:$T$878,11,FALSE)</f>
        <v xml:space="preserve">Presidente: Marcelo Ovalle Briones 
Ercilia Bereniche Silva Barra, 
</v>
      </c>
      <c r="L584" s="129" t="str">
        <f>VLOOKUP(A584,BASE.!$A$1:$T$878,12,FALSE)</f>
        <v xml:space="preserve">Teatinos N° 371, oficina 401, Región Metropolitana.
</v>
      </c>
      <c r="M584" s="129" t="str">
        <f>VLOOKUP(A584,BASE.!$A$1:$T$878,13,FALSE)</f>
        <v>XIII</v>
      </c>
      <c r="N584" s="129" t="str">
        <f>VLOOKUP(A584,BASE.!$A$1:$T$878,14,FALSE)</f>
        <v>Santiago</v>
      </c>
      <c r="O584" s="129" t="str">
        <f>VLOOKUP(A584,BASE.!$A$1:$T$878,15,FALSE)</f>
        <v>Fono: 02-26387566</v>
      </c>
      <c r="P584" s="129" t="str">
        <f>VLOOKUP(A584,BASE.!$A$1:$T$878,16,FALSE)</f>
        <v>jvelasquezt@ongsurcos.cl</v>
      </c>
      <c r="Q584" s="129">
        <f>VLOOKUP(A584,BASE.!$A$1:$T$878,17,FALSE)</f>
        <v>0</v>
      </c>
      <c r="R584" s="129" t="str">
        <f>VLOOKUP(A584,BASE.!$A$1:$T$878,18,FALSE)</f>
        <v>93401 Institución de Asistencia Social.</v>
      </c>
      <c r="S584" s="129" t="str">
        <f>VLOOKUP(A584,BASE.!$A$1:$T$878,19,FALSE)</f>
        <v>Certificado de antecedentes financieros correspondientes al año 2019 aprobados por el Subdepartamento de Supervisión Nacional.</v>
      </c>
      <c r="T584" s="131">
        <f>VLOOKUP(A584,BASE.!$A$1:$T$878,20,FALSE)</f>
        <v>37970</v>
      </c>
      <c r="U584" s="130">
        <v>7037</v>
      </c>
      <c r="V584" s="136">
        <v>6206400</v>
      </c>
      <c r="W584" s="136">
        <v>6206400</v>
      </c>
      <c r="X584" s="134">
        <v>44227</v>
      </c>
      <c r="Y584" s="135" t="s">
        <v>8664</v>
      </c>
      <c r="Z584" s="135" t="s">
        <v>7880</v>
      </c>
      <c r="AA584" s="135" t="s">
        <v>7969</v>
      </c>
    </row>
    <row r="585" spans="1:27" x14ac:dyDescent="0.25">
      <c r="A585" s="129">
        <v>7038</v>
      </c>
      <c r="B585" s="129" t="s">
        <v>8368</v>
      </c>
      <c r="C585" s="129">
        <v>759418204</v>
      </c>
      <c r="D585" s="129" t="str">
        <f>VLOOKUP(A585,BASE.!$A$1:$T$878,4,FALSE)</f>
        <v>Corporación de Derecho Privado.</v>
      </c>
      <c r="E585" s="129" t="str">
        <f>VLOOKUP(A585,BASE.!$A$1:$T$878,5,FALSE)</f>
        <v>Decreto Nº 1222, de 29 de noviembre de 1996, del Ministerio de Justicia.</v>
      </c>
      <c r="F585" s="129" t="str">
        <f>VLOOKUP(A585,BASE.!$A$1:$T$878,6,FALSE)</f>
        <v>Certificado de Vigencia  de persona jurídica sin fines de lucro, folio Nº 500353086754, emitido el 29 de octubre de 2020 por el SRCeI</v>
      </c>
      <c r="G585" s="129" t="str">
        <f>VLOOKUP(A585,BASE.!$A$1:$T$878,7,FALSE)</f>
        <v xml:space="preserve">La promoción y desarrollo, especialmente de las personas, familias, grupos y comunidades que viven en condiciones de pobreza y/o marginalidad.  </v>
      </c>
      <c r="H585" s="129" t="str">
        <f>VLOOKUP(A585,BASE.!$A$1:$T$878,8,FALSE)</f>
        <v>Claudia Marambio Valencia,  (Presidenta y Representante Legal)
Alejandra Ríos,  (Vice Presidenta)
Lorena Fonzo, (Secretaria)
Verónica Preneste,  (Tesorera)
Loreto Fonzo,  (Protesorera)
Carmen Gloria Marín, (Directora)
Pía Bernardello;  (Directora)
La designación del Directorio y personería del representante legal constan de copia autorizada de reducción a escritura pública del Acta de Sesión de Directorio, de fecha 10 de septiembre de 2018, ante doña Patricia Bahamonde Vega, Notario Público Suplente del titular, don Luis Enrique Fischer Yavar (Rep. 15918/2018).</v>
      </c>
      <c r="I585" s="129" t="str">
        <f>VLOOKUP(A585,BASE.!$A$1:$T$878,9,FALSE)</f>
        <v xml:space="preserve">
Conforme a Estatutos de la ONG de Desarrollo María Madre, la elección del Directorio se realiza cada 2 años</v>
      </c>
      <c r="J585" s="129" t="str">
        <f>VLOOKUP(A585,BASE.!$A$1:$T$878,10,FALSE)</f>
        <v xml:space="preserve">2 años (Directorio no se encuentra vigente, expirando en funciones el 10 de septiembre de 2020)
</v>
      </c>
      <c r="K585" s="129" t="str">
        <f>VLOOKUP(A585,BASE.!$A$1:$T$878,11,FALSE)</f>
        <v xml:space="preserve">Claudia Marambio Valencia, </v>
      </c>
      <c r="L585" s="129" t="str">
        <f>VLOOKUP(A585,BASE.!$A$1:$T$878,12,FALSE)</f>
        <v xml:space="preserve">Madrid Nº 570, Recreo, Viña del Mar, Región de Valparaíso.
</v>
      </c>
      <c r="M585" s="129" t="str">
        <f>VLOOKUP(A585,BASE.!$A$1:$T$878,13,FALSE)</f>
        <v>V</v>
      </c>
      <c r="N585" s="129" t="str">
        <f>VLOOKUP(A585,BASE.!$A$1:$T$878,14,FALSE)</f>
        <v>Viña del Mar</v>
      </c>
      <c r="O585" s="129" t="str">
        <f>VLOOKUP(A585,BASE.!$A$1:$T$878,15,FALSE)</f>
        <v>032-2622210</v>
      </c>
      <c r="P585" s="129">
        <f>VLOOKUP(A585,BASE.!$A$1:$T$878,16,FALSE)</f>
        <v>0</v>
      </c>
      <c r="Q585" s="129">
        <f>VLOOKUP(A585,BASE.!$A$1:$T$878,17,FALSE)</f>
        <v>0</v>
      </c>
      <c r="R585" s="129" t="str">
        <f>VLOOKUP(A585,BASE.!$A$1:$T$878,18,FALSE)</f>
        <v>93401 Institución de Asistencia Social.</v>
      </c>
      <c r="S585" s="129" t="str">
        <f>VLOOKUP(A585,BASE.!$A$1:$T$878,19,FALSE)</f>
        <v xml:space="preserve">
Antecedentes financieros del año 2019, Aprobados por Subdepartamento de Supervisión Financiera.-
</v>
      </c>
      <c r="T585" s="131">
        <f>VLOOKUP(A585,BASE.!$A$1:$T$878,20,FALSE)</f>
        <v>37970</v>
      </c>
      <c r="U585" s="130">
        <v>7038</v>
      </c>
      <c r="V585" s="136">
        <v>11606496</v>
      </c>
      <c r="W585" s="136">
        <v>11606496</v>
      </c>
      <c r="X585" s="134">
        <v>44227</v>
      </c>
      <c r="Y585" s="135" t="s">
        <v>8664</v>
      </c>
      <c r="Z585" s="135" t="s">
        <v>7880</v>
      </c>
      <c r="AA585" s="135" t="s">
        <v>7889</v>
      </c>
    </row>
    <row r="586" spans="1:27" x14ac:dyDescent="0.25">
      <c r="A586" s="129">
        <v>7039</v>
      </c>
      <c r="B586" s="129" t="s">
        <v>8369</v>
      </c>
      <c r="C586" s="129">
        <v>700249204</v>
      </c>
      <c r="D586" s="129" t="str">
        <f>VLOOKUP(A586,BASE.!$A$1:$T$878,4,FALSE)</f>
        <v>Fundación de Derecho Privado.</v>
      </c>
      <c r="E586" s="129" t="str">
        <f>VLOOKUP(A586,BASE.!$A$1:$T$878,5,FALSE)</f>
        <v xml:space="preserve">Decreto Supremo Nº2962, de 15 de octubre de 1964, del Ministerio de Justicia. </v>
      </c>
      <c r="F586" s="129" t="str">
        <f>VLOOKUP(A586,BASE.!$A$1:$T$878,6,FALSE)</f>
        <v>Certificado de Vigencia Folio Nº 500342203697, de 24 de agosto de 2020 del Servicio de Registro Civil e Identificación.</v>
      </c>
      <c r="G586" s="129" t="str">
        <f>VLOOKUP(A586,BASE.!$A$1:$T$878,7,FALSE)</f>
        <v xml:space="preserve">La creación, atención y mantenimiento de hogares para niños huérfanos, indigentes o abandonados por sus familiares y la creación de establecimientos educacionales que permitan un desarrollo integral del menor en situación irregular.
</v>
      </c>
      <c r="H586" s="129" t="str">
        <f>VLOOKUP(A586,BASE.!$A$1:$T$878,8,FALSE)</f>
        <v xml:space="preserve">DIRECTORIO:
Presidente: José Esteban Raúl Ahumada Figueroa, 
Secretario: Martín Santa María Oyanadel, 
Tesorero: Ricardo Majluf Sapag, 
CONSEJEROS:
Matthew Andrew Lyons,
Maria Jesus Egaña Velarde 
Pablo Vicente Gonzalez Figari </v>
      </c>
      <c r="I586" s="129" t="str">
        <f>VLOOKUP(A586,BASE.!$A$1:$T$878,9,FALSE)</f>
        <v xml:space="preserve">Los religiosos duran 3 años en sus cargos y los laicos, 4 años.
Renovación parcial anual.
</v>
      </c>
      <c r="J586" s="129" t="str">
        <f>VLOOKUP(A586,BASE.!$A$1:$T$878,10,FALSE)</f>
        <v>3 años, fecha de nombramiento 2 de octubre de 2017 cesó el 2 de octubre de 2020.
No esta vigente</v>
      </c>
      <c r="K586" s="129" t="str">
        <f>VLOOKUP(A586,BASE.!$A$1:$T$878,11,FALSE)</f>
        <v xml:space="preserve">José Esteban Raúl Ahumada Figueroa, 
Poder de Representación:
María Jesús Egaña Velarde, 
María Dolores González Ramírez, 
Daniel Anthony Panchot Schaefer, 
Directora Ejecutiva: Carolina Judith Gana Ahumada,
</v>
      </c>
      <c r="L586" s="129" t="str">
        <f>VLOOKUP(A586,BASE.!$A$1:$T$878,12,FALSE)</f>
        <v xml:space="preserve">Egaña N°940, comuna de Peñalolen, Región Metropolitana
</v>
      </c>
      <c r="M586" s="129" t="str">
        <f>VLOOKUP(A586,BASE.!$A$1:$T$878,13,FALSE)</f>
        <v>XIII</v>
      </c>
      <c r="N586" s="129" t="str">
        <f>VLOOKUP(A586,BASE.!$A$1:$T$878,14,FALSE)</f>
        <v>Peñalolen</v>
      </c>
      <c r="O586" s="129" t="str">
        <f>VLOOKUP(A586,BASE.!$A$1:$T$878,15,FALSE)</f>
        <v>Fonos 22268000-2776769</v>
      </c>
      <c r="P586" s="129" t="str">
        <f>VLOOKUP(A586,BASE.!$A$1:$T$878,16,FALSE)</f>
        <v xml:space="preserve">e-mdoloresama@hotmail.com
</v>
      </c>
      <c r="Q586" s="129">
        <f>VLOOKUP(A586,BASE.!$A$1:$T$878,17,FALSE)</f>
        <v>0</v>
      </c>
      <c r="R586" s="129" t="str">
        <f>VLOOKUP(A586,BASE.!$A$1:$T$878,18,FALSE)</f>
        <v>93401: Institución de Asistencia Social.</v>
      </c>
      <c r="S586" s="129" t="str">
        <f>VLOOKUP(A586,BASE.!$A$1:$T$878,19,FALSE)</f>
        <v>Antecedentes Financieros correspondientes al año 2019 aprobados por el Subdepartamento de Supervisión Financiera Nacional.</v>
      </c>
      <c r="T586" s="131">
        <f>VLOOKUP(A586,BASE.!$A$1:$T$878,20,FALSE)</f>
        <v>37970</v>
      </c>
      <c r="U586" s="130">
        <v>7039</v>
      </c>
      <c r="V586" s="136">
        <v>24721360</v>
      </c>
      <c r="W586" s="136">
        <v>24721360</v>
      </c>
      <c r="X586" s="134">
        <v>44227</v>
      </c>
      <c r="Y586" s="135" t="s">
        <v>8664</v>
      </c>
      <c r="Z586" s="135" t="s">
        <v>7880</v>
      </c>
      <c r="AA586" s="135" t="s">
        <v>7961</v>
      </c>
    </row>
    <row r="587" spans="1:27" x14ac:dyDescent="0.25">
      <c r="A587" s="129">
        <v>7041</v>
      </c>
      <c r="B587" s="129" t="s">
        <v>8370</v>
      </c>
      <c r="C587" s="129">
        <v>725712006</v>
      </c>
      <c r="D587" s="129" t="str">
        <f>VLOOKUP(A587,BASE.!$A$1:$T$878,4,FALSE)</f>
        <v>Corporación de Derecho Privado.</v>
      </c>
      <c r="E587" s="129" t="str">
        <f>VLOOKUP(A587,BASE.!$A$1:$T$878,5,FALSE)</f>
        <v>Otorgada por Decreto Supremo Nº 833, de fecha 31 de mayo de 1994, del Ministerio de Justicia, publicado en el Diario Oficial el día 27 de julio de 1994.</v>
      </c>
      <c r="F587" s="129" t="str">
        <f>VLOOKUP(A587,BASE.!$A$1:$T$878,6,FALSE)</f>
        <v xml:space="preserve">Certificado de directorio de persona jurídica sin fines de lucro, donde consta su vigencia, folio Nº 500327212955, de fecha 2 de julio de 2020, del Servicio de Registro Civil e Identificación.
</v>
      </c>
      <c r="G587" s="129" t="str">
        <f>VLOOKUP(A587,BASE.!$A$1:$T$878,7,FALSE)</f>
        <v xml:space="preserve">La promoción del desarrollo, especialmente de las personas, famitas, grupos y comunidades que viven en condiciones de pobreza y/o marginalidad.  </v>
      </c>
      <c r="H587" s="129" t="str">
        <f>VLOOKUP(A587,BASE.!$A$1:$T$878,8,FALSE)</f>
        <v xml:space="preserve">Presidente: Hugo Francisco Palma Aguilera
Vicepresidenta: Marlene Sepúlveda Penroz, 
Secretaria: Vilma Chavarría Rubilar,
Tesorera: Nancy Pennings, 
Primera Directora: Paula Villablanca Plaza, 
Segunda Directora: Vilma Elizabeth Aguilera Saavedra, 
</v>
      </c>
      <c r="I587" s="129" t="str">
        <f>VLOOKUP(A587,BASE.!$A$1:$T$878,9,FALSE)</f>
        <v xml:space="preserve">Durarán 01 año en sus cargos.
</v>
      </c>
      <c r="J587" s="129" t="str">
        <f>VLOOKUP(A587,BASE.!$A$1:$T$878,10,FALSE)</f>
        <v>De 15 de mayo de 2020 al 15 de mayo de 2021.</v>
      </c>
      <c r="K587" s="129" t="str">
        <f>VLOOKUP(A587,BASE.!$A$1:$T$878,11,FALSE)</f>
        <v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v>
      </c>
      <c r="L587" s="129" t="str">
        <f>VLOOKUP(A587,BASE.!$A$1:$T$878,12,FALSE)</f>
        <v xml:space="preserve">La Candelaria Nº 1998, comuna de Maipú, Región Metropolitana,  </v>
      </c>
      <c r="M587" s="129" t="str">
        <f>VLOOKUP(A587,BASE.!$A$1:$T$878,13,FALSE)</f>
        <v>XIII</v>
      </c>
      <c r="N587" s="129" t="str">
        <f>VLOOKUP(A587,BASE.!$A$1:$T$878,14,FALSE)</f>
        <v>maipú</v>
      </c>
      <c r="O587" s="129" t="str">
        <f>VLOOKUP(A587,BASE.!$A$1:$T$878,15,FALSE)</f>
        <v>(56) 2 5315700</v>
      </c>
      <c r="P587" s="129">
        <f>VLOOKUP(A587,BASE.!$A$1:$T$878,16,FALSE)</f>
        <v>0</v>
      </c>
      <c r="Q587" s="129">
        <f>VLOOKUP(A587,BASE.!$A$1:$T$878,17,FALSE)</f>
        <v>0</v>
      </c>
      <c r="R587" s="129" t="str">
        <f>VLOOKUP(A587,BASE.!$A$1:$T$878,18,FALSE)</f>
        <v>93401: Institución de Asistencia Social</v>
      </c>
      <c r="S587" s="129" t="str">
        <f>VLOOKUP(A587,BASE.!$A$1:$T$878,19,FALSE)</f>
        <v xml:space="preserve">Se acompaña certificado financiero, correspondiente al año 2019 y balance general año 2019, aprobado por el  Sub Departamento de Supervisión Financiera Nacional. </v>
      </c>
      <c r="T587" s="131">
        <f>VLOOKUP(A587,BASE.!$A$1:$T$878,20,FALSE)</f>
        <v>37970</v>
      </c>
      <c r="U587" s="130">
        <v>7041</v>
      </c>
      <c r="V587" s="136">
        <v>8048149</v>
      </c>
      <c r="W587" s="136">
        <v>8048149</v>
      </c>
      <c r="X587" s="134">
        <v>44227</v>
      </c>
      <c r="Y587" s="135" t="s">
        <v>8664</v>
      </c>
      <c r="Z587" s="135" t="s">
        <v>7880</v>
      </c>
      <c r="AA587" s="135" t="s">
        <v>8055</v>
      </c>
    </row>
    <row r="588" spans="1:27" x14ac:dyDescent="0.25">
      <c r="A588" s="129">
        <v>7041</v>
      </c>
      <c r="B588" s="129" t="s">
        <v>8370</v>
      </c>
      <c r="C588" s="129">
        <v>725712006</v>
      </c>
      <c r="D588" s="129" t="str">
        <f>VLOOKUP(A588,BASE.!$A$1:$T$878,4,FALSE)</f>
        <v>Corporación de Derecho Privado.</v>
      </c>
      <c r="E588" s="129" t="str">
        <f>VLOOKUP(A588,BASE.!$A$1:$T$878,5,FALSE)</f>
        <v>Otorgada por Decreto Supremo Nº 833, de fecha 31 de mayo de 1994, del Ministerio de Justicia, publicado en el Diario Oficial el día 27 de julio de 1994.</v>
      </c>
      <c r="F588" s="129" t="str">
        <f>VLOOKUP(A588,BASE.!$A$1:$T$878,6,FALSE)</f>
        <v xml:space="preserve">Certificado de directorio de persona jurídica sin fines de lucro, donde consta su vigencia, folio Nº 500327212955, de fecha 2 de julio de 2020, del Servicio de Registro Civil e Identificación.
</v>
      </c>
      <c r="G588" s="129" t="str">
        <f>VLOOKUP(A588,BASE.!$A$1:$T$878,7,FALSE)</f>
        <v xml:space="preserve">La promoción del desarrollo, especialmente de las personas, famitas, grupos y comunidades que viven en condiciones de pobreza y/o marginalidad.  </v>
      </c>
      <c r="H588" s="129" t="str">
        <f>VLOOKUP(A588,BASE.!$A$1:$T$878,8,FALSE)</f>
        <v xml:space="preserve">Presidente: Hugo Francisco Palma Aguilera
Vicepresidenta: Marlene Sepúlveda Penroz, 
Secretaria: Vilma Chavarría Rubilar,
Tesorera: Nancy Pennings, 
Primera Directora: Paula Villablanca Plaza, 
Segunda Directora: Vilma Elizabeth Aguilera Saavedra, 
</v>
      </c>
      <c r="I588" s="129" t="str">
        <f>VLOOKUP(A588,BASE.!$A$1:$T$878,9,FALSE)</f>
        <v xml:space="preserve">Durarán 01 año en sus cargos.
</v>
      </c>
      <c r="J588" s="129" t="str">
        <f>VLOOKUP(A588,BASE.!$A$1:$T$878,10,FALSE)</f>
        <v>De 15 de mayo de 2020 al 15 de mayo de 2021.</v>
      </c>
      <c r="K588" s="129" t="str">
        <f>VLOOKUP(A588,BASE.!$A$1:$T$878,11,FALSE)</f>
        <v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v>
      </c>
      <c r="L588" s="129" t="str">
        <f>VLOOKUP(A588,BASE.!$A$1:$T$878,12,FALSE)</f>
        <v xml:space="preserve">La Candelaria Nº 1998, comuna de Maipú, Región Metropolitana,  </v>
      </c>
      <c r="M588" s="129" t="str">
        <f>VLOOKUP(A588,BASE.!$A$1:$T$878,13,FALSE)</f>
        <v>XIII</v>
      </c>
      <c r="N588" s="129" t="str">
        <f>VLOOKUP(A588,BASE.!$A$1:$T$878,14,FALSE)</f>
        <v>maipú</v>
      </c>
      <c r="O588" s="129" t="str">
        <f>VLOOKUP(A588,BASE.!$A$1:$T$878,15,FALSE)</f>
        <v>(56) 2 5315700</v>
      </c>
      <c r="P588" s="129">
        <f>VLOOKUP(A588,BASE.!$A$1:$T$878,16,FALSE)</f>
        <v>0</v>
      </c>
      <c r="Q588" s="129">
        <f>VLOOKUP(A588,BASE.!$A$1:$T$878,17,FALSE)</f>
        <v>0</v>
      </c>
      <c r="R588" s="129" t="str">
        <f>VLOOKUP(A588,BASE.!$A$1:$T$878,18,FALSE)</f>
        <v>93401: Institución de Asistencia Social</v>
      </c>
      <c r="S588" s="129" t="str">
        <f>VLOOKUP(A588,BASE.!$A$1:$T$878,19,FALSE)</f>
        <v xml:space="preserve">Se acompaña certificado financiero, correspondiente al año 2019 y balance general año 2019, aprobado por el  Sub Departamento de Supervisión Financiera Nacional. </v>
      </c>
      <c r="T588" s="131">
        <f>VLOOKUP(A588,BASE.!$A$1:$T$878,20,FALSE)</f>
        <v>37970</v>
      </c>
      <c r="U588" s="130">
        <v>7041</v>
      </c>
      <c r="V588" s="136">
        <v>6206400</v>
      </c>
      <c r="W588" s="136">
        <v>6206400</v>
      </c>
      <c r="X588" s="134">
        <v>44227</v>
      </c>
      <c r="Y588" s="135" t="s">
        <v>8664</v>
      </c>
      <c r="Z588" s="135" t="s">
        <v>7880</v>
      </c>
      <c r="AA588" s="135" t="s">
        <v>7921</v>
      </c>
    </row>
    <row r="589" spans="1:27" x14ac:dyDescent="0.25">
      <c r="A589" s="129">
        <v>7049</v>
      </c>
      <c r="B589" s="129" t="s">
        <v>8632</v>
      </c>
      <c r="C589" s="129">
        <v>690609002</v>
      </c>
      <c r="D589" s="129" t="str">
        <f>VLOOKUP(A589,BASE.!$A$1:$T$878,4,FALSE)</f>
        <v>Municipalidad</v>
      </c>
      <c r="E589" s="129" t="str">
        <f>VLOOKUP(A589,BASE.!$A$1:$T$878,5,FALSE)</f>
        <v>Constitución Política de la República, art. 118</v>
      </c>
      <c r="F589" s="129" t="str">
        <f>VLOOKUP(A589,BASE.!$A$1:$T$878,6,FALSE)</f>
        <v>Indefinida.</v>
      </c>
      <c r="G589" s="129" t="str">
        <f>VLOOKUP(A589,BASE.!$A$1:$T$878,7,FALSE)</f>
        <v>Según Ley Orgánica Nº 18.695, arts. 1º al 4º.</v>
      </c>
      <c r="H589" s="129" t="str">
        <f>VLOOKUP(A589,BASE.!$A$1:$T$878,8,FALSE)</f>
        <v>no tiene</v>
      </c>
      <c r="I589" s="129">
        <f>VLOOKUP(A589,BASE.!$A$1:$T$878,9,FALSE)</f>
        <v>0</v>
      </c>
      <c r="J589" s="129">
        <f>VLOOKUP(A589,BASE.!$A$1:$T$878,10,FALSE)</f>
        <v>0</v>
      </c>
      <c r="K589" s="129" t="str">
        <f>VLOOKUP(A589,BASE.!$A$1:$T$878,11,FALSE)</f>
        <v xml:space="preserve">Jorge Enrique Castro Múñoz, </v>
      </c>
      <c r="L589" s="129" t="str">
        <f>VLOOKUP(A589,BASE.!$A$1:$T$878,12,FALSE)</f>
        <v>Condell Nº 1490, Valparaíso, Quinta Región.</v>
      </c>
      <c r="M589" s="129" t="str">
        <f>VLOOKUP(A589,BASE.!$A$1:$T$878,13,FALSE)</f>
        <v>V</v>
      </c>
      <c r="N589" s="129" t="str">
        <f>VLOOKUP(A589,BASE.!$A$1:$T$878,14,FALSE)</f>
        <v>Valparaíso</v>
      </c>
      <c r="O589" s="129">
        <f>VLOOKUP(A589,BASE.!$A$1:$T$878,15,FALSE)</f>
        <v>0</v>
      </c>
      <c r="P589" s="129">
        <f>VLOOKUP(A589,BASE.!$A$1:$T$878,16,FALSE)</f>
        <v>0</v>
      </c>
      <c r="Q589" s="129">
        <f>VLOOKUP(A589,BASE.!$A$1:$T$878,17,FALSE)</f>
        <v>0</v>
      </c>
      <c r="R589" s="129">
        <f>VLOOKUP(A589,BASE.!$A$1:$T$878,18,FALSE)</f>
        <v>91001</v>
      </c>
      <c r="S589" s="129" t="str">
        <f>VLOOKUP(A589,BASE.!$A$1:$T$878,19,FALSE)</f>
        <v xml:space="preserve">No se acompañan. Aplica Informe Jurídico Nº 09, de  fecha 14 de marzo de 2011 del Departamento Jurídico y Dictamen Nº 070791, de 2009, de la Contraloría General de la República.  
</v>
      </c>
      <c r="T589" s="131">
        <f>VLOOKUP(A589,BASE.!$A$1:$T$878,20,FALSE)</f>
        <v>37970</v>
      </c>
      <c r="U589" s="130">
        <v>7049</v>
      </c>
      <c r="V589" s="136">
        <v>0</v>
      </c>
      <c r="W589" s="136">
        <v>0</v>
      </c>
      <c r="X589" s="134">
        <v>44227</v>
      </c>
      <c r="Y589" s="135" t="s">
        <v>8664</v>
      </c>
      <c r="Z589" s="135" t="s">
        <v>7880</v>
      </c>
      <c r="AA589" s="135" t="s">
        <v>7888</v>
      </c>
    </row>
    <row r="590" spans="1:27" x14ac:dyDescent="0.25">
      <c r="A590" s="129">
        <v>7050</v>
      </c>
      <c r="B590" s="129" t="s">
        <v>8633</v>
      </c>
      <c r="C590" s="129">
        <v>691508005</v>
      </c>
      <c r="D590" s="129" t="str">
        <f>VLOOKUP(A590,BASE.!$A$1:$T$878,4,FALSE)</f>
        <v>Municipalidad</v>
      </c>
      <c r="E590" s="129" t="str">
        <f>VLOOKUP(A590,BASE.!$A$1:$T$878,5,FALSE)</f>
        <v>Constitución Política de la República, art. 107.</v>
      </c>
      <c r="F590" s="129" t="str">
        <f>VLOOKUP(A590,BASE.!$A$1:$T$878,6,FALSE)</f>
        <v>Indefinida.</v>
      </c>
      <c r="G590" s="129" t="str">
        <f>VLOOKUP(A590,BASE.!$A$1:$T$878,7,FALSE)</f>
        <v>Según Ley Orgánica Nº 18.695, arts. 1º al 4º.</v>
      </c>
      <c r="H590" s="129" t="str">
        <f>VLOOKUP(A590,BASE.!$A$1:$T$878,8,FALSE)</f>
        <v>no tiene</v>
      </c>
      <c r="I590" s="129">
        <f>VLOOKUP(A590,BASE.!$A$1:$T$878,9,FALSE)</f>
        <v>0</v>
      </c>
      <c r="J590" s="129">
        <f>VLOOKUP(A590,BASE.!$A$1:$T$878,10,FALSE)</f>
        <v>0</v>
      </c>
      <c r="K590" s="129" t="str">
        <f>VLOOKUP(A590,BASE.!$A$1:$T$878,11,FALSE)</f>
        <v xml:space="preserve">Henry Campos Coa,                 </v>
      </c>
      <c r="L590" s="129" t="str">
        <f>VLOOKUP(A590,BASE.!$A$1:$T$878,12,FALSE)</f>
        <v>Sargento Aldea Nº250, Talcahuano, Octava Región.</v>
      </c>
      <c r="M590" s="129" t="str">
        <f>VLOOKUP(A590,BASE.!$A$1:$T$878,13,FALSE)</f>
        <v>VIII</v>
      </c>
      <c r="N590" s="129" t="str">
        <f>VLOOKUP(A590,BASE.!$A$1:$T$878,14,FALSE)</f>
        <v xml:space="preserve"> Talcahuano</v>
      </c>
      <c r="O590" s="129" t="str">
        <f>VLOOKUP(A590,BASE.!$A$1:$T$878,15,FALSE)</f>
        <v xml:space="preserve">Teléfonos: 41-3835302- 98088293
</v>
      </c>
      <c r="P590" s="129" t="str">
        <f>VLOOKUP(A590,BASE.!$A$1:$T$878,16,FALSE)</f>
        <v>alcaldia@talcahuano.cl
Ximena.pantoja@talcahuano.cl</v>
      </c>
      <c r="Q590" s="129">
        <f>VLOOKUP(A590,BASE.!$A$1:$T$878,17,FALSE)</f>
        <v>0</v>
      </c>
      <c r="R590" s="129">
        <f>VLOOKUP(A590,BASE.!$A$1:$T$878,18,FALSE)</f>
        <v>91001</v>
      </c>
      <c r="S590" s="129" t="str">
        <f>VLOOKUP(A590,BASE.!$A$1:$T$878,19,FALSE)</f>
        <v xml:space="preserve">No se acompañan. Aplica Informe Jurídico Nº 09, de  fecha 14 de marzo de 2011 del Departamento Jurídico y Dictamen Nº 070791, de 2009, de la Contraloría General de la República.  
</v>
      </c>
      <c r="T590" s="131">
        <f>VLOOKUP(A590,BASE.!$A$1:$T$878,20,FALSE)</f>
        <v>37970</v>
      </c>
      <c r="U590" s="130">
        <v>7050</v>
      </c>
      <c r="V590" s="136">
        <v>0</v>
      </c>
      <c r="W590" s="136">
        <v>0</v>
      </c>
      <c r="X590" s="134">
        <v>44227</v>
      </c>
      <c r="Y590" s="135" t="s">
        <v>8664</v>
      </c>
      <c r="Z590" s="135" t="s">
        <v>7880</v>
      </c>
      <c r="AA590" s="135" t="s">
        <v>7965</v>
      </c>
    </row>
    <row r="591" spans="1:27" x14ac:dyDescent="0.25">
      <c r="A591" s="129">
        <v>7051</v>
      </c>
      <c r="B591" s="129" t="s">
        <v>8371</v>
      </c>
      <c r="C591" s="129">
        <v>692538005</v>
      </c>
      <c r="D591" s="129" t="str">
        <f>VLOOKUP(A591,BASE.!$A$1:$T$878,4,FALSE)</f>
        <v>Municipalidad</v>
      </c>
      <c r="E591" s="129" t="str">
        <f>VLOOKUP(A591,BASE.!$A$1:$T$878,5,FALSE)</f>
        <v>Constitución Política de la República, art. 107.</v>
      </c>
      <c r="F591" s="129" t="str">
        <f>VLOOKUP(A591,BASE.!$A$1:$T$878,6,FALSE)</f>
        <v>Indefinida.</v>
      </c>
      <c r="G591" s="129" t="str">
        <f>VLOOKUP(A591,BASE.!$A$1:$T$878,7,FALSE)</f>
        <v>Según Ley Orgánica Nº 18.695, arts. 1º al 4º.</v>
      </c>
      <c r="H591" s="129" t="str">
        <f>VLOOKUP(A591,BASE.!$A$1:$T$878,8,FALSE)</f>
        <v>no tiene</v>
      </c>
      <c r="I591" s="129">
        <f>VLOOKUP(A591,BASE.!$A$1:$T$878,9,FALSE)</f>
        <v>0</v>
      </c>
      <c r="J591" s="129">
        <f>VLOOKUP(A591,BASE.!$A$1:$T$878,10,FALSE)</f>
        <v>0</v>
      </c>
      <c r="K591" s="129" t="str">
        <f>VLOOKUP(A591,BASE.!$A$1:$T$878,11,FALSE)</f>
        <v xml:space="preserve">Claudia Gerlene Pizarro Peña, </v>
      </c>
      <c r="L591" s="129" t="str">
        <f>VLOOKUP(A591,BASE.!$A$1:$T$878,12,FALSE)</f>
        <v>Santa Rosa Nº 12.975, comuna de La Pintana, Región Metropolitana.</v>
      </c>
      <c r="M591" s="129" t="str">
        <f>VLOOKUP(A591,BASE.!$A$1:$T$878,13,FALSE)</f>
        <v>XIII</v>
      </c>
      <c r="N591" s="129" t="str">
        <f>VLOOKUP(A591,BASE.!$A$1:$T$878,14,FALSE)</f>
        <v>La Pintana</v>
      </c>
      <c r="O591" s="129">
        <f>VLOOKUP(A591,BASE.!$A$1:$T$878,15,FALSE)</f>
        <v>0</v>
      </c>
      <c r="P591" s="129">
        <f>VLOOKUP(A591,BASE.!$A$1:$T$878,16,FALSE)</f>
        <v>0</v>
      </c>
      <c r="Q591" s="129">
        <f>VLOOKUP(A591,BASE.!$A$1:$T$878,17,FALSE)</f>
        <v>0</v>
      </c>
      <c r="R591" s="129">
        <f>VLOOKUP(A591,BASE.!$A$1:$T$878,18,FALSE)</f>
        <v>91001</v>
      </c>
      <c r="S591" s="129" t="str">
        <f>VLOOKUP(A591,BASE.!$A$1:$T$878,19,FALSE)</f>
        <v xml:space="preserve"> No se acompañan. Aplica Informe Jurídico Nº 09, de  fecha 14 de marzo de 2011 del Departamento Jurídico y Dictamen Nº 070791, de 2009, de la Contraloría General de la República.  
</v>
      </c>
      <c r="T591" s="131">
        <f>VLOOKUP(A591,BASE.!$A$1:$T$878,20,FALSE)</f>
        <v>37970</v>
      </c>
      <c r="U591" s="130">
        <v>7051</v>
      </c>
      <c r="V591" s="136">
        <v>36927087</v>
      </c>
      <c r="W591" s="136">
        <v>36927087</v>
      </c>
      <c r="X591" s="134">
        <v>44227</v>
      </c>
      <c r="Y591" s="135" t="s">
        <v>8664</v>
      </c>
      <c r="Z591" s="135" t="s">
        <v>7880</v>
      </c>
      <c r="AA591" s="135" t="s">
        <v>7941</v>
      </c>
    </row>
    <row r="592" spans="1:27" x14ac:dyDescent="0.25">
      <c r="A592" s="129">
        <v>7052</v>
      </c>
      <c r="B592" s="129" t="s">
        <v>8372</v>
      </c>
      <c r="C592" s="129">
        <v>690812002</v>
      </c>
      <c r="D592" s="129" t="str">
        <f>VLOOKUP(A592,BASE.!$A$1:$T$878,4,FALSE)</f>
        <v>Municipalidad</v>
      </c>
      <c r="E592" s="129" t="str">
        <f>VLOOKUP(A592,BASE.!$A$1:$T$878,5,FALSE)</f>
        <v>Constitución Política de la República, art. 107.</v>
      </c>
      <c r="F592" s="129" t="str">
        <f>VLOOKUP(A592,BASE.!$A$1:$T$878,6,FALSE)</f>
        <v>Indefinida.</v>
      </c>
      <c r="G592" s="129" t="str">
        <f>VLOOKUP(A592,BASE.!$A$1:$T$878,7,FALSE)</f>
        <v>Según Ley Orgánica Nº 18.695, arts. 1º al 4º.</v>
      </c>
      <c r="H592" s="129" t="str">
        <f>VLOOKUP(A592,BASE.!$A$1:$T$878,8,FALSE)</f>
        <v>no tiene</v>
      </c>
      <c r="I592" s="129">
        <f>VLOOKUP(A592,BASE.!$A$1:$T$878,9,FALSE)</f>
        <v>0</v>
      </c>
      <c r="J592" s="129">
        <f>VLOOKUP(A592,BASE.!$A$1:$T$878,10,FALSE)</f>
        <v>0</v>
      </c>
      <c r="K592" s="129" t="str">
        <f>VLOOKUP(A592,BASE.!$A$1:$T$878,11,FALSE)</f>
        <v xml:space="preserve">Carolos Ernesto Soto González, </v>
      </c>
      <c r="L592" s="129" t="str">
        <f>VLOOKUP(A592,BASE.!$A$1:$T$878,12,FALSE)</f>
        <v xml:space="preserve">Urriola Nº26, Rengo, Sexta Región. </v>
      </c>
      <c r="M592" s="129" t="str">
        <f>VLOOKUP(A592,BASE.!$A$1:$T$878,13,FALSE)</f>
        <v>VI</v>
      </c>
      <c r="N592" s="129" t="str">
        <f>VLOOKUP(A592,BASE.!$A$1:$T$878,14,FALSE)</f>
        <v>Rengo</v>
      </c>
      <c r="O592" s="129" t="str">
        <f>VLOOKUP(A592,BASE.!$A$1:$T$878,15,FALSE)</f>
        <v>Teléfono (72) 512060</v>
      </c>
      <c r="P592" s="129">
        <f>VLOOKUP(A592,BASE.!$A$1:$T$878,16,FALSE)</f>
        <v>0</v>
      </c>
      <c r="Q592" s="129">
        <f>VLOOKUP(A592,BASE.!$A$1:$T$878,17,FALSE)</f>
        <v>0</v>
      </c>
      <c r="R592" s="129">
        <f>VLOOKUP(A592,BASE.!$A$1:$T$878,18,FALSE)</f>
        <v>91001</v>
      </c>
      <c r="S592" s="129" t="str">
        <f>VLOOKUP(A592,BASE.!$A$1:$T$878,19,FALSE)</f>
        <v xml:space="preserve">No se acompañan. Aplica Informe Jurídico Nº 09, de  fecha 14 de marzo de 2011 del Departamento Jurídico y Dictamen Nº 070791, de 2009, de la Contraloría General de la República.  
</v>
      </c>
      <c r="T592" s="131">
        <f>VLOOKUP(A592,BASE.!$A$1:$T$878,20,FALSE)</f>
        <v>37970</v>
      </c>
      <c r="U592" s="130">
        <v>7052</v>
      </c>
      <c r="V592" s="136">
        <v>124500</v>
      </c>
      <c r="W592" s="136">
        <v>124500</v>
      </c>
      <c r="X592" s="134">
        <v>44227</v>
      </c>
      <c r="Y592" s="135" t="s">
        <v>8664</v>
      </c>
      <c r="Z592" s="135" t="s">
        <v>7880</v>
      </c>
      <c r="AA592" s="135" t="s">
        <v>7968</v>
      </c>
    </row>
    <row r="593" spans="1:27" x14ac:dyDescent="0.25">
      <c r="A593" s="129">
        <v>7053</v>
      </c>
      <c r="B593" s="129" t="s">
        <v>8634</v>
      </c>
      <c r="C593" s="129">
        <v>724210007</v>
      </c>
      <c r="D593" s="129" t="str">
        <f>VLOOKUP(A593,BASE.!$A$1:$T$878,4,FALSE)</f>
        <v>Fundación de Derecho Privado.</v>
      </c>
      <c r="E593" s="129" t="str">
        <f>VLOOKUP(A593,BASE.!$A$1:$T$878,5,FALSE)</f>
        <v xml:space="preserve">Decreto Supremo Nº 1393, de 26 de noviembre de 1993 y Decreto Exento N° 1900, de 25 de junio de 2007, del Ministerio de Justicia. </v>
      </c>
      <c r="F593" s="129" t="str">
        <f>VLOOKUP(A593,BASE.!$A$1:$T$878,6,FALSE)</f>
        <v>Certificado de vigencia  Nº35005 con fecha 26 de junio de 1993, emitido por el Servicio de Registro Civil con fecha 17 de octubre de 2018.</v>
      </c>
      <c r="G593" s="129" t="str">
        <f>VLOOKUP(A593,BASE.!$A$1:$T$878,7,FALSE)</f>
        <v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v>
      </c>
      <c r="H593" s="129" t="str">
        <f>VLOOKUP(A593,BASE.!$A$1:$T$878,8,FALSE)</f>
        <v xml:space="preserve">Presidente:
Pedro Pablo Alamos Zañartu,
Vice- Presidente:
Alejandra Mehech Castellon, 
Secretario:
María Elena Alvarado Breton 
Tesorero:
José Luis Herrera Amenábar, 
Director:
María Francisca Werth Wainer, 
</v>
      </c>
      <c r="I593" s="129" t="str">
        <f>VLOOKUP(A593,BASE.!$A$1:$T$878,9,FALSE)</f>
        <v>Tres años en sus cargos. Cada tres años, el Directorio elegirá Presidente, Vicepresidente, Secretario y Tesorero.</v>
      </c>
      <c r="J593" s="129" t="str">
        <f>VLOOKUP(A593,BASE.!$A$1:$T$878,10,FALSE)</f>
        <v>05 de julio de 2016 al 05 de julio de 2019.</v>
      </c>
      <c r="K593" s="129" t="str">
        <f>VLOOKUP(A593,BASE.!$A$1:$T$878,11,FALSE)</f>
        <v xml:space="preserve">Carlos Manuel Vöhringer Cárdenas, </v>
      </c>
      <c r="L593" s="129" t="str">
        <f>VLOOKUP(A593,BASE.!$A$1:$T$878,12,FALSE)</f>
        <v xml:space="preserve">Calle Lafayette N°1610, comuna de Independencia, Santiago, Región Metropolitana
</v>
      </c>
      <c r="M593" s="129" t="str">
        <f>VLOOKUP(A593,BASE.!$A$1:$T$878,13,FALSE)</f>
        <v>XIII</v>
      </c>
      <c r="N593" s="129" t="str">
        <f>VLOOKUP(A593,BASE.!$A$1:$T$878,14,FALSE)</f>
        <v>Independencia</v>
      </c>
      <c r="O593" s="129">
        <f>VLOOKUP(A593,BASE.!$A$1:$T$878,15,FALSE)</f>
        <v>0</v>
      </c>
      <c r="P593" s="129" t="str">
        <f>VLOOKUP(A593,BASE.!$A$1:$T$878,16,FALSE)</f>
        <v xml:space="preserve"> info@fundacionparentesis.cl</v>
      </c>
      <c r="Q593" s="129">
        <f>VLOOKUP(A593,BASE.!$A$1:$T$878,17,FALSE)</f>
        <v>0</v>
      </c>
      <c r="R593" s="129">
        <f>VLOOKUP(A593,BASE.!$A$1:$T$878,18,FALSE)</f>
        <v>93401</v>
      </c>
      <c r="S593" s="129" t="str">
        <f>VLOOKUP(A593,BASE.!$A$1:$T$878,19,FALSE)</f>
        <v>Se acompaña Certificado financiero de la Institución, correspondiente al año 2019, aprobado por el  Subdepartamento de Supervisión Nacional.</v>
      </c>
      <c r="T593" s="131">
        <f>VLOOKUP(A593,BASE.!$A$1:$T$878,20,FALSE)</f>
        <v>37970</v>
      </c>
      <c r="U593" s="130">
        <v>7053</v>
      </c>
      <c r="V593" s="136">
        <v>0</v>
      </c>
      <c r="W593" s="136">
        <v>0</v>
      </c>
      <c r="X593" s="134">
        <v>44227</v>
      </c>
      <c r="Y593" s="135" t="s">
        <v>8664</v>
      </c>
      <c r="Z593" s="135" t="s">
        <v>7880</v>
      </c>
      <c r="AA593" s="135" t="s">
        <v>250</v>
      </c>
    </row>
    <row r="594" spans="1:27" x14ac:dyDescent="0.25">
      <c r="A594" s="129">
        <v>7054</v>
      </c>
      <c r="B594" s="129" t="s">
        <v>8373</v>
      </c>
      <c r="C594" s="129">
        <v>692542002</v>
      </c>
      <c r="D594" s="129" t="str">
        <f>VLOOKUP(A594,BASE.!$A$1:$T$878,4,FALSE)</f>
        <v>Municipalidad</v>
      </c>
      <c r="E594" s="129" t="str">
        <f>VLOOKUP(A594,BASE.!$A$1:$T$878,5,FALSE)</f>
        <v>Constitución Política de la República, art. 107.</v>
      </c>
      <c r="F594" s="129" t="str">
        <f>VLOOKUP(A594,BASE.!$A$1:$T$878,6,FALSE)</f>
        <v>Indefinida.</v>
      </c>
      <c r="G594" s="129" t="str">
        <f>VLOOKUP(A594,BASE.!$A$1:$T$878,7,FALSE)</f>
        <v>Según Ley Orgánica Nº 18.695, arts. 1º al 4º.</v>
      </c>
      <c r="H594" s="129" t="str">
        <f>VLOOKUP(A594,BASE.!$A$1:$T$878,8,FALSE)</f>
        <v>no tiene</v>
      </c>
      <c r="I594" s="129">
        <f>VLOOKUP(A594,BASE.!$A$1:$T$878,9,FALSE)</f>
        <v>0</v>
      </c>
      <c r="J594" s="129">
        <f>VLOOKUP(A594,BASE.!$A$1:$T$878,10,FALSE)</f>
        <v>0</v>
      </c>
      <c r="K594" s="129" t="str">
        <f>VLOOKUP(A594,BASE.!$A$1:$T$878,11,FALSE)</f>
        <v xml:space="preserve">Mauro Elias Tamayo Rozas, </v>
      </c>
      <c r="L594" s="129" t="str">
        <f>VLOOKUP(A594,BASE.!$A$1:$T$878,12,FALSE)</f>
        <v xml:space="preserve">Del Consistorial Nº 6645, comuna de Cerro Navia, Región Metropolitana.
</v>
      </c>
      <c r="M594" s="129" t="str">
        <f>VLOOKUP(A594,BASE.!$A$1:$T$878,13,FALSE)</f>
        <v>XIII</v>
      </c>
      <c r="N594" s="129" t="str">
        <f>VLOOKUP(A594,BASE.!$A$1:$T$878,14,FALSE)</f>
        <v>Cerro Navia</v>
      </c>
      <c r="O594" s="129" t="str">
        <f>VLOOKUP(A594,BASE.!$A$1:$T$878,15,FALSE)</f>
        <v xml:space="preserve">Teléfono Alcalde: 223804196, 
Teléfono Jefe de Gabinete: 223804020,
Teléfono Jefe de la Oficina de la Niñez: 223804024,
</v>
      </c>
      <c r="P594" s="129" t="str">
        <f>VLOOKUP(A594,BASE.!$A$1:$T$878,16,FALSE)</f>
        <v xml:space="preserve">E-mail Alcalde:mauro.tamayo@cerronavia.cl
E-mail Jefe de Gabinete: nicolas.cataldo@cerronavia.cl
E-mail Jefe de la Oficina de la Niñez: juan.veloz@cerronavia.cl.
</v>
      </c>
      <c r="Q594" s="129">
        <f>VLOOKUP(A594,BASE.!$A$1:$T$878,17,FALSE)</f>
        <v>0</v>
      </c>
      <c r="R594" s="129">
        <f>VLOOKUP(A594,BASE.!$A$1:$T$878,18,FALSE)</f>
        <v>91001</v>
      </c>
      <c r="S594" s="129" t="str">
        <f>VLOOKUP(A594,BASE.!$A$1:$T$878,19,FALSE)</f>
        <v xml:space="preserve">No se acompañan. Aplica Informe Jurídico Nº 09, de  fecha 14 de marzo de 2011 del Departamento Jurídico y Dictamen Nº 070791, de 2009, de la Contraloría General de la República.  
</v>
      </c>
      <c r="T594" s="131">
        <f>VLOOKUP(A594,BASE.!$A$1:$T$878,20,FALSE)</f>
        <v>37970</v>
      </c>
      <c r="U594" s="130">
        <v>7054</v>
      </c>
      <c r="V594" s="136">
        <v>261450</v>
      </c>
      <c r="W594" s="136">
        <v>261450</v>
      </c>
      <c r="X594" s="134">
        <v>44227</v>
      </c>
      <c r="Y594" s="135" t="s">
        <v>8664</v>
      </c>
      <c r="Z594" s="135" t="s">
        <v>7880</v>
      </c>
      <c r="AA594" s="135" t="s">
        <v>8014</v>
      </c>
    </row>
    <row r="595" spans="1:27" x14ac:dyDescent="0.25">
      <c r="A595" s="129">
        <v>7056</v>
      </c>
      <c r="B595" s="129" t="s">
        <v>8374</v>
      </c>
      <c r="C595" s="129">
        <v>690713004</v>
      </c>
      <c r="D595" s="129" t="str">
        <f>VLOOKUP(A595,BASE.!$A$1:$T$878,4,FALSE)</f>
        <v>Municipalidad</v>
      </c>
      <c r="E595" s="129" t="str">
        <f>VLOOKUP(A595,BASE.!$A$1:$T$878,5,FALSE)</f>
        <v>Constitución Política de la República, art. 107.</v>
      </c>
      <c r="F595" s="129" t="str">
        <f>VLOOKUP(A595,BASE.!$A$1:$T$878,6,FALSE)</f>
        <v>Indefinida.</v>
      </c>
      <c r="G595" s="129" t="str">
        <f>VLOOKUP(A595,BASE.!$A$1:$T$878,7,FALSE)</f>
        <v>Según Ley Orgánica Nº 18.695, arts. 1º al 4º.</v>
      </c>
      <c r="H595" s="129" t="str">
        <f>VLOOKUP(A595,BASE.!$A$1:$T$878,8,FALSE)</f>
        <v>no tiene</v>
      </c>
      <c r="I595" s="129">
        <f>VLOOKUP(A595,BASE.!$A$1:$T$878,9,FALSE)</f>
        <v>0</v>
      </c>
      <c r="J595" s="129">
        <f>VLOOKUP(A595,BASE.!$A$1:$T$878,10,FALSE)</f>
        <v>0</v>
      </c>
      <c r="K595" s="129" t="str">
        <f>VLOOKUP(A595,BASE.!$A$1:$T$878,11,FALSE)</f>
        <v xml:space="preserve">Juan Carrasco Contreras </v>
      </c>
      <c r="L595" s="129" t="str">
        <f>VLOOKUP(A595,BASE.!$A$1:$T$878,12,FALSE)</f>
        <v xml:space="preserve">José Francisco Vergara Nº450, Quilicura, Región Metropolitana. </v>
      </c>
      <c r="M595" s="129" t="str">
        <f>VLOOKUP(A595,BASE.!$A$1:$T$878,13,FALSE)</f>
        <v>XIII</v>
      </c>
      <c r="N595" s="129" t="str">
        <f>VLOOKUP(A595,BASE.!$A$1:$T$878,14,FALSE)</f>
        <v>Quilicura</v>
      </c>
      <c r="O595" s="129" t="str">
        <f>VLOOKUP(A595,BASE.!$A$1:$T$878,15,FALSE)</f>
        <v>Fono mesa central 3666700, Dideco 3666730.</v>
      </c>
      <c r="P595" s="129">
        <f>VLOOKUP(A595,BASE.!$A$1:$T$878,16,FALSE)</f>
        <v>0</v>
      </c>
      <c r="Q595" s="129">
        <f>VLOOKUP(A595,BASE.!$A$1:$T$878,17,FALSE)</f>
        <v>0</v>
      </c>
      <c r="R595" s="129">
        <f>VLOOKUP(A595,BASE.!$A$1:$T$878,18,FALSE)</f>
        <v>91001</v>
      </c>
      <c r="S595" s="129" t="str">
        <f>VLOOKUP(A595,BASE.!$A$1:$T$878,19,FALSE)</f>
        <v xml:space="preserve">No se acompañan. Aplica Informe Jurídico Nº 09, de  fecha 14 de marzo de 2011 del Departamento Jurídico y Dictamen Nº 070791, de 2009, de la Contraloría General de la República.  
</v>
      </c>
      <c r="T595" s="131">
        <f>VLOOKUP(A595,BASE.!$A$1:$T$878,20,FALSE)</f>
        <v>37970</v>
      </c>
      <c r="U595" s="130">
        <v>7056</v>
      </c>
      <c r="V595" s="136">
        <v>12770040</v>
      </c>
      <c r="W595" s="136">
        <v>12770040</v>
      </c>
      <c r="X595" s="134">
        <v>44227</v>
      </c>
      <c r="Y595" s="135" t="s">
        <v>8664</v>
      </c>
      <c r="Z595" s="135" t="s">
        <v>7880</v>
      </c>
      <c r="AA595" s="135" t="s">
        <v>7930</v>
      </c>
    </row>
    <row r="596" spans="1:27" x14ac:dyDescent="0.25">
      <c r="A596" s="129">
        <v>7057</v>
      </c>
      <c r="B596" s="129" t="s">
        <v>8375</v>
      </c>
      <c r="C596" s="129">
        <v>691907007</v>
      </c>
      <c r="D596" s="129" t="str">
        <f>VLOOKUP(A596,BASE.!$A$1:$T$878,4,FALSE)</f>
        <v>Municipalidad</v>
      </c>
      <c r="E596" s="129" t="str">
        <f>VLOOKUP(A596,BASE.!$A$1:$T$878,5,FALSE)</f>
        <v>Constitución Política de la República, art. 107.</v>
      </c>
      <c r="F596" s="129" t="str">
        <f>VLOOKUP(A596,BASE.!$A$1:$T$878,6,FALSE)</f>
        <v>Indefinida.</v>
      </c>
      <c r="G596" s="129" t="str">
        <f>VLOOKUP(A596,BASE.!$A$1:$T$878,7,FALSE)</f>
        <v>Según Ley Orgánica Nº 18.695, arts. 1º al 4º.</v>
      </c>
      <c r="H596" s="129" t="str">
        <f>VLOOKUP(A596,BASE.!$A$1:$T$878,8,FALSE)</f>
        <v>no tiene</v>
      </c>
      <c r="I596" s="129">
        <f>VLOOKUP(A596,BASE.!$A$1:$T$878,9,FALSE)</f>
        <v>0</v>
      </c>
      <c r="J596" s="129">
        <f>VLOOKUP(A596,BASE.!$A$1:$T$878,10,FALSE)</f>
        <v>0</v>
      </c>
      <c r="K596" s="129" t="str">
        <f>VLOOKUP(A596,BASE.!$A$1:$T$878,11,FALSE)</f>
        <v xml:space="preserve">Miguel Ángel Becker Alvear     
</v>
      </c>
      <c r="L596" s="129" t="str">
        <f>VLOOKUP(A596,BASE.!$A$1:$T$878,12,FALSE)</f>
        <v xml:space="preserve">Arturo Prat Nº 650, Temuco, Novena Región.
</v>
      </c>
      <c r="M596" s="129" t="str">
        <f>VLOOKUP(A596,BASE.!$A$1:$T$878,13,FALSE)</f>
        <v>IX</v>
      </c>
      <c r="N596" s="129" t="str">
        <f>VLOOKUP(A596,BASE.!$A$1:$T$878,14,FALSE)</f>
        <v xml:space="preserve"> Temuco,</v>
      </c>
      <c r="O596" s="129">
        <f>VLOOKUP(A596,BASE.!$A$1:$T$878,15,FALSE)</f>
        <v>452973427</v>
      </c>
      <c r="P596" s="129" t="str">
        <f>VLOOKUP(A596,BASE.!$A$1:$T$878,16,FALSE)</f>
        <v>Emails: mbecker@temuco.cl</v>
      </c>
      <c r="Q596" s="129">
        <f>VLOOKUP(A596,BASE.!$A$1:$T$878,17,FALSE)</f>
        <v>0</v>
      </c>
      <c r="R596" s="129">
        <f>VLOOKUP(A596,BASE.!$A$1:$T$878,18,FALSE)</f>
        <v>91001</v>
      </c>
      <c r="S596" s="129" t="str">
        <f>VLOOKUP(A596,BASE.!$A$1:$T$878,19,FALSE)</f>
        <v xml:space="preserve">No se acompañan. Aplica Informe Jurídico Nº 09, de  fecha 14 de marzo de 2011 del Departamento Jurídico y Dictamen Nº 070791, de 2009, de la Contraloría General de la República.  
</v>
      </c>
      <c r="T596" s="131">
        <f>VLOOKUP(A596,BASE.!$A$1:$T$878,20,FALSE)</f>
        <v>37970</v>
      </c>
      <c r="U596" s="130">
        <v>7057</v>
      </c>
      <c r="V596" s="136">
        <v>307515</v>
      </c>
      <c r="W596" s="136">
        <v>307515</v>
      </c>
      <c r="X596" s="134">
        <v>44227</v>
      </c>
      <c r="Y596" s="135" t="s">
        <v>8664</v>
      </c>
      <c r="Z596" s="135" t="s">
        <v>7880</v>
      </c>
      <c r="AA596" s="135" t="s">
        <v>198</v>
      </c>
    </row>
    <row r="597" spans="1:27" x14ac:dyDescent="0.25">
      <c r="A597" s="129">
        <v>7064</v>
      </c>
      <c r="B597" s="129" t="s">
        <v>8376</v>
      </c>
      <c r="C597" s="129">
        <v>690601001</v>
      </c>
      <c r="D597" s="129" t="str">
        <f>VLOOKUP(A597,BASE.!$A$1:$T$878,4,FALSE)</f>
        <v>Municipalidad</v>
      </c>
      <c r="E597" s="129" t="str">
        <f>VLOOKUP(A597,BASE.!$A$1:$T$878,5,FALSE)</f>
        <v>Constitución Política de la República, artículo 107</v>
      </c>
      <c r="F597" s="129" t="str">
        <f>VLOOKUP(A597,BASE.!$A$1:$T$878,6,FALSE)</f>
        <v>Indefinida</v>
      </c>
      <c r="G597" s="129" t="str">
        <f>VLOOKUP(A597,BASE.!$A$1:$T$878,7,FALSE)</f>
        <v>Según Ley Orgánica N° 18.695, artículos 1°al 4°</v>
      </c>
      <c r="H597" s="129" t="str">
        <f>VLOOKUP(A597,BASE.!$A$1:$T$878,8,FALSE)</f>
        <v>no tiene</v>
      </c>
      <c r="I597" s="129">
        <f>VLOOKUP(A597,BASE.!$A$1:$T$878,9,FALSE)</f>
        <v>0</v>
      </c>
      <c r="J597" s="129">
        <f>VLOOKUP(A597,BASE.!$A$1:$T$878,10,FALSE)</f>
        <v>0</v>
      </c>
      <c r="K597" s="129" t="str">
        <f>VLOOKUP(A597,BASE.!$A$1:$T$878,11,FALSE)</f>
        <v xml:space="preserve"> Luis Alberto Mella Gajardo, 
</v>
      </c>
      <c r="L597" s="129" t="str">
        <f>VLOOKUP(A597,BASE.!$A$1:$T$878,12,FALSE)</f>
        <v xml:space="preserve">Maipú N°330, comuna de Quillota, Quinta Región.
</v>
      </c>
      <c r="M597" s="129" t="str">
        <f>VLOOKUP(A597,BASE.!$A$1:$T$878,13,FALSE)</f>
        <v>V</v>
      </c>
      <c r="N597" s="129" t="str">
        <f>VLOOKUP(A597,BASE.!$A$1:$T$878,14,FALSE)</f>
        <v>Quillota</v>
      </c>
      <c r="O597" s="129">
        <f>VLOOKUP(A597,BASE.!$A$1:$T$878,15,FALSE)</f>
        <v>0</v>
      </c>
      <c r="P597" s="129">
        <f>VLOOKUP(A597,BASE.!$A$1:$T$878,16,FALSE)</f>
        <v>0</v>
      </c>
      <c r="Q597" s="129">
        <f>VLOOKUP(A597,BASE.!$A$1:$T$878,17,FALSE)</f>
        <v>0</v>
      </c>
      <c r="R597" s="129">
        <f>VLOOKUP(A597,BASE.!$A$1:$T$878,18,FALSE)</f>
        <v>91001</v>
      </c>
      <c r="S597" s="129" t="str">
        <f>VLOOKUP(A597,BASE.!$A$1:$T$878,19,FALSE)</f>
        <v xml:space="preserve">No se acompañan. Aplica Informe Jurídico Nº 09, de  fecha 14 de marzo de 2011 del Departamento Jurídico y Dictamen Nº 070791, de 2009, de la Contraloría General de la República.  </v>
      </c>
      <c r="T597" s="131">
        <f>VLOOKUP(A597,BASE.!$A$1:$T$878,20,FALSE)</f>
        <v>37970</v>
      </c>
      <c r="U597" s="130">
        <v>7064</v>
      </c>
      <c r="V597" s="136">
        <v>186750</v>
      </c>
      <c r="W597" s="136">
        <v>186750</v>
      </c>
      <c r="X597" s="134">
        <v>44227</v>
      </c>
      <c r="Y597" s="135" t="s">
        <v>8664</v>
      </c>
      <c r="Z597" s="135" t="s">
        <v>7880</v>
      </c>
      <c r="AA597" s="135" t="s">
        <v>7885</v>
      </c>
    </row>
    <row r="598" spans="1:27" x14ac:dyDescent="0.25">
      <c r="A598" s="129">
        <v>7066</v>
      </c>
      <c r="B598" s="129" t="s">
        <v>8377</v>
      </c>
      <c r="C598" s="129">
        <v>690705001</v>
      </c>
      <c r="D598" s="129" t="str">
        <f>VLOOKUP(A598,BASE.!$A$1:$T$878,4,FALSE)</f>
        <v>Municipalidad</v>
      </c>
      <c r="E598" s="129" t="str">
        <f>VLOOKUP(A598,BASE.!$A$1:$T$878,5,FALSE)</f>
        <v>Constitución Política de la República, art. 107.</v>
      </c>
      <c r="F598" s="129" t="str">
        <f>VLOOKUP(A598,BASE.!$A$1:$T$878,6,FALSE)</f>
        <v>Indefinida.</v>
      </c>
      <c r="G598" s="129" t="str">
        <f>VLOOKUP(A598,BASE.!$A$1:$T$878,7,FALSE)</f>
        <v>Según Ley Orgánica Nº 18.695, arts. 1º al 4º.</v>
      </c>
      <c r="H598" s="129" t="str">
        <f>VLOOKUP(A598,BASE.!$A$1:$T$878,8,FALSE)</f>
        <v>no tiene</v>
      </c>
      <c r="I598" s="129">
        <f>VLOOKUP(A598,BASE.!$A$1:$T$878,9,FALSE)</f>
        <v>0</v>
      </c>
      <c r="J598" s="129">
        <f>VLOOKUP(A598,BASE.!$A$1:$T$878,10,FALSE)</f>
        <v>0</v>
      </c>
      <c r="K598" s="129" t="str">
        <f>VLOOKUP(A598,BASE.!$A$1:$T$878,11,FALSE)</f>
        <v xml:space="preserve">Andrés Enrique Zarhi Troy, </v>
      </c>
      <c r="L598" s="129" t="str">
        <f>VLOOKUP(A598,BASE.!$A$1:$T$878,12,FALSE)</f>
        <v>Avenida Irarrázaval Nº3550, Ñuñoa, Región Metropolitana.</v>
      </c>
      <c r="M598" s="129" t="str">
        <f>VLOOKUP(A598,BASE.!$A$1:$T$878,13,FALSE)</f>
        <v>XIII</v>
      </c>
      <c r="N598" s="129" t="str">
        <f>VLOOKUP(A598,BASE.!$A$1:$T$878,14,FALSE)</f>
        <v>Ñuñoa</v>
      </c>
      <c r="O598" s="129" t="str">
        <f>VLOOKUP(A598,BASE.!$A$1:$T$878,15,FALSE)</f>
        <v>232407050/ 232407005</v>
      </c>
      <c r="P598" s="129" t="str">
        <f>VLOOKUP(A598,BASE.!$A$1:$T$878,16,FALSE)</f>
        <v xml:space="preserve">Correo electrónico: alcalde@nunoa.cl
</v>
      </c>
      <c r="Q598" s="129">
        <f>VLOOKUP(A598,BASE.!$A$1:$T$878,17,FALSE)</f>
        <v>0</v>
      </c>
      <c r="R598" s="129">
        <f>VLOOKUP(A598,BASE.!$A$1:$T$878,18,FALSE)</f>
        <v>91001</v>
      </c>
      <c r="S598" s="129" t="str">
        <f>VLOOKUP(A598,BASE.!$A$1:$T$878,19,FALSE)</f>
        <v xml:space="preserve">No se acompañan. Aplica Informe Jurídico Nº 09, de  fecha 14 de marzo de 2011 del Departamento Jurídico y Dictamen Nº 070791, de 2009, de la Contraloría General de la República.  
.
</v>
      </c>
      <c r="T598" s="131">
        <f>VLOOKUP(A598,BASE.!$A$1:$T$878,20,FALSE)</f>
        <v>37970</v>
      </c>
      <c r="U598" s="130">
        <v>7066</v>
      </c>
      <c r="V598" s="136">
        <v>199200</v>
      </c>
      <c r="W598" s="136">
        <v>199200</v>
      </c>
      <c r="X598" s="134">
        <v>44227</v>
      </c>
      <c r="Y598" s="135" t="s">
        <v>8664</v>
      </c>
      <c r="Z598" s="135" t="s">
        <v>7880</v>
      </c>
      <c r="AA598" s="135" t="s">
        <v>7946</v>
      </c>
    </row>
    <row r="599" spans="1:27" x14ac:dyDescent="0.25">
      <c r="A599" s="129">
        <v>7067</v>
      </c>
      <c r="B599" s="129" t="s">
        <v>8378</v>
      </c>
      <c r="C599" s="129">
        <v>825652000</v>
      </c>
      <c r="D599" s="129" t="str">
        <f>VLOOKUP(A599,BASE.!$A$1:$T$878,4,FALSE)</f>
        <v xml:space="preserve">Corporación de Desarrollo Privado.
</v>
      </c>
      <c r="E599" s="129" t="str">
        <f>VLOOKUP(A599,BASE.!$A$1:$T$878,5,FALSE)</f>
        <v xml:space="preserve">Otorgado por Decreto Supremo Nº 1118 de 24 de junio de 1968, del Ministerio de Justicia.
</v>
      </c>
      <c r="F599" s="129" t="str">
        <f>VLOOKUP(A599,BASE.!$A$1:$T$878,6,FALSE)</f>
        <v xml:space="preserve">Certificado de Vigencia Folio Nº 500356430185, de 16 de noviembre de 2020, emitido por el Servicio de Registro Civil e Identificación.
</v>
      </c>
      <c r="G599" s="129" t="str">
        <f>VLOOKUP(A599,BASE.!$A$1:$T$878,7,FALSE)</f>
        <v xml:space="preserve">Promover el desarrollo educacional, social, cultural y comunitario de todos sus asociados y de todos los habitantes del país.
</v>
      </c>
      <c r="H599" s="129" t="str">
        <f>VLOOKUP(A599,BASE.!$A$1:$T$878,8,FALSE)</f>
        <v xml:space="preserve">Presidenta: 
Patricia Caselli de la Carrera.
Vice presidente: 
Carlos Espinoza Villanueva 
Secretaria:
Daniela Danae Pozo Castro. 
Tesorero:
Juan Carlos Figueroa Huenumilla.
Directores: 
Manuel Aros Malgue    
María Alicia Rosales Muñoz, 
Jaime Hueraleo Vega,
</v>
      </c>
      <c r="I599" s="129" t="str">
        <f>VLOOKUP(A599,BASE.!$A$1:$T$878,9,FALSE)</f>
        <v>Directorio dura dos años</v>
      </c>
      <c r="J599" s="129" t="str">
        <f>VLOOKUP(A599,BASE.!$A$1:$T$878,10,FALSE)</f>
        <v>vigente desde el 28 de junio de 2017.</v>
      </c>
      <c r="K599" s="129" t="str">
        <f>VLOOKUP(A599,BASE.!$A$1:$T$878,11,FALSE)</f>
        <v xml:space="preserve">Patricia Caselli de la Carrera. 
</v>
      </c>
      <c r="L599" s="129" t="str">
        <f>VLOOKUP(A599,BASE.!$A$1:$T$878,12,FALSE)</f>
        <v xml:space="preserve">José Miguel Carrera Nº 027, Quilicura, Región Metropolitana.
</v>
      </c>
      <c r="M599" s="129" t="str">
        <f>VLOOKUP(A599,BASE.!$A$1:$T$878,13,FALSE)</f>
        <v>XIII</v>
      </c>
      <c r="N599" s="129" t="str">
        <f>VLOOKUP(A599,BASE.!$A$1:$T$878,14,FALSE)</f>
        <v>Quilicura</v>
      </c>
      <c r="O599" s="129" t="str">
        <f>VLOOKUP(A599,BASE.!$A$1:$T$878,15,FALSE)</f>
        <v xml:space="preserve">Teléfonos: Patricia Caselli de la carrera: Representante legal –  973042713
Carlos Espinoza Villanueva: Vicepresidente
95776114
Oficina: 232541305 Central
PIE JOVEN EN RED MAIPU: 22 9208838
PIE ENACCION JOVEN QUILICURA: 22 8130821
</v>
      </c>
      <c r="P599" s="129" t="str">
        <f>VLOOKUP(A599,BASE.!$A$1:$T$878,16,FALSE)</f>
        <v xml:space="preserve">
corporacion.carloscasanueva@gmail.com acentral.ccc@gmail.com</v>
      </c>
      <c r="Q599" s="129">
        <f>VLOOKUP(A599,BASE.!$A$1:$T$878,17,FALSE)</f>
        <v>0</v>
      </c>
      <c r="R599" s="129" t="str">
        <f>VLOOKUP(A599,BASE.!$A$1:$T$878,18,FALSE)</f>
        <v>93401 Institución de Asistencia Social.</v>
      </c>
      <c r="S599" s="129" t="str">
        <f>VLOOKUP(A599,BASE.!$A$1:$T$878,19,FALSE)</f>
        <v>Certificado correspondiente al año 2019, aprobado por el Sub Departamento de Supervisión Financiera.</v>
      </c>
      <c r="T599" s="131">
        <f>VLOOKUP(A599,BASE.!$A$1:$T$878,20,FALSE)</f>
        <v>37970</v>
      </c>
      <c r="U599" s="130">
        <v>7067</v>
      </c>
      <c r="V599" s="136">
        <v>8016600</v>
      </c>
      <c r="W599" s="136">
        <v>8016600</v>
      </c>
      <c r="X599" s="134">
        <v>44227</v>
      </c>
      <c r="Y599" s="135" t="s">
        <v>8664</v>
      </c>
      <c r="Z599" s="135" t="s">
        <v>7880</v>
      </c>
      <c r="AA599" s="135" t="s">
        <v>7921</v>
      </c>
    </row>
    <row r="600" spans="1:27" x14ac:dyDescent="0.25">
      <c r="A600" s="129">
        <v>7067</v>
      </c>
      <c r="B600" s="129" t="s">
        <v>8378</v>
      </c>
      <c r="C600" s="129">
        <v>825652000</v>
      </c>
      <c r="D600" s="129" t="str">
        <f>VLOOKUP(A600,BASE.!$A$1:$T$878,4,FALSE)</f>
        <v xml:space="preserve">Corporación de Desarrollo Privado.
</v>
      </c>
      <c r="E600" s="129" t="str">
        <f>VLOOKUP(A600,BASE.!$A$1:$T$878,5,FALSE)</f>
        <v xml:space="preserve">Otorgado por Decreto Supremo Nº 1118 de 24 de junio de 1968, del Ministerio de Justicia.
</v>
      </c>
      <c r="F600" s="129" t="str">
        <f>VLOOKUP(A600,BASE.!$A$1:$T$878,6,FALSE)</f>
        <v xml:space="preserve">Certificado de Vigencia Folio Nº 500356430185, de 16 de noviembre de 2020, emitido por el Servicio de Registro Civil e Identificación.
</v>
      </c>
      <c r="G600" s="129" t="str">
        <f>VLOOKUP(A600,BASE.!$A$1:$T$878,7,FALSE)</f>
        <v xml:space="preserve">Promover el desarrollo educacional, social, cultural y comunitario de todos sus asociados y de todos los habitantes del país.
</v>
      </c>
      <c r="H600" s="129" t="str">
        <f>VLOOKUP(A600,BASE.!$A$1:$T$878,8,FALSE)</f>
        <v xml:space="preserve">Presidenta: 
Patricia Caselli de la Carrera.
Vice presidente: 
Carlos Espinoza Villanueva 
Secretaria:
Daniela Danae Pozo Castro. 
Tesorero:
Juan Carlos Figueroa Huenumilla.
Directores: 
Manuel Aros Malgue    
María Alicia Rosales Muñoz, 
Jaime Hueraleo Vega,
</v>
      </c>
      <c r="I600" s="129" t="str">
        <f>VLOOKUP(A600,BASE.!$A$1:$T$878,9,FALSE)</f>
        <v>Directorio dura dos años</v>
      </c>
      <c r="J600" s="129" t="str">
        <f>VLOOKUP(A600,BASE.!$A$1:$T$878,10,FALSE)</f>
        <v>vigente desde el 28 de junio de 2017.</v>
      </c>
      <c r="K600" s="129" t="str">
        <f>VLOOKUP(A600,BASE.!$A$1:$T$878,11,FALSE)</f>
        <v xml:space="preserve">Patricia Caselli de la Carrera. 
</v>
      </c>
      <c r="L600" s="129" t="str">
        <f>VLOOKUP(A600,BASE.!$A$1:$T$878,12,FALSE)</f>
        <v xml:space="preserve">José Miguel Carrera Nº 027, Quilicura, Región Metropolitana.
</v>
      </c>
      <c r="M600" s="129" t="str">
        <f>VLOOKUP(A600,BASE.!$A$1:$T$878,13,FALSE)</f>
        <v>XIII</v>
      </c>
      <c r="N600" s="129" t="str">
        <f>VLOOKUP(A600,BASE.!$A$1:$T$878,14,FALSE)</f>
        <v>Quilicura</v>
      </c>
      <c r="O600" s="129" t="str">
        <f>VLOOKUP(A600,BASE.!$A$1:$T$878,15,FALSE)</f>
        <v xml:space="preserve">Teléfonos: Patricia Caselli de la carrera: Representante legal –  973042713
Carlos Espinoza Villanueva: Vicepresidente
95776114
Oficina: 232541305 Central
PIE JOVEN EN RED MAIPU: 22 9208838
PIE ENACCION JOVEN QUILICURA: 22 8130821
</v>
      </c>
      <c r="P600" s="129" t="str">
        <f>VLOOKUP(A600,BASE.!$A$1:$T$878,16,FALSE)</f>
        <v xml:space="preserve">
corporacion.carloscasanueva@gmail.com acentral.ccc@gmail.com</v>
      </c>
      <c r="Q600" s="129">
        <f>VLOOKUP(A600,BASE.!$A$1:$T$878,17,FALSE)</f>
        <v>0</v>
      </c>
      <c r="R600" s="129" t="str">
        <f>VLOOKUP(A600,BASE.!$A$1:$T$878,18,FALSE)</f>
        <v>93401 Institución de Asistencia Social.</v>
      </c>
      <c r="S600" s="129" t="str">
        <f>VLOOKUP(A600,BASE.!$A$1:$T$878,19,FALSE)</f>
        <v>Certificado correspondiente al año 2019, aprobado por el Sub Departamento de Supervisión Financiera.</v>
      </c>
      <c r="T600" s="131">
        <f>VLOOKUP(A600,BASE.!$A$1:$T$878,20,FALSE)</f>
        <v>37970</v>
      </c>
      <c r="U600" s="130">
        <v>7067</v>
      </c>
      <c r="V600" s="136">
        <v>8016600</v>
      </c>
      <c r="W600" s="136">
        <v>8016600</v>
      </c>
      <c r="X600" s="134">
        <v>44227</v>
      </c>
      <c r="Y600" s="135" t="s">
        <v>8664</v>
      </c>
      <c r="Z600" s="135" t="s">
        <v>7880</v>
      </c>
      <c r="AA600" s="135" t="s">
        <v>7930</v>
      </c>
    </row>
    <row r="601" spans="1:27" x14ac:dyDescent="0.25">
      <c r="A601" s="129">
        <v>7070</v>
      </c>
      <c r="B601" s="129" t="s">
        <v>8635</v>
      </c>
      <c r="C601" s="129">
        <v>718395003</v>
      </c>
      <c r="D601" s="129" t="str">
        <f>VLOOKUP(A601,BASE.!$A$1:$T$878,4,FALSE)</f>
        <v>Corporación de Derecho Privado.</v>
      </c>
      <c r="E601" s="129" t="str">
        <f>VLOOKUP(A601,BASE.!$A$1:$T$878,5,FALSE)</f>
        <v xml:space="preserve">Otorgado por Decreto Supremo Nº 1548, de fecha 7 de diciembre de 1990, por el Ministerio de Justicia.  </v>
      </c>
      <c r="F601" s="129" t="str">
        <f>VLOOKUP(A601,BASE.!$A$1:$T$878,6,FALSE)</f>
        <v>Certificado Nº 017894, de 06 de agosto de 2012, del SEREMI de Justicia, de la Región de Tarapacá.</v>
      </c>
      <c r="G601" s="129" t="str">
        <f>VLOOKUP(A601,BASE.!$A$1:$T$878,7,FALSE)</f>
        <v>Difundir las enseñanzas cristianas en toda su pureza, primordialmente entre la niñez y la juventud, base de la sociedad, ofreciendo un testimonio del poder salvador de Jesucristo en un lenguaje que la juventud pueda comprender</v>
      </c>
      <c r="H601" s="129" t="str">
        <f>VLOOKUP(A601,BASE.!$A$1:$T$878,8,FALSE)</f>
        <v xml:space="preserve">Presidente: Juan Manuel Torres Santibáñez, 
Vicepresidente: Ernesto Cellino Brown, 
Tesorero: Juan Raimundo Valdivia Ríos, 
Directores:
Juan Carlos Salgado Magna, 
Álvaro Rolando Serrano Salas, 
Patricio Francisco Mira Duarte,
Carlos Merino Pinochet, 
</v>
      </c>
      <c r="I601" s="129" t="str">
        <f>VLOOKUP(A601,BASE.!$A$1:$T$878,9,FALSE)</f>
        <v>Durarán dos años en sus cargos</v>
      </c>
      <c r="J601" s="129" t="str">
        <f>VLOOKUP(A601,BASE.!$A$1:$T$878,10,FALSE)</f>
        <v>28 de septiembre de 2018 a 28 de septiembre de 2020</v>
      </c>
      <c r="K601" s="129" t="str">
        <f>VLOOKUP(A601,BASE.!$A$1:$T$878,11,FALSE)</f>
        <v xml:space="preserve">Presidente: Juan Manuel Torres Santibáñez, </v>
      </c>
      <c r="L601" s="129" t="str">
        <f>VLOOKUP(A601,BASE.!$A$1:$T$878,12,FALSE)</f>
        <v>Ramírez Nº1346, Iquique.</v>
      </c>
      <c r="M601" s="129" t="str">
        <f>VLOOKUP(A601,BASE.!$A$1:$T$878,13,FALSE)</f>
        <v>I</v>
      </c>
      <c r="N601" s="129" t="str">
        <f>VLOOKUP(A601,BASE.!$A$1:$T$878,14,FALSE)</f>
        <v>IQUIQUE</v>
      </c>
      <c r="O601" s="129" t="str">
        <f>VLOOKUP(A601,BASE.!$A$1:$T$878,15,FALSE)</f>
        <v>Fono (57) 2471939</v>
      </c>
      <c r="P601" s="129" t="str">
        <f>VLOOKUP(A601,BASE.!$A$1:$T$878,16,FALSE)</f>
        <v xml:space="preserve">paularojas@ymcaiquique.com 
jtorres@ymcaiquique.com
kamanchako2011qgmail.com
</v>
      </c>
      <c r="Q601" s="129">
        <f>VLOOKUP(A601,BASE.!$A$1:$T$878,17,FALSE)</f>
        <v>0</v>
      </c>
      <c r="R601" s="129">
        <f>VLOOKUP(A601,BASE.!$A$1:$T$878,18,FALSE)</f>
        <v>93401</v>
      </c>
      <c r="S601" s="129" t="str">
        <f>VLOOKUP(A601,BASE.!$A$1:$T$878,19,FALSE)</f>
        <v>Se acompañan Certificados de Antecedentes Financieros correspondientes al año 2018, aprobados por el Subdepartamento de Supervisión Financiera Nacional.</v>
      </c>
      <c r="T601" s="131">
        <f>VLOOKUP(A601,BASE.!$A$1:$T$878,20,FALSE)</f>
        <v>37970</v>
      </c>
      <c r="U601" s="130">
        <v>7070</v>
      </c>
      <c r="V601" s="136">
        <v>0</v>
      </c>
      <c r="W601" s="136">
        <v>0</v>
      </c>
      <c r="X601" s="134">
        <v>44227</v>
      </c>
      <c r="Y601" s="135" t="s">
        <v>8664</v>
      </c>
      <c r="Z601" s="135" t="s">
        <v>7880</v>
      </c>
      <c r="AA601" s="135" t="s">
        <v>187</v>
      </c>
    </row>
    <row r="602" spans="1:27" x14ac:dyDescent="0.25">
      <c r="A602" s="129">
        <v>7071</v>
      </c>
      <c r="B602" s="129" t="s">
        <v>8379</v>
      </c>
      <c r="C602" s="129">
        <v>692541006</v>
      </c>
      <c r="D602" s="129" t="str">
        <f>VLOOKUP(A602,BASE.!$A$1:$T$878,4,FALSE)</f>
        <v>Municipalidad</v>
      </c>
      <c r="E602" s="129" t="str">
        <f>VLOOKUP(A602,BASE.!$A$1:$T$878,5,FALSE)</f>
        <v>Constitución Política de la República, art. 107.</v>
      </c>
      <c r="F602" s="129" t="str">
        <f>VLOOKUP(A602,BASE.!$A$1:$T$878,6,FALSE)</f>
        <v>Indefinida.</v>
      </c>
      <c r="G602" s="129" t="str">
        <f>VLOOKUP(A602,BASE.!$A$1:$T$878,7,FALSE)</f>
        <v>Según Ley Orgánica Nº 18.695, arts. 1º al 4º.</v>
      </c>
      <c r="H602" s="129" t="str">
        <f>VLOOKUP(A602,BASE.!$A$1:$T$878,8,FALSE)</f>
        <v>no tiene</v>
      </c>
      <c r="I602" s="129">
        <f>VLOOKUP(A602,BASE.!$A$1:$T$878,9,FALSE)</f>
        <v>0</v>
      </c>
      <c r="J602" s="129">
        <f>VLOOKUP(A602,BASE.!$A$1:$T$878,10,FALSE)</f>
        <v>0</v>
      </c>
      <c r="K602" s="129" t="str">
        <f>VLOOKUP(A602,BASE.!$A$1:$T$878,11,FALSE)</f>
        <v xml:space="preserve">Maximiliano Ríos Galleguillos. </v>
      </c>
      <c r="L602" s="129" t="str">
        <f>VLOOKUP(A602,BASE.!$A$1:$T$878,12,FALSE)</f>
        <v>Avenida San Pablo Nº5959, Lo Prado, Región Metropolitana.</v>
      </c>
      <c r="M602" s="129" t="str">
        <f>VLOOKUP(A602,BASE.!$A$1:$T$878,13,FALSE)</f>
        <v>XIII</v>
      </c>
      <c r="N602" s="129" t="str">
        <f>VLOOKUP(A602,BASE.!$A$1:$T$878,14,FALSE)</f>
        <v>Lo Prado</v>
      </c>
      <c r="O602" s="129">
        <f>VLOOKUP(A602,BASE.!$A$1:$T$878,15,FALSE)</f>
        <v>0</v>
      </c>
      <c r="P602" s="129">
        <f>VLOOKUP(A602,BASE.!$A$1:$T$878,16,FALSE)</f>
        <v>0</v>
      </c>
      <c r="Q602" s="129">
        <f>VLOOKUP(A602,BASE.!$A$1:$T$878,17,FALSE)</f>
        <v>0</v>
      </c>
      <c r="R602" s="129">
        <f>VLOOKUP(A602,BASE.!$A$1:$T$878,18,FALSE)</f>
        <v>91001</v>
      </c>
      <c r="S602" s="129" t="str">
        <f>VLOOKUP(A602,BASE.!$A$1:$T$878,19,FALSE)</f>
        <v xml:space="preserve">No se acompañan. Aplica Informe Jurídico Nº 09, de  fecha 14 de marzo de 2011 del Departamento Jurídico y Dictamen Nº 070791, de 2009, de la Contraloría General de la República.  
</v>
      </c>
      <c r="T602" s="131">
        <f>VLOOKUP(A602,BASE.!$A$1:$T$878,20,FALSE)</f>
        <v>37970</v>
      </c>
      <c r="U602" s="130">
        <v>7071</v>
      </c>
      <c r="V602" s="136">
        <v>9014796</v>
      </c>
      <c r="W602" s="136">
        <v>9014796</v>
      </c>
      <c r="X602" s="134">
        <v>44227</v>
      </c>
      <c r="Y602" s="135" t="s">
        <v>8664</v>
      </c>
      <c r="Z602" s="135" t="s">
        <v>7880</v>
      </c>
      <c r="AA602" s="135" t="s">
        <v>7979</v>
      </c>
    </row>
    <row r="603" spans="1:27" x14ac:dyDescent="0.25">
      <c r="A603" s="129">
        <v>7072</v>
      </c>
      <c r="B603" s="129" t="s">
        <v>8380</v>
      </c>
      <c r="C603" s="129">
        <v>690403005</v>
      </c>
      <c r="D603" s="129" t="str">
        <f>VLOOKUP(A603,BASE.!$A$1:$T$878,4,FALSE)</f>
        <v>Municipalidad</v>
      </c>
      <c r="E603" s="129" t="str">
        <f>VLOOKUP(A603,BASE.!$A$1:$T$878,5,FALSE)</f>
        <v>Constitución Política de la República, art. 107.</v>
      </c>
      <c r="F603" s="129" t="str">
        <f>VLOOKUP(A603,BASE.!$A$1:$T$878,6,FALSE)</f>
        <v>Indefinida.</v>
      </c>
      <c r="G603" s="129" t="str">
        <f>VLOOKUP(A603,BASE.!$A$1:$T$878,7,FALSE)</f>
        <v>Según Ley Orgánica Nº 18.695, arts. 1º al 4º.</v>
      </c>
      <c r="H603" s="129" t="str">
        <f>VLOOKUP(A603,BASE.!$A$1:$T$878,8,FALSE)</f>
        <v>no tiene</v>
      </c>
      <c r="I603" s="129">
        <f>VLOOKUP(A603,BASE.!$A$1:$T$878,9,FALSE)</f>
        <v>0</v>
      </c>
      <c r="J603" s="129">
        <f>VLOOKUP(A603,BASE.!$A$1:$T$878,10,FALSE)</f>
        <v>0</v>
      </c>
      <c r="K603" s="129" t="str">
        <f>VLOOKUP(A603,BASE.!$A$1:$T$878,11,FALSE)</f>
        <v xml:space="preserve">Alcalde Titular: Marcelo Alejandro Pereira Peralta; </v>
      </c>
      <c r="L603" s="129" t="str">
        <f>VLOOKUP(A603,BASE.!$A$1:$T$878,12,FALSE)</f>
        <v xml:space="preserve">Bilbao Nº 348, ciudad de Coquimbo, Cuarta Región.
</v>
      </c>
      <c r="M603" s="129" t="str">
        <f>VLOOKUP(A603,BASE.!$A$1:$T$878,13,FALSE)</f>
        <v>IV</v>
      </c>
      <c r="N603" s="129" t="str">
        <f>VLOOKUP(A603,BASE.!$A$1:$T$878,14,FALSE)</f>
        <v>Coquimbo</v>
      </c>
      <c r="O603" s="129" t="str">
        <f>VLOOKUP(A603,BASE.!$A$1:$T$878,15,FALSE)</f>
        <v>Fono 51- 335300</v>
      </c>
      <c r="P603" s="129">
        <f>VLOOKUP(A603,BASE.!$A$1:$T$878,16,FALSE)</f>
        <v>0</v>
      </c>
      <c r="Q603" s="129">
        <f>VLOOKUP(A603,BASE.!$A$1:$T$878,17,FALSE)</f>
        <v>0</v>
      </c>
      <c r="R603" s="129">
        <f>VLOOKUP(A603,BASE.!$A$1:$T$878,18,FALSE)</f>
        <v>91001</v>
      </c>
      <c r="S603" s="129" t="str">
        <f>VLOOKUP(A603,BASE.!$A$1:$T$878,19,FALSE)</f>
        <v xml:space="preserve">No se acompañan. Aplica Informe Jurídico Nº 09, de  fecha 14 de marzo de 2011 del Departamento Jurídico y Dictamen Nº 070791, de 2009, de la Contraloría General de la República.  
</v>
      </c>
      <c r="T603" s="131">
        <f>VLOOKUP(A603,BASE.!$A$1:$T$878,20,FALSE)</f>
        <v>37970</v>
      </c>
      <c r="U603" s="130">
        <v>7072</v>
      </c>
      <c r="V603" s="136">
        <v>55945659</v>
      </c>
      <c r="W603" s="136">
        <v>55945659</v>
      </c>
      <c r="X603" s="134">
        <v>44227</v>
      </c>
      <c r="Y603" s="135" t="s">
        <v>8664</v>
      </c>
      <c r="Z603" s="135" t="s">
        <v>7880</v>
      </c>
      <c r="AA603" s="135" t="s">
        <v>7892</v>
      </c>
    </row>
    <row r="604" spans="1:27" x14ac:dyDescent="0.25">
      <c r="A604" s="129">
        <v>7076</v>
      </c>
      <c r="B604" s="129" t="s">
        <v>8381</v>
      </c>
      <c r="C604" s="129">
        <v>650852001</v>
      </c>
      <c r="D604" s="129" t="str">
        <f>VLOOKUP(A604,BASE.!$A$1:$T$878,4,FALSE)</f>
        <v>Corporación de Derecho Privado.</v>
      </c>
      <c r="E604" s="129" t="str">
        <f>VLOOKUP(A604,BASE.!$A$1:$T$878,5,FALSE)</f>
        <v>Otorgado por Decreto Supremo Nº 646, de fecha 29 de junio de 2001, del Ministerio de Justicia.</v>
      </c>
      <c r="F604" s="129" t="str">
        <f>VLOOKUP(A604,BASE.!$A$1:$T$878,6,FALSE)</f>
        <v>Certificado de Vigencia del Servicio de Registro Civil e Identificación, emitido con fecha 23 de agosto de 2020, Folio N° 500342012564.</v>
      </c>
      <c r="G604" s="129" t="str">
        <f>VLOOKUP(A604,BASE.!$A$1:$T$878,7,FALSE)</f>
        <v>Promoción del desarrollo, especialmente de las personas, familias, grupos y comunidades que viven en condiciones de pobreza y/o marginalidad.</v>
      </c>
      <c r="H604" s="129" t="str">
        <f>VLOOKUP(A604,BASE.!$A$1:$T$878,8,FALSE)</f>
        <v>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v>
      </c>
      <c r="I604" s="129" t="str">
        <f>VLOOKUP(A604,BASE.!$A$1:$T$878,9,FALSE)</f>
        <v>Durarán dos años en sus cargos.</v>
      </c>
      <c r="J604" s="129" t="str">
        <f>VLOOKUP(A604,BASE.!$A$1:$T$878,10,FALSE)</f>
        <v>Periodo 6 de octubre del 2018 al 6 de octubre del 2020.</v>
      </c>
      <c r="K604" s="129" t="str">
        <f>VLOOKUP(A604,BASE.!$A$1:$T$878,11,FALSE)</f>
        <v xml:space="preserve"> Presidente: María Cecilia Sarmiento Videla  
</v>
      </c>
      <c r="L604" s="129" t="str">
        <f>VLOOKUP(A604,BASE.!$A$1:$T$878,12,FALSE)</f>
        <v xml:space="preserve">CalleAlmirante Cristobal Colón N° 523, Quilicura, Región Metropolitana.
</v>
      </c>
      <c r="M604" s="129" t="str">
        <f>VLOOKUP(A604,BASE.!$A$1:$T$878,13,FALSE)</f>
        <v>XIII</v>
      </c>
      <c r="N604" s="129" t="str">
        <f>VLOOKUP(A604,BASE.!$A$1:$T$878,14,FALSE)</f>
        <v>Quilicura</v>
      </c>
      <c r="O604" s="129">
        <f>VLOOKUP(A604,BASE.!$A$1:$T$878,15,FALSE)</f>
        <v>981829131</v>
      </c>
      <c r="P604" s="129" t="str">
        <f>VLOOKUP(A604,BASE.!$A$1:$T$878,16,FALSE)</f>
        <v>elquijote5@gmail.com</v>
      </c>
      <c r="Q604" s="129">
        <f>VLOOKUP(A604,BASE.!$A$1:$T$878,17,FALSE)</f>
        <v>0</v>
      </c>
      <c r="R604" s="129" t="str">
        <f>VLOOKUP(A604,BASE.!$A$1:$T$878,18,FALSE)</f>
        <v>93401: Institución de Asistencia Social</v>
      </c>
      <c r="S604" s="129" t="str">
        <f>VLOOKUP(A604,BASE.!$A$1:$T$878,19,FALSE)</f>
        <v>Acompañó Certificado financiero correspondiente al año 2019, aprobado por el Sub Departamento de Supervisión Financiera</v>
      </c>
      <c r="T604" s="131">
        <f>VLOOKUP(A604,BASE.!$A$1:$T$878,20,FALSE)</f>
        <v>37970</v>
      </c>
      <c r="U604" s="130">
        <v>7076</v>
      </c>
      <c r="V604" s="136">
        <v>16033200</v>
      </c>
      <c r="W604" s="136">
        <v>16033200</v>
      </c>
      <c r="X604" s="134">
        <v>44227</v>
      </c>
      <c r="Y604" s="135" t="s">
        <v>8664</v>
      </c>
      <c r="Z604" s="135" t="s">
        <v>7880</v>
      </c>
      <c r="AA604" s="135" t="s">
        <v>70</v>
      </c>
    </row>
    <row r="605" spans="1:27" x14ac:dyDescent="0.25">
      <c r="A605" s="129">
        <v>7079</v>
      </c>
      <c r="B605" s="129" t="s">
        <v>8382</v>
      </c>
      <c r="C605" s="129">
        <v>711497005</v>
      </c>
      <c r="D605" s="129" t="str">
        <f>VLOOKUP(A605,BASE.!$A$1:$T$878,4,FALSE)</f>
        <v>Corporación de Derecho Privado.</v>
      </c>
      <c r="E605" s="129" t="str">
        <f>VLOOKUP(A605,BASE.!$A$1:$T$878,5,FALSE)</f>
        <v xml:space="preserve">Decreto Supremo Nº 530, de 26 de junio de 1984, del Ministerio de Justicia. </v>
      </c>
      <c r="F605" s="129" t="str">
        <f>VLOOKUP(A605,BASE.!$A$1:$T$878,6,FALSE)</f>
        <v>Certificado de Vigencia Folio Nº 500363461027, de 28 de diciembre de 2020, del Servicio de Registro Civil e Identificación.</v>
      </c>
      <c r="G605" s="129" t="str">
        <f>VLOOKUP(A605,BASE.!$A$1:$T$878,7,FALSE)</f>
        <v xml:space="preserve">Administrar y operar servicios en las áreas de educación, salud, cultura, recreación y atención de menores que haya tomado a su cargo la I. Municipalidad de Castro, adoptando las medidas necesarias para su dotación, ampliación y perfeccionamiento.
</v>
      </c>
      <c r="H605" s="129" t="str">
        <f>VLOOKUP(A605,BASE.!$A$1:$T$878,8,FALSE)</f>
        <v xml:space="preserve">Presidente: 
Juan Eduardo Vera Sanhueza, RUT N° 12.190.673-2 (Alcalde)
Secretario 
Luis Fernando Brahm Bahamonde, RUT N° 6.476.543-4
Tesorero 
Doris del Carmen Chiguay Chacón, RUT N° 12.091.060-4
Directores 
Alberto Paddy Vilches Pérez, RUT N° 4.676.567-2
Luis Raúl Guerrero Alarcón, RUT N° 4.625.034-6
Se actualiza según información que consta en Certificado de Directorio de Persona Jurídica sin Fines de Lucro Folio N° 500363459913, de 28 de diciembre de 2020, del Servicio de Registro Civil e Identificación.
</v>
      </c>
      <c r="I605" s="129" t="str">
        <f>VLOOKUP(A605,BASE.!$A$1:$T$878,9,FALSE)</f>
        <v>Durarán 2 años en sus cargos.</v>
      </c>
      <c r="J605" s="129" t="str">
        <f>VLOOKUP(A605,BASE.!$A$1:$T$878,10,FALSE)</f>
        <v>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v>
      </c>
      <c r="K605" s="129" t="str">
        <f>VLOOKUP(A605,BASE.!$A$1:$T$878,11,FALSE)</f>
        <v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v>
      </c>
      <c r="L605" s="129" t="str">
        <f>VLOOKUP(A605,BASE.!$A$1:$T$878,12,FALSE)</f>
        <v xml:space="preserve">Bernardo O´Higgins N° 557,  comuna de Castro, Décima Región 
</v>
      </c>
      <c r="M605" s="129" t="str">
        <f>VLOOKUP(A605,BASE.!$A$1:$T$878,13,FALSE)</f>
        <v>X</v>
      </c>
      <c r="N605" s="129" t="str">
        <f>VLOOKUP(A605,BASE.!$A$1:$T$878,14,FALSE)</f>
        <v>Castro</v>
      </c>
      <c r="O605" s="129" t="str">
        <f>VLOOKUP(A605,BASE.!$A$1:$T$878,15,FALSE)</f>
        <v xml:space="preserve">652537501 - 652537502
Fax: 531101
 </v>
      </c>
      <c r="P605" s="129" t="str">
        <f>VLOOKUP(A605,BASE.!$A$1:$T$878,16,FALSE)</f>
        <v xml:space="preserve">secretaria@corpocas.cl
Correo Marcelo Fuentes García (Secretario General) mfuentes@corpocas.cl 
</v>
      </c>
      <c r="Q605" s="129">
        <f>VLOOKUP(A605,BASE.!$A$1:$T$878,17,FALSE)</f>
        <v>0</v>
      </c>
      <c r="R605" s="129">
        <f>VLOOKUP(A605,BASE.!$A$1:$T$878,18,FALSE)</f>
        <v>93401</v>
      </c>
      <c r="S605" s="129" t="str">
        <f>VLOOKUP(A605,BASE.!$A$1:$T$878,19,FALSE)</f>
        <v xml:space="preserve">Se acompaña Certificado Financiero de la Institución, correspondiente al año 2019, y aprobado por el Subdepartamento de  Supervisión Financiera Nacional. </v>
      </c>
      <c r="T605" s="131">
        <f>VLOOKUP(A605,BASE.!$A$1:$T$878,20,FALSE)</f>
        <v>37970</v>
      </c>
      <c r="U605" s="130">
        <v>7079</v>
      </c>
      <c r="V605" s="136">
        <v>185920</v>
      </c>
      <c r="W605" s="136">
        <v>185920</v>
      </c>
      <c r="X605" s="134">
        <v>44227</v>
      </c>
      <c r="Y605" s="135" t="s">
        <v>8664</v>
      </c>
      <c r="Z605" s="135" t="s">
        <v>7880</v>
      </c>
      <c r="AA605" s="135" t="s">
        <v>7908</v>
      </c>
    </row>
    <row r="606" spans="1:27" x14ac:dyDescent="0.25">
      <c r="A606" s="129">
        <v>7081</v>
      </c>
      <c r="B606" s="129" t="s">
        <v>8383</v>
      </c>
      <c r="C606" s="129">
        <v>692537009</v>
      </c>
      <c r="D606" s="129" t="str">
        <f>VLOOKUP(A606,BASE.!$A$1:$T$878,4,FALSE)</f>
        <v xml:space="preserve">Municipalidad
</v>
      </c>
      <c r="E606" s="129" t="str">
        <f>VLOOKUP(A606,BASE.!$A$1:$T$878,5,FALSE)</f>
        <v>Constitución Política de la República, art. 107.</v>
      </c>
      <c r="F606" s="129" t="str">
        <f>VLOOKUP(A606,BASE.!$A$1:$T$878,6,FALSE)</f>
        <v xml:space="preserve">Indefinida.
</v>
      </c>
      <c r="G606" s="129" t="str">
        <f>VLOOKUP(A606,BASE.!$A$1:$T$878,7,FALSE)</f>
        <v>Según Ley Orgánica Nº 18.695, arts. 1º al 4º.</v>
      </c>
      <c r="H606" s="129" t="str">
        <f>VLOOKUP(A606,BASE.!$A$1:$T$878,8,FALSE)</f>
        <v>no tiene</v>
      </c>
      <c r="I606" s="129">
        <f>VLOOKUP(A606,BASE.!$A$1:$T$878,9,FALSE)</f>
        <v>0</v>
      </c>
      <c r="J606" s="129">
        <f>VLOOKUP(A606,BASE.!$A$1:$T$878,10,FALSE)</f>
        <v>0</v>
      </c>
      <c r="K606" s="129" t="str">
        <f>VLOOKUP(A606,BASE.!$A$1:$T$878,11,FALSE)</f>
        <v xml:space="preserve">Gonzalo Eugenio Montoya Riquelme  </v>
      </c>
      <c r="L606" s="129" t="str">
        <f>VLOOKUP(A606,BASE.!$A$1:$T$878,12,FALSE)</f>
        <v xml:space="preserve">Avenida Los Plátanos Nº3130, Macul, Región Metropolitana.
</v>
      </c>
      <c r="M606" s="129" t="str">
        <f>VLOOKUP(A606,BASE.!$A$1:$T$878,13,FALSE)</f>
        <v>XIII</v>
      </c>
      <c r="N606" s="129" t="str">
        <f>VLOOKUP(A606,BASE.!$A$1:$T$878,14,FALSE)</f>
        <v>Macul</v>
      </c>
      <c r="O606" s="129" t="str">
        <f>VLOOKUP(A606,BASE.!$A$1:$T$878,15,FALSE)</f>
        <v>Fono: 56) - (2) - 28100600</v>
      </c>
      <c r="P606" s="129" t="str">
        <f>VLOOKUP(A606,BASE.!$A$1:$T$878,16,FALSE)</f>
        <v xml:space="preserve">gmontoya@munimacul.cl
acampos@munimacul.cl
evaldesm@munimacul.cl
</v>
      </c>
      <c r="Q606" s="129">
        <f>VLOOKUP(A606,BASE.!$A$1:$T$878,17,FALSE)</f>
        <v>0</v>
      </c>
      <c r="R606" s="129">
        <f>VLOOKUP(A606,BASE.!$A$1:$T$878,18,FALSE)</f>
        <v>91001</v>
      </c>
      <c r="S606" s="129" t="str">
        <f>VLOOKUP(A606,BASE.!$A$1:$T$878,19,FALSE)</f>
        <v xml:space="preserve">No se acompañan. Aplica Informe Jurídico Nº 09, de  fecha 14 de marzo de 2011 del Departamento Jurídico y Dictamen Nº 070791, de 2009, de la Contraloría General de la República.  
</v>
      </c>
      <c r="T606" s="131">
        <f>VLOOKUP(A606,BASE.!$A$1:$T$878,20,FALSE)</f>
        <v>37970</v>
      </c>
      <c r="U606" s="130">
        <v>7081</v>
      </c>
      <c r="V606" s="136">
        <v>9014796</v>
      </c>
      <c r="W606" s="136">
        <v>9014796</v>
      </c>
      <c r="X606" s="134">
        <v>44227</v>
      </c>
      <c r="Y606" s="135" t="s">
        <v>8664</v>
      </c>
      <c r="Z606" s="135" t="s">
        <v>7880</v>
      </c>
      <c r="AA606" s="135" t="s">
        <v>7950</v>
      </c>
    </row>
    <row r="607" spans="1:27" x14ac:dyDescent="0.25">
      <c r="A607" s="129">
        <v>7082</v>
      </c>
      <c r="B607" s="129" t="s">
        <v>8384</v>
      </c>
      <c r="C607" s="129">
        <v>690727005</v>
      </c>
      <c r="D607" s="129" t="str">
        <f>VLOOKUP(A607,BASE.!$A$1:$T$878,4,FALSE)</f>
        <v>Municipalidad</v>
      </c>
      <c r="E607" s="129" t="str">
        <f>VLOOKUP(A607,BASE.!$A$1:$T$878,5,FALSE)</f>
        <v>Constitución Política de la República, art. 107.</v>
      </c>
      <c r="F607" s="129" t="str">
        <f>VLOOKUP(A607,BASE.!$A$1:$T$878,6,FALSE)</f>
        <v>Indefinida.</v>
      </c>
      <c r="G607" s="129" t="str">
        <f>VLOOKUP(A607,BASE.!$A$1:$T$878,7,FALSE)</f>
        <v>Según Ley Orgánica Nº 18.695, arts. 1º al 4º.</v>
      </c>
      <c r="H607" s="129" t="str">
        <f>VLOOKUP(A607,BASE.!$A$1:$T$878,8,FALSE)</f>
        <v>no tiene</v>
      </c>
      <c r="I607" s="129">
        <f>VLOOKUP(A607,BASE.!$A$1:$T$878,9,FALSE)</f>
        <v>0</v>
      </c>
      <c r="J607" s="129">
        <f>VLOOKUP(A607,BASE.!$A$1:$T$878,10,FALSE)</f>
        <v>0</v>
      </c>
      <c r="K607" s="129" t="str">
        <f>VLOOKUP(A607,BASE.!$A$1:$T$878,11,FALSE)</f>
        <v xml:space="preserve">María Nora Cuevas Contreras </v>
      </c>
      <c r="L607" s="129" t="str">
        <f>VLOOKUP(A607,BASE.!$A$1:$T$878,12,FALSE)</f>
        <v xml:space="preserve">Eyzaguirre Nº 450, San Bernardo, Región Metropolitana.
</v>
      </c>
      <c r="M607" s="129" t="str">
        <f>VLOOKUP(A607,BASE.!$A$1:$T$878,13,FALSE)</f>
        <v>XIII</v>
      </c>
      <c r="N607" s="129" t="str">
        <f>VLOOKUP(A607,BASE.!$A$1:$T$878,14,FALSE)</f>
        <v>San Bernardo</v>
      </c>
      <c r="O607" s="129" t="str">
        <f>VLOOKUP(A607,BASE.!$A$1:$T$878,15,FALSE)</f>
        <v xml:space="preserve">Fono: 2927 0000 – 2927 0724
</v>
      </c>
      <c r="P607" s="129">
        <f>VLOOKUP(A607,BASE.!$A$1:$T$878,16,FALSE)</f>
        <v>0</v>
      </c>
      <c r="Q607" s="129">
        <f>VLOOKUP(A607,BASE.!$A$1:$T$878,17,FALSE)</f>
        <v>0</v>
      </c>
      <c r="R607" s="129">
        <f>VLOOKUP(A607,BASE.!$A$1:$T$878,18,FALSE)</f>
        <v>91001</v>
      </c>
      <c r="S607" s="129" t="str">
        <f>VLOOKUP(A607,BASE.!$A$1:$T$878,19,FALSE)</f>
        <v>No se acompañan. Aplica Informe Jurídico Nº 09, de fecha 14 de marzo de 2011 del Departamento Jurídico y Dictamen Nº 070791, de 2009, de la Contraloría General de la República.</v>
      </c>
      <c r="T607" s="131">
        <f>VLOOKUP(A607,BASE.!$A$1:$T$878,20,FALSE)</f>
        <v>37970</v>
      </c>
      <c r="U607" s="130">
        <v>7082</v>
      </c>
      <c r="V607" s="136">
        <v>10159532</v>
      </c>
      <c r="W607" s="136">
        <v>10159532</v>
      </c>
      <c r="X607" s="134">
        <v>44227</v>
      </c>
      <c r="Y607" s="135" t="s">
        <v>8664</v>
      </c>
      <c r="Z607" s="135" t="s">
        <v>7880</v>
      </c>
      <c r="AA607" s="135" t="s">
        <v>7969</v>
      </c>
    </row>
    <row r="608" spans="1:27" x14ac:dyDescent="0.25">
      <c r="A608" s="129">
        <v>7083</v>
      </c>
      <c r="B608" s="129" t="s">
        <v>8385</v>
      </c>
      <c r="C608" s="129">
        <v>690302004</v>
      </c>
      <c r="D608" s="129" t="str">
        <f>VLOOKUP(A608,BASE.!$A$1:$T$878,4,FALSE)</f>
        <v>Municipalidad</v>
      </c>
      <c r="E608" s="129" t="str">
        <f>VLOOKUP(A608,BASE.!$A$1:$T$878,5,FALSE)</f>
        <v>Constitución Política de la República, art. 107.</v>
      </c>
      <c r="F608" s="129" t="str">
        <f>VLOOKUP(A608,BASE.!$A$1:$T$878,6,FALSE)</f>
        <v>Indefinida.</v>
      </c>
      <c r="G608" s="129" t="str">
        <f>VLOOKUP(A608,BASE.!$A$1:$T$878,7,FALSE)</f>
        <v>Según Ley Orgánica Nº 18.695, arts. 1º al 4º.</v>
      </c>
      <c r="H608" s="129" t="str">
        <f>VLOOKUP(A608,BASE.!$A$1:$T$878,8,FALSE)</f>
        <v>no tiene</v>
      </c>
      <c r="I608" s="129">
        <f>VLOOKUP(A608,BASE.!$A$1:$T$878,9,FALSE)</f>
        <v>0</v>
      </c>
      <c r="J608" s="129">
        <f>VLOOKUP(A608,BASE.!$A$1:$T$878,10,FALSE)</f>
        <v>0</v>
      </c>
      <c r="K608" s="129" t="str">
        <f>VLOOKUP(A608,BASE.!$A$1:$T$878,11,FALSE)</f>
        <v>Marcos Rodrigo López Rivera</v>
      </c>
      <c r="L608" s="129" t="str">
        <f>VLOOKUP(A608,BASE.!$A$1:$T$878,12,FALSE)</f>
        <v>Chacabuco Nº 857, Copiapó, Tercera Región</v>
      </c>
      <c r="M608" s="129" t="str">
        <f>VLOOKUP(A608,BASE.!$A$1:$T$878,13,FALSE)</f>
        <v>III</v>
      </c>
      <c r="N608" s="129" t="str">
        <f>VLOOKUP(A608,BASE.!$A$1:$T$878,14,FALSE)</f>
        <v>Copiapó</v>
      </c>
      <c r="O608" s="129">
        <f>VLOOKUP(A608,BASE.!$A$1:$T$878,15,FALSE)</f>
        <v>0</v>
      </c>
      <c r="P608" s="129">
        <f>VLOOKUP(A608,BASE.!$A$1:$T$878,16,FALSE)</f>
        <v>0</v>
      </c>
      <c r="Q608" s="129">
        <f>VLOOKUP(A608,BASE.!$A$1:$T$878,17,FALSE)</f>
        <v>0</v>
      </c>
      <c r="R608" s="129" t="str">
        <f>VLOOKUP(A608,BASE.!$A$1:$T$878,18,FALSE)</f>
        <v>91001: Administración Pública</v>
      </c>
      <c r="S608" s="129" t="str">
        <f>VLOOKUP(A608,BASE.!$A$1:$T$878,19,FALSE)</f>
        <v xml:space="preserve">Se acompañan Balance de comprobación y de Saldos, correspondientes al año 2009, aprobados por la Unidad de Supervisión Financiera Nacional. </v>
      </c>
      <c r="T608" s="131">
        <f>VLOOKUP(A608,BASE.!$A$1:$T$878,20,FALSE)</f>
        <v>37970</v>
      </c>
      <c r="U608" s="130">
        <v>7083</v>
      </c>
      <c r="V608" s="136">
        <v>6301357</v>
      </c>
      <c r="W608" s="136">
        <v>6301357</v>
      </c>
      <c r="X608" s="134">
        <v>44227</v>
      </c>
      <c r="Y608" s="135" t="s">
        <v>8664</v>
      </c>
      <c r="Z608" s="135" t="s">
        <v>7880</v>
      </c>
      <c r="AA608" s="135" t="s">
        <v>7954</v>
      </c>
    </row>
    <row r="609" spans="1:27" x14ac:dyDescent="0.25">
      <c r="A609" s="129">
        <v>7085</v>
      </c>
      <c r="B609" s="129" t="s">
        <v>8386</v>
      </c>
      <c r="C609" s="129">
        <v>730998007</v>
      </c>
      <c r="D609" s="129" t="str">
        <f>VLOOKUP(A609,BASE.!$A$1:$T$878,4,FALSE)</f>
        <v>Corporación de Derecho Privado.</v>
      </c>
      <c r="E609" s="129" t="str">
        <f>VLOOKUP(A609,BASE.!$A$1:$T$878,5,FALSE)</f>
        <v>Otorgada por Decreto Supremo Nº 93, de fecha 23 de enero de 1995, del Ministerio de Justicia, publicado en el Diario Oficial el día 23 de enero de 1995.</v>
      </c>
      <c r="F609" s="129" t="str">
        <f>VLOOKUP(A609,BASE.!$A$1:$T$878,6,FALSE)</f>
        <v xml:space="preserve">Certificado de vigencia, folio Nº 500344703890, de fecha 08 de septiembre de 2020, del Servicio de Registro Civil e Identificación. 
</v>
      </c>
      <c r="G609" s="129" t="str">
        <f>VLOOKUP(A609,BASE.!$A$1:$T$878,7,FALSE)</f>
        <v xml:space="preserve">Contribuir al pleno ejercicio de los derechos del niño, niña y adolescente a través de un real protagonismo de éstos en el establecimiento de sus derechos, como así también en el desarrollo de actitudes tendientes al respeto de dichos derechos.  </v>
      </c>
      <c r="H609" s="129" t="str">
        <f>VLOOKUP(A609,BASE.!$A$1:$T$878,8,FALSE)</f>
        <v xml:space="preserve">Presidenta: Ana María Ordenes Lopez, 
Vicepresidenta: Ximena Godoy Kü, 
Tesorero: Javier Armando Rivera Arce, 
Secretaria: Juana Maricel Yañez Alvarado, 
Director: Víctor Hugo Nogales Flores, 
Consta en Certificado de directorio, folio Nº 500344703911, de fecha 09 de septiembre de 2020, del Servicio de Registro Civil e Identificación.  </v>
      </c>
      <c r="I609" s="129" t="str">
        <f>VLOOKUP(A609,BASE.!$A$1:$T$878,9,FALSE)</f>
        <v xml:space="preserve">Durarán 01 año en sus cargos.
</v>
      </c>
      <c r="J609" s="129" t="str">
        <f>VLOOKUP(A609,BASE.!$A$1:$T$878,10,FALSE)</f>
        <v>De  03 de julio de 2019 al 03 de julio de 2020.</v>
      </c>
      <c r="K609" s="129" t="str">
        <f>VLOOKUP(A609,BASE.!$A$1:$T$878,11,FALSE)</f>
        <v xml:space="preserve">Presidenta: Ana María Ordenes Lopez 
Director Ejecutivo: Justo Pastor Valdes Manzanares
</v>
      </c>
      <c r="L609" s="129" t="str">
        <f>VLOOKUP(A609,BASE.!$A$1:$T$878,12,FALSE)</f>
        <v xml:space="preserve">Venezuela Nº 5950, Lo Hermida, comuna de Peñalolén, Región Metropolitana. 
</v>
      </c>
      <c r="M609" s="129" t="str">
        <f>VLOOKUP(A609,BASE.!$A$1:$T$878,13,FALSE)</f>
        <v>XIII</v>
      </c>
      <c r="N609" s="129" t="str">
        <f>VLOOKUP(A609,BASE.!$A$1:$T$878,14,FALSE)</f>
        <v>Peñalolén</v>
      </c>
      <c r="O609" s="129" t="str">
        <f>VLOOKUP(A609,BASE.!$A$1:$T$878,15,FALSE)</f>
        <v>(02) 2728144- 2716913</v>
      </c>
      <c r="P609" s="129" t="str">
        <f>VLOOKUP(A609,BASE.!$A$1:$T$878,16,FALSE)</f>
        <v xml:space="preserve">corporación@cristojoven.cl
www.cristojoven.cl 
</v>
      </c>
      <c r="Q609" s="129">
        <f>VLOOKUP(A609,BASE.!$A$1:$T$878,17,FALSE)</f>
        <v>0</v>
      </c>
      <c r="R609" s="129" t="str">
        <f>VLOOKUP(A609,BASE.!$A$1:$T$878,18,FALSE)</f>
        <v>93401: Institución de Asistencia Social</v>
      </c>
      <c r="S609" s="129" t="str">
        <f>VLOOKUP(A609,BASE.!$A$1:$T$878,19,FALSE)</f>
        <v>Se acompaña certificado financiero correspondiente al año 2019 aprobado por el  Sub Departamento de Supervisión Financiera Nacional.</v>
      </c>
      <c r="T609" s="131">
        <f>VLOOKUP(A609,BASE.!$A$1:$T$878,20,FALSE)</f>
        <v>37970</v>
      </c>
      <c r="U609" s="130">
        <v>7085</v>
      </c>
      <c r="V609" s="136">
        <v>6206400</v>
      </c>
      <c r="W609" s="136">
        <v>6206400</v>
      </c>
      <c r="X609" s="134">
        <v>44227</v>
      </c>
      <c r="Y609" s="135" t="s">
        <v>8664</v>
      </c>
      <c r="Z609" s="135" t="s">
        <v>7880</v>
      </c>
      <c r="AA609" s="135" t="s">
        <v>7961</v>
      </c>
    </row>
    <row r="610" spans="1:27" x14ac:dyDescent="0.25">
      <c r="A610" s="129">
        <v>7086</v>
      </c>
      <c r="B610" s="129" t="s">
        <v>8387</v>
      </c>
      <c r="C610" s="129">
        <v>746157002</v>
      </c>
      <c r="D610" s="129" t="str">
        <f>VLOOKUP(A610,BASE.!$A$1:$T$878,4,FALSE)</f>
        <v>Corporación de Derecho Privado.</v>
      </c>
      <c r="E610" s="129" t="str">
        <f>VLOOKUP(A610,BASE.!$A$1:$T$878,5,FALSE)</f>
        <v>Otorgado por Decreto Supremo Nº 1314, de fecha 10 de diciembre de 1998, del Ministerio de Justicia.</v>
      </c>
      <c r="F610" s="129" t="str">
        <f>VLOOKUP(A610,BASE.!$A$1:$T$878,6,FALSE)</f>
        <v>Certificado de Vigencia  de persona jurídica sin fines de lucro, folio Nº 500355319021, emitido el 10 de noviembre de 2020 por el SRCeI</v>
      </c>
      <c r="G610" s="129" t="str">
        <f>VLOOKUP(A610,BASE.!$A$1:$T$878,7,FALSE)</f>
        <v>Promoción del desarrollo, especialmente de las personas, familias, grupos y comunidades que viven en condiciones de pobreza y/o marginalidad.</v>
      </c>
      <c r="H610" s="129" t="str">
        <f>VLOOKUP(A610,BASE.!$A$1:$T$878,8,FALSE)</f>
        <v xml:space="preserve">Presidente: Graciana Fernanda Farías Cortez, 
RUT: 13. 042.434-1
Vice presidenta: Raúl Alejandro Fernández Bacciarini, 
Secretaria: Isidora del Pilar Fuentealba Santelices          
Tesorero: Miguel Previsto Urrutia Fernández ,
Directora: Orquídea Del Carmen Miranda Zuñiga                
Director Ejecutivo y técnico: Sebastián Fernández Fernández  
</v>
      </c>
      <c r="I610" s="129" t="str">
        <f>VLOOKUP(A610,BASE.!$A$1:$T$878,9,FALSE)</f>
        <v>Durarán dos años en sus cargos</v>
      </c>
      <c r="J610" s="129" t="str">
        <f>VLOOKUP(A610,BASE.!$A$1:$T$878,10,FALSE)</f>
        <v>Del 19 de julio de 2018 al 19 de julio de 2020, de manera que el Directorio se encuentra vencido.
Obs: Se solicitarán antecedentes mediante correo electrónico.</v>
      </c>
      <c r="K610" s="129" t="str">
        <f>VLOOKUP(A610,BASE.!$A$1:$T$878,11,FALSE)</f>
        <v xml:space="preserve">Poderes Generales a los señores/as: 
-Graciana Fernanda Farías Cortez,  
-Raúl Alejandro Fernández Bacciarini, 
-Tesorero: Miguel Previsto Urrutia Fernández                
-Secretario Ejecutivo: Sebastián Fernández Fernández  ; y Jessica Lorena Soto Arellano
 (*) 2 representantes legales, cualquiera de ellos, podrán actuar de manera conjunta de a dos; conforme lo expresado en numeral tres, punto uno, relativo a “Poderes Generales”, del Acta de Directorio en que se les delegó poder, de fecha 19 de julio de 2018, reducido a escritura publica el 04 de septiembre de 2018, ante José Leonardo Brusi Muñoz, Notario Público de la Cuadragésima Segunda Notaría de Santiago, Suplente  del titular, don Álvaro González Salinas. 
</v>
      </c>
      <c r="L610" s="129" t="str">
        <f>VLOOKUP(A610,BASE.!$A$1:$T$878,12,FALSE)</f>
        <v xml:space="preserve">Ponce de Zamora N° 1784, La Florida, Región Metropolitana.
</v>
      </c>
      <c r="M610" s="129" t="str">
        <f>VLOOKUP(A610,BASE.!$A$1:$T$878,13,FALSE)</f>
        <v>XIII</v>
      </c>
      <c r="N610" s="129" t="str">
        <f>VLOOKUP(A610,BASE.!$A$1:$T$878,14,FALSE)</f>
        <v>La Florida</v>
      </c>
      <c r="O610" s="129" t="str">
        <f>VLOOKUP(A610,BASE.!$A$1:$T$878,15,FALSE)</f>
        <v xml:space="preserve">224000227
</v>
      </c>
      <c r="P610" s="129" t="str">
        <f>VLOOKUP(A610,BASE.!$A$1:$T$878,16,FALSE)</f>
        <v>direccionadministrativa@socialcreativa.cl</v>
      </c>
      <c r="Q610" s="129">
        <f>VLOOKUP(A610,BASE.!$A$1:$T$878,17,FALSE)</f>
        <v>0</v>
      </c>
      <c r="R610" s="129" t="str">
        <f>VLOOKUP(A610,BASE.!$A$1:$T$878,18,FALSE)</f>
        <v>93401: Institución de Asistencia Social</v>
      </c>
      <c r="S610" s="129" t="str">
        <f>VLOOKUP(A610,BASE.!$A$1:$T$878,19,FALSE)</f>
        <v xml:space="preserve">Antecedentes financieros correspondientes al año 2019, aprobados por el Subdepartamento de Supervisión Financiera Nacional. </v>
      </c>
      <c r="T610" s="131">
        <f>VLOOKUP(A610,BASE.!$A$1:$T$878,20,FALSE)</f>
        <v>37970</v>
      </c>
      <c r="U610" s="130">
        <v>7086</v>
      </c>
      <c r="V610" s="136">
        <v>14429880</v>
      </c>
      <c r="W610" s="136">
        <v>14429880</v>
      </c>
      <c r="X610" s="134">
        <v>44227</v>
      </c>
      <c r="Y610" s="135" t="s">
        <v>8664</v>
      </c>
      <c r="Z610" s="135" t="s">
        <v>7880</v>
      </c>
      <c r="AA610" s="135" t="s">
        <v>7949</v>
      </c>
    </row>
    <row r="611" spans="1:27" x14ac:dyDescent="0.25">
      <c r="A611" s="129">
        <v>7086</v>
      </c>
      <c r="B611" s="129" t="s">
        <v>8387</v>
      </c>
      <c r="C611" s="129">
        <v>746157002</v>
      </c>
      <c r="D611" s="129" t="str">
        <f>VLOOKUP(A611,BASE.!$A$1:$T$878,4,FALSE)</f>
        <v>Corporación de Derecho Privado.</v>
      </c>
      <c r="E611" s="129" t="str">
        <f>VLOOKUP(A611,BASE.!$A$1:$T$878,5,FALSE)</f>
        <v>Otorgado por Decreto Supremo Nº 1314, de fecha 10 de diciembre de 1998, del Ministerio de Justicia.</v>
      </c>
      <c r="F611" s="129" t="str">
        <f>VLOOKUP(A611,BASE.!$A$1:$T$878,6,FALSE)</f>
        <v>Certificado de Vigencia  de persona jurídica sin fines de lucro, folio Nº 500355319021, emitido el 10 de noviembre de 2020 por el SRCeI</v>
      </c>
      <c r="G611" s="129" t="str">
        <f>VLOOKUP(A611,BASE.!$A$1:$T$878,7,FALSE)</f>
        <v>Promoción del desarrollo, especialmente de las personas, familias, grupos y comunidades que viven en condiciones de pobreza y/o marginalidad.</v>
      </c>
      <c r="H611" s="129" t="str">
        <f>VLOOKUP(A611,BASE.!$A$1:$T$878,8,FALSE)</f>
        <v xml:space="preserve">Presidente: Graciana Fernanda Farías Cortez, 
RUT: 13. 042.434-1
Vice presidenta: Raúl Alejandro Fernández Bacciarini, 
Secretaria: Isidora del Pilar Fuentealba Santelices          
Tesorero: Miguel Previsto Urrutia Fernández ,
Directora: Orquídea Del Carmen Miranda Zuñiga                
Director Ejecutivo y técnico: Sebastián Fernández Fernández  
</v>
      </c>
      <c r="I611" s="129" t="str">
        <f>VLOOKUP(A611,BASE.!$A$1:$T$878,9,FALSE)</f>
        <v>Durarán dos años en sus cargos</v>
      </c>
      <c r="J611" s="129" t="str">
        <f>VLOOKUP(A611,BASE.!$A$1:$T$878,10,FALSE)</f>
        <v>Del 19 de julio de 2018 al 19 de julio de 2020, de manera que el Directorio se encuentra vencido.
Obs: Se solicitarán antecedentes mediante correo electrónico.</v>
      </c>
      <c r="K611" s="129" t="str">
        <f>VLOOKUP(A611,BASE.!$A$1:$T$878,11,FALSE)</f>
        <v xml:space="preserve">Poderes Generales a los señores/as: 
-Graciana Fernanda Farías Cortez,  
-Raúl Alejandro Fernández Bacciarini, 
-Tesorero: Miguel Previsto Urrutia Fernández                
-Secretario Ejecutivo: Sebastián Fernández Fernández  ; y Jessica Lorena Soto Arellano
 (*) 2 representantes legales, cualquiera de ellos, podrán actuar de manera conjunta de a dos; conforme lo expresado en numeral tres, punto uno, relativo a “Poderes Generales”, del Acta de Directorio en que se les delegó poder, de fecha 19 de julio de 2018, reducido a escritura publica el 04 de septiembre de 2018, ante José Leonardo Brusi Muñoz, Notario Público de la Cuadragésima Segunda Notaría de Santiago, Suplente  del titular, don Álvaro González Salinas. 
</v>
      </c>
      <c r="L611" s="129" t="str">
        <f>VLOOKUP(A611,BASE.!$A$1:$T$878,12,FALSE)</f>
        <v xml:space="preserve">Ponce de Zamora N° 1784, La Florida, Región Metropolitana.
</v>
      </c>
      <c r="M611" s="129" t="str">
        <f>VLOOKUP(A611,BASE.!$A$1:$T$878,13,FALSE)</f>
        <v>XIII</v>
      </c>
      <c r="N611" s="129" t="str">
        <f>VLOOKUP(A611,BASE.!$A$1:$T$878,14,FALSE)</f>
        <v>La Florida</v>
      </c>
      <c r="O611" s="129" t="str">
        <f>VLOOKUP(A611,BASE.!$A$1:$T$878,15,FALSE)</f>
        <v xml:space="preserve">224000227
</v>
      </c>
      <c r="P611" s="129" t="str">
        <f>VLOOKUP(A611,BASE.!$A$1:$T$878,16,FALSE)</f>
        <v>direccionadministrativa@socialcreativa.cl</v>
      </c>
      <c r="Q611" s="129">
        <f>VLOOKUP(A611,BASE.!$A$1:$T$878,17,FALSE)</f>
        <v>0</v>
      </c>
      <c r="R611" s="129" t="str">
        <f>VLOOKUP(A611,BASE.!$A$1:$T$878,18,FALSE)</f>
        <v>93401: Institución de Asistencia Social</v>
      </c>
      <c r="S611" s="129" t="str">
        <f>VLOOKUP(A611,BASE.!$A$1:$T$878,19,FALSE)</f>
        <v xml:space="preserve">Antecedentes financieros correspondientes al año 2019, aprobados por el Subdepartamento de Supervisión Financiera Nacional. </v>
      </c>
      <c r="T611" s="131">
        <f>VLOOKUP(A611,BASE.!$A$1:$T$878,20,FALSE)</f>
        <v>37970</v>
      </c>
      <c r="U611" s="130">
        <v>7086</v>
      </c>
      <c r="V611" s="136">
        <v>14429880</v>
      </c>
      <c r="W611" s="136">
        <v>14429880</v>
      </c>
      <c r="X611" s="134">
        <v>44227</v>
      </c>
      <c r="Y611" s="135" t="s">
        <v>8664</v>
      </c>
      <c r="Z611" s="135" t="s">
        <v>7880</v>
      </c>
      <c r="AA611" s="135" t="s">
        <v>7960</v>
      </c>
    </row>
    <row r="612" spans="1:27" x14ac:dyDescent="0.25">
      <c r="A612" s="129">
        <v>7086</v>
      </c>
      <c r="B612" s="129" t="s">
        <v>8387</v>
      </c>
      <c r="C612" s="129">
        <v>746157002</v>
      </c>
      <c r="D612" s="129" t="str">
        <f>VLOOKUP(A612,BASE.!$A$1:$T$878,4,FALSE)</f>
        <v>Corporación de Derecho Privado.</v>
      </c>
      <c r="E612" s="129" t="str">
        <f>VLOOKUP(A612,BASE.!$A$1:$T$878,5,FALSE)</f>
        <v>Otorgado por Decreto Supremo Nº 1314, de fecha 10 de diciembre de 1998, del Ministerio de Justicia.</v>
      </c>
      <c r="F612" s="129" t="str">
        <f>VLOOKUP(A612,BASE.!$A$1:$T$878,6,FALSE)</f>
        <v>Certificado de Vigencia  de persona jurídica sin fines de lucro, folio Nº 500355319021, emitido el 10 de noviembre de 2020 por el SRCeI</v>
      </c>
      <c r="G612" s="129" t="str">
        <f>VLOOKUP(A612,BASE.!$A$1:$T$878,7,FALSE)</f>
        <v>Promoción del desarrollo, especialmente de las personas, familias, grupos y comunidades que viven en condiciones de pobreza y/o marginalidad.</v>
      </c>
      <c r="H612" s="129" t="str">
        <f>VLOOKUP(A612,BASE.!$A$1:$T$878,8,FALSE)</f>
        <v xml:space="preserve">Presidente: Graciana Fernanda Farías Cortez, 
RUT: 13. 042.434-1
Vice presidenta: Raúl Alejandro Fernández Bacciarini, 
Secretaria: Isidora del Pilar Fuentealba Santelices          
Tesorero: Miguel Previsto Urrutia Fernández ,
Directora: Orquídea Del Carmen Miranda Zuñiga                
Director Ejecutivo y técnico: Sebastián Fernández Fernández  
</v>
      </c>
      <c r="I612" s="129" t="str">
        <f>VLOOKUP(A612,BASE.!$A$1:$T$878,9,FALSE)</f>
        <v>Durarán dos años en sus cargos</v>
      </c>
      <c r="J612" s="129" t="str">
        <f>VLOOKUP(A612,BASE.!$A$1:$T$878,10,FALSE)</f>
        <v>Del 19 de julio de 2018 al 19 de julio de 2020, de manera que el Directorio se encuentra vencido.
Obs: Se solicitarán antecedentes mediante correo electrónico.</v>
      </c>
      <c r="K612" s="129" t="str">
        <f>VLOOKUP(A612,BASE.!$A$1:$T$878,11,FALSE)</f>
        <v xml:space="preserve">Poderes Generales a los señores/as: 
-Graciana Fernanda Farías Cortez,  
-Raúl Alejandro Fernández Bacciarini, 
-Tesorero: Miguel Previsto Urrutia Fernández                
-Secretario Ejecutivo: Sebastián Fernández Fernández  ; y Jessica Lorena Soto Arellano
 (*) 2 representantes legales, cualquiera de ellos, podrán actuar de manera conjunta de a dos; conforme lo expresado en numeral tres, punto uno, relativo a “Poderes Generales”, del Acta de Directorio en que se les delegó poder, de fecha 19 de julio de 2018, reducido a escritura publica el 04 de septiembre de 2018, ante José Leonardo Brusi Muñoz, Notario Público de la Cuadragésima Segunda Notaría de Santiago, Suplente  del titular, don Álvaro González Salinas. 
</v>
      </c>
      <c r="L612" s="129" t="str">
        <f>VLOOKUP(A612,BASE.!$A$1:$T$878,12,FALSE)</f>
        <v xml:space="preserve">Ponce de Zamora N° 1784, La Florida, Región Metropolitana.
</v>
      </c>
      <c r="M612" s="129" t="str">
        <f>VLOOKUP(A612,BASE.!$A$1:$T$878,13,FALSE)</f>
        <v>XIII</v>
      </c>
      <c r="N612" s="129" t="str">
        <f>VLOOKUP(A612,BASE.!$A$1:$T$878,14,FALSE)</f>
        <v>La Florida</v>
      </c>
      <c r="O612" s="129" t="str">
        <f>VLOOKUP(A612,BASE.!$A$1:$T$878,15,FALSE)</f>
        <v xml:space="preserve">224000227
</v>
      </c>
      <c r="P612" s="129" t="str">
        <f>VLOOKUP(A612,BASE.!$A$1:$T$878,16,FALSE)</f>
        <v>direccionadministrativa@socialcreativa.cl</v>
      </c>
      <c r="Q612" s="129">
        <f>VLOOKUP(A612,BASE.!$A$1:$T$878,17,FALSE)</f>
        <v>0</v>
      </c>
      <c r="R612" s="129" t="str">
        <f>VLOOKUP(A612,BASE.!$A$1:$T$878,18,FALSE)</f>
        <v>93401: Institución de Asistencia Social</v>
      </c>
      <c r="S612" s="129" t="str">
        <f>VLOOKUP(A612,BASE.!$A$1:$T$878,19,FALSE)</f>
        <v xml:space="preserve">Antecedentes financieros correspondientes al año 2019, aprobados por el Subdepartamento de Supervisión Financiera Nacional. </v>
      </c>
      <c r="T612" s="131">
        <f>VLOOKUP(A612,BASE.!$A$1:$T$878,20,FALSE)</f>
        <v>37970</v>
      </c>
      <c r="U612" s="130">
        <v>7086</v>
      </c>
      <c r="V612" s="136">
        <v>8016600</v>
      </c>
      <c r="W612" s="136">
        <v>8016600</v>
      </c>
      <c r="X612" s="134">
        <v>44227</v>
      </c>
      <c r="Y612" s="135" t="s">
        <v>8664</v>
      </c>
      <c r="Z612" s="135" t="s">
        <v>7880</v>
      </c>
      <c r="AA612" s="135" t="s">
        <v>7977</v>
      </c>
    </row>
    <row r="613" spans="1:27" x14ac:dyDescent="0.25">
      <c r="A613" s="129">
        <v>7086</v>
      </c>
      <c r="B613" s="129" t="s">
        <v>8387</v>
      </c>
      <c r="C613" s="129">
        <v>746157002</v>
      </c>
      <c r="D613" s="129" t="str">
        <f>VLOOKUP(A613,BASE.!$A$1:$T$878,4,FALSE)</f>
        <v>Corporación de Derecho Privado.</v>
      </c>
      <c r="E613" s="129" t="str">
        <f>VLOOKUP(A613,BASE.!$A$1:$T$878,5,FALSE)</f>
        <v>Otorgado por Decreto Supremo Nº 1314, de fecha 10 de diciembre de 1998, del Ministerio de Justicia.</v>
      </c>
      <c r="F613" s="129" t="str">
        <f>VLOOKUP(A613,BASE.!$A$1:$T$878,6,FALSE)</f>
        <v>Certificado de Vigencia  de persona jurídica sin fines de lucro, folio Nº 500355319021, emitido el 10 de noviembre de 2020 por el SRCeI</v>
      </c>
      <c r="G613" s="129" t="str">
        <f>VLOOKUP(A613,BASE.!$A$1:$T$878,7,FALSE)</f>
        <v>Promoción del desarrollo, especialmente de las personas, familias, grupos y comunidades que viven en condiciones de pobreza y/o marginalidad.</v>
      </c>
      <c r="H613" s="129" t="str">
        <f>VLOOKUP(A613,BASE.!$A$1:$T$878,8,FALSE)</f>
        <v xml:space="preserve">Presidente: Graciana Fernanda Farías Cortez, 
RUT: 13. 042.434-1
Vice presidenta: Raúl Alejandro Fernández Bacciarini, 
Secretaria: Isidora del Pilar Fuentealba Santelices          
Tesorero: Miguel Previsto Urrutia Fernández ,
Directora: Orquídea Del Carmen Miranda Zuñiga                
Director Ejecutivo y técnico: Sebastián Fernández Fernández  
</v>
      </c>
      <c r="I613" s="129" t="str">
        <f>VLOOKUP(A613,BASE.!$A$1:$T$878,9,FALSE)</f>
        <v>Durarán dos años en sus cargos</v>
      </c>
      <c r="J613" s="129" t="str">
        <f>VLOOKUP(A613,BASE.!$A$1:$T$878,10,FALSE)</f>
        <v>Del 19 de julio de 2018 al 19 de julio de 2020, de manera que el Directorio se encuentra vencido.
Obs: Se solicitarán antecedentes mediante correo electrónico.</v>
      </c>
      <c r="K613" s="129" t="str">
        <f>VLOOKUP(A613,BASE.!$A$1:$T$878,11,FALSE)</f>
        <v xml:space="preserve">Poderes Generales a los señores/as: 
-Graciana Fernanda Farías Cortez,  
-Raúl Alejandro Fernández Bacciarini, 
-Tesorero: Miguel Previsto Urrutia Fernández                
-Secretario Ejecutivo: Sebastián Fernández Fernández  ; y Jessica Lorena Soto Arellano
 (*) 2 representantes legales, cualquiera de ellos, podrán actuar de manera conjunta de a dos; conforme lo expresado en numeral tres, punto uno, relativo a “Poderes Generales”, del Acta de Directorio en que se les delegó poder, de fecha 19 de julio de 2018, reducido a escritura publica el 04 de septiembre de 2018, ante José Leonardo Brusi Muñoz, Notario Público de la Cuadragésima Segunda Notaría de Santiago, Suplente  del titular, don Álvaro González Salinas. 
</v>
      </c>
      <c r="L613" s="129" t="str">
        <f>VLOOKUP(A613,BASE.!$A$1:$T$878,12,FALSE)</f>
        <v xml:space="preserve">Ponce de Zamora N° 1784, La Florida, Región Metropolitana.
</v>
      </c>
      <c r="M613" s="129" t="str">
        <f>VLOOKUP(A613,BASE.!$A$1:$T$878,13,FALSE)</f>
        <v>XIII</v>
      </c>
      <c r="N613" s="129" t="str">
        <f>VLOOKUP(A613,BASE.!$A$1:$T$878,14,FALSE)</f>
        <v>La Florida</v>
      </c>
      <c r="O613" s="129" t="str">
        <f>VLOOKUP(A613,BASE.!$A$1:$T$878,15,FALSE)</f>
        <v xml:space="preserve">224000227
</v>
      </c>
      <c r="P613" s="129" t="str">
        <f>VLOOKUP(A613,BASE.!$A$1:$T$878,16,FALSE)</f>
        <v>direccionadministrativa@socialcreativa.cl</v>
      </c>
      <c r="Q613" s="129">
        <f>VLOOKUP(A613,BASE.!$A$1:$T$878,17,FALSE)</f>
        <v>0</v>
      </c>
      <c r="R613" s="129" t="str">
        <f>VLOOKUP(A613,BASE.!$A$1:$T$878,18,FALSE)</f>
        <v>93401: Institución de Asistencia Social</v>
      </c>
      <c r="S613" s="129" t="str">
        <f>VLOOKUP(A613,BASE.!$A$1:$T$878,19,FALSE)</f>
        <v xml:space="preserve">Antecedentes financieros correspondientes al año 2019, aprobados por el Subdepartamento de Supervisión Financiera Nacional. </v>
      </c>
      <c r="T613" s="131">
        <f>VLOOKUP(A613,BASE.!$A$1:$T$878,20,FALSE)</f>
        <v>37970</v>
      </c>
      <c r="U613" s="130">
        <v>7086</v>
      </c>
      <c r="V613" s="136">
        <v>8016600</v>
      </c>
      <c r="W613" s="136">
        <v>8016600</v>
      </c>
      <c r="X613" s="134">
        <v>44227</v>
      </c>
      <c r="Y613" s="135" t="s">
        <v>8664</v>
      </c>
      <c r="Z613" s="135" t="s">
        <v>7880</v>
      </c>
      <c r="AA613" s="135" t="s">
        <v>7941</v>
      </c>
    </row>
    <row r="614" spans="1:27" x14ac:dyDescent="0.25">
      <c r="A614" s="129">
        <v>7086</v>
      </c>
      <c r="B614" s="129" t="s">
        <v>8387</v>
      </c>
      <c r="C614" s="129">
        <v>746157002</v>
      </c>
      <c r="D614" s="129" t="str">
        <f>VLOOKUP(A614,BASE.!$A$1:$T$878,4,FALSE)</f>
        <v>Corporación de Derecho Privado.</v>
      </c>
      <c r="E614" s="129" t="str">
        <f>VLOOKUP(A614,BASE.!$A$1:$T$878,5,FALSE)</f>
        <v>Otorgado por Decreto Supremo Nº 1314, de fecha 10 de diciembre de 1998, del Ministerio de Justicia.</v>
      </c>
      <c r="F614" s="129" t="str">
        <f>VLOOKUP(A614,BASE.!$A$1:$T$878,6,FALSE)</f>
        <v>Certificado de Vigencia  de persona jurídica sin fines de lucro, folio Nº 500355319021, emitido el 10 de noviembre de 2020 por el SRCeI</v>
      </c>
      <c r="G614" s="129" t="str">
        <f>VLOOKUP(A614,BASE.!$A$1:$T$878,7,FALSE)</f>
        <v>Promoción del desarrollo, especialmente de las personas, familias, grupos y comunidades que viven en condiciones de pobreza y/o marginalidad.</v>
      </c>
      <c r="H614" s="129" t="str">
        <f>VLOOKUP(A614,BASE.!$A$1:$T$878,8,FALSE)</f>
        <v xml:space="preserve">Presidente: Graciana Fernanda Farías Cortez, 
RUT: 13. 042.434-1
Vice presidenta: Raúl Alejandro Fernández Bacciarini, 
Secretaria: Isidora del Pilar Fuentealba Santelices          
Tesorero: Miguel Previsto Urrutia Fernández ,
Directora: Orquídea Del Carmen Miranda Zuñiga                
Director Ejecutivo y técnico: Sebastián Fernández Fernández  
</v>
      </c>
      <c r="I614" s="129" t="str">
        <f>VLOOKUP(A614,BASE.!$A$1:$T$878,9,FALSE)</f>
        <v>Durarán dos años en sus cargos</v>
      </c>
      <c r="J614" s="129" t="str">
        <f>VLOOKUP(A614,BASE.!$A$1:$T$878,10,FALSE)</f>
        <v>Del 19 de julio de 2018 al 19 de julio de 2020, de manera que el Directorio se encuentra vencido.
Obs: Se solicitarán antecedentes mediante correo electrónico.</v>
      </c>
      <c r="K614" s="129" t="str">
        <f>VLOOKUP(A614,BASE.!$A$1:$T$878,11,FALSE)</f>
        <v xml:space="preserve">Poderes Generales a los señores/as: 
-Graciana Fernanda Farías Cortez,  
-Raúl Alejandro Fernández Bacciarini, 
-Tesorero: Miguel Previsto Urrutia Fernández                
-Secretario Ejecutivo: Sebastián Fernández Fernández  ; y Jessica Lorena Soto Arellano
 (*) 2 representantes legales, cualquiera de ellos, podrán actuar de manera conjunta de a dos; conforme lo expresado en numeral tres, punto uno, relativo a “Poderes Generales”, del Acta de Directorio en que se les delegó poder, de fecha 19 de julio de 2018, reducido a escritura publica el 04 de septiembre de 2018, ante José Leonardo Brusi Muñoz, Notario Público de la Cuadragésima Segunda Notaría de Santiago, Suplente  del titular, don Álvaro González Salinas. 
</v>
      </c>
      <c r="L614" s="129" t="str">
        <f>VLOOKUP(A614,BASE.!$A$1:$T$878,12,FALSE)</f>
        <v xml:space="preserve">Ponce de Zamora N° 1784, La Florida, Región Metropolitana.
</v>
      </c>
      <c r="M614" s="129" t="str">
        <f>VLOOKUP(A614,BASE.!$A$1:$T$878,13,FALSE)</f>
        <v>XIII</v>
      </c>
      <c r="N614" s="129" t="str">
        <f>VLOOKUP(A614,BASE.!$A$1:$T$878,14,FALSE)</f>
        <v>La Florida</v>
      </c>
      <c r="O614" s="129" t="str">
        <f>VLOOKUP(A614,BASE.!$A$1:$T$878,15,FALSE)</f>
        <v xml:space="preserve">224000227
</v>
      </c>
      <c r="P614" s="129" t="str">
        <f>VLOOKUP(A614,BASE.!$A$1:$T$878,16,FALSE)</f>
        <v>direccionadministrativa@socialcreativa.cl</v>
      </c>
      <c r="Q614" s="129">
        <f>VLOOKUP(A614,BASE.!$A$1:$T$878,17,FALSE)</f>
        <v>0</v>
      </c>
      <c r="R614" s="129" t="str">
        <f>VLOOKUP(A614,BASE.!$A$1:$T$878,18,FALSE)</f>
        <v>93401: Institución de Asistencia Social</v>
      </c>
      <c r="S614" s="129" t="str">
        <f>VLOOKUP(A614,BASE.!$A$1:$T$878,19,FALSE)</f>
        <v xml:space="preserve">Antecedentes financieros correspondientes al año 2019, aprobados por el Subdepartamento de Supervisión Financiera Nacional. </v>
      </c>
      <c r="T614" s="131">
        <f>VLOOKUP(A614,BASE.!$A$1:$T$878,20,FALSE)</f>
        <v>37970</v>
      </c>
      <c r="U614" s="130">
        <v>7086</v>
      </c>
      <c r="V614" s="136">
        <v>8016600</v>
      </c>
      <c r="W614" s="136">
        <v>8016600</v>
      </c>
      <c r="X614" s="134">
        <v>44227</v>
      </c>
      <c r="Y614" s="135" t="s">
        <v>8664</v>
      </c>
      <c r="Z614" s="135" t="s">
        <v>7880</v>
      </c>
      <c r="AA614" s="135" t="s">
        <v>7994</v>
      </c>
    </row>
    <row r="615" spans="1:27" x14ac:dyDescent="0.25">
      <c r="A615" s="129">
        <v>7086</v>
      </c>
      <c r="B615" s="129" t="s">
        <v>8387</v>
      </c>
      <c r="C615" s="129">
        <v>746157002</v>
      </c>
      <c r="D615" s="129" t="str">
        <f>VLOOKUP(A615,BASE.!$A$1:$T$878,4,FALSE)</f>
        <v>Corporación de Derecho Privado.</v>
      </c>
      <c r="E615" s="129" t="str">
        <f>VLOOKUP(A615,BASE.!$A$1:$T$878,5,FALSE)</f>
        <v>Otorgado por Decreto Supremo Nº 1314, de fecha 10 de diciembre de 1998, del Ministerio de Justicia.</v>
      </c>
      <c r="F615" s="129" t="str">
        <f>VLOOKUP(A615,BASE.!$A$1:$T$878,6,FALSE)</f>
        <v>Certificado de Vigencia  de persona jurídica sin fines de lucro, folio Nº 500355319021, emitido el 10 de noviembre de 2020 por el SRCeI</v>
      </c>
      <c r="G615" s="129" t="str">
        <f>VLOOKUP(A615,BASE.!$A$1:$T$878,7,FALSE)</f>
        <v>Promoción del desarrollo, especialmente de las personas, familias, grupos y comunidades que viven en condiciones de pobreza y/o marginalidad.</v>
      </c>
      <c r="H615" s="129" t="str">
        <f>VLOOKUP(A615,BASE.!$A$1:$T$878,8,FALSE)</f>
        <v xml:space="preserve">Presidente: Graciana Fernanda Farías Cortez, 
RUT: 13. 042.434-1
Vice presidenta: Raúl Alejandro Fernández Bacciarini, 
Secretaria: Isidora del Pilar Fuentealba Santelices          
Tesorero: Miguel Previsto Urrutia Fernández ,
Directora: Orquídea Del Carmen Miranda Zuñiga                
Director Ejecutivo y técnico: Sebastián Fernández Fernández  
</v>
      </c>
      <c r="I615" s="129" t="str">
        <f>VLOOKUP(A615,BASE.!$A$1:$T$878,9,FALSE)</f>
        <v>Durarán dos años en sus cargos</v>
      </c>
      <c r="J615" s="129" t="str">
        <f>VLOOKUP(A615,BASE.!$A$1:$T$878,10,FALSE)</f>
        <v>Del 19 de julio de 2018 al 19 de julio de 2020, de manera que el Directorio se encuentra vencido.
Obs: Se solicitarán antecedentes mediante correo electrónico.</v>
      </c>
      <c r="K615" s="129" t="str">
        <f>VLOOKUP(A615,BASE.!$A$1:$T$878,11,FALSE)</f>
        <v xml:space="preserve">Poderes Generales a los señores/as: 
-Graciana Fernanda Farías Cortez,  
-Raúl Alejandro Fernández Bacciarini, 
-Tesorero: Miguel Previsto Urrutia Fernández                
-Secretario Ejecutivo: Sebastián Fernández Fernández  ; y Jessica Lorena Soto Arellano
 (*) 2 representantes legales, cualquiera de ellos, podrán actuar de manera conjunta de a dos; conforme lo expresado en numeral tres, punto uno, relativo a “Poderes Generales”, del Acta de Directorio en que se les delegó poder, de fecha 19 de julio de 2018, reducido a escritura publica el 04 de septiembre de 2018, ante José Leonardo Brusi Muñoz, Notario Público de la Cuadragésima Segunda Notaría de Santiago, Suplente  del titular, don Álvaro González Salinas. 
</v>
      </c>
      <c r="L615" s="129" t="str">
        <f>VLOOKUP(A615,BASE.!$A$1:$T$878,12,FALSE)</f>
        <v xml:space="preserve">Ponce de Zamora N° 1784, La Florida, Región Metropolitana.
</v>
      </c>
      <c r="M615" s="129" t="str">
        <f>VLOOKUP(A615,BASE.!$A$1:$T$878,13,FALSE)</f>
        <v>XIII</v>
      </c>
      <c r="N615" s="129" t="str">
        <f>VLOOKUP(A615,BASE.!$A$1:$T$878,14,FALSE)</f>
        <v>La Florida</v>
      </c>
      <c r="O615" s="129" t="str">
        <f>VLOOKUP(A615,BASE.!$A$1:$T$878,15,FALSE)</f>
        <v xml:space="preserve">224000227
</v>
      </c>
      <c r="P615" s="129" t="str">
        <f>VLOOKUP(A615,BASE.!$A$1:$T$878,16,FALSE)</f>
        <v>direccionadministrativa@socialcreativa.cl</v>
      </c>
      <c r="Q615" s="129">
        <f>VLOOKUP(A615,BASE.!$A$1:$T$878,17,FALSE)</f>
        <v>0</v>
      </c>
      <c r="R615" s="129" t="str">
        <f>VLOOKUP(A615,BASE.!$A$1:$T$878,18,FALSE)</f>
        <v>93401: Institución de Asistencia Social</v>
      </c>
      <c r="S615" s="129" t="str">
        <f>VLOOKUP(A615,BASE.!$A$1:$T$878,19,FALSE)</f>
        <v xml:space="preserve">Antecedentes financieros correspondientes al año 2019, aprobados por el Subdepartamento de Supervisión Financiera Nacional. </v>
      </c>
      <c r="T615" s="131">
        <f>VLOOKUP(A615,BASE.!$A$1:$T$878,20,FALSE)</f>
        <v>37970</v>
      </c>
      <c r="U615" s="130">
        <v>7086</v>
      </c>
      <c r="V615" s="136">
        <v>8016600</v>
      </c>
      <c r="W615" s="136">
        <v>8016600</v>
      </c>
      <c r="X615" s="134">
        <v>44227</v>
      </c>
      <c r="Y615" s="135" t="s">
        <v>8664</v>
      </c>
      <c r="Z615" s="135" t="s">
        <v>7880</v>
      </c>
      <c r="AA615" s="135" t="s">
        <v>7927</v>
      </c>
    </row>
    <row r="616" spans="1:27" x14ac:dyDescent="0.25">
      <c r="A616" s="129">
        <v>7087</v>
      </c>
      <c r="B616" s="129" t="s">
        <v>8388</v>
      </c>
      <c r="C616" s="129" t="s">
        <v>7827</v>
      </c>
      <c r="D616" s="129" t="str">
        <f>VLOOKUP(A616,BASE.!$A$1:$T$878,4,FALSE)</f>
        <v>Municipalidad</v>
      </c>
      <c r="E616" s="129" t="str">
        <f>VLOOKUP(A616,BASE.!$A$1:$T$878,5,FALSE)</f>
        <v>Constitución Política de la República, art. 107.</v>
      </c>
      <c r="F616" s="129" t="str">
        <f>VLOOKUP(A616,BASE.!$A$1:$T$878,6,FALSE)</f>
        <v>Indefinida.</v>
      </c>
      <c r="G616" s="129" t="str">
        <f>VLOOKUP(A616,BASE.!$A$1:$T$878,7,FALSE)</f>
        <v>Según Ley Orgánica Nº 18.695, arts. 1º al 4º.</v>
      </c>
      <c r="H616" s="129" t="str">
        <f>VLOOKUP(A616,BASE.!$A$1:$T$878,8,FALSE)</f>
        <v>no tiene</v>
      </c>
      <c r="I616" s="129">
        <f>VLOOKUP(A616,BASE.!$A$1:$T$878,9,FALSE)</f>
        <v>0</v>
      </c>
      <c r="J616" s="129">
        <f>VLOOKUP(A616,BASE.!$A$1:$T$878,10,FALSE)</f>
        <v>0</v>
      </c>
      <c r="K616" s="129" t="str">
        <f>VLOOKUP(A616,BASE.!$A$1:$T$878,11,FALSE)</f>
        <v xml:space="preserve">Daniel Isaías Agusto Perez  </v>
      </c>
      <c r="L616" s="129" t="str">
        <f>VLOOKUP(A616,BASE.!$A$1:$T$878,12,FALSE)</f>
        <v>Vicuña Mackenna Nº 2001, Calama.</v>
      </c>
      <c r="M616" s="129" t="str">
        <f>VLOOKUP(A616,BASE.!$A$1:$T$878,13,FALSE)</f>
        <v>III</v>
      </c>
      <c r="N616" s="129" t="str">
        <f>VLOOKUP(A616,BASE.!$A$1:$T$878,14,FALSE)</f>
        <v>Calama</v>
      </c>
      <c r="O616" s="129" t="str">
        <f>VLOOKUP(A616,BASE.!$A$1:$T$878,15,FALSE)</f>
        <v xml:space="preserve">Teléfono Alcaldía: (52-2) 890296 – 890201.
</v>
      </c>
      <c r="P616" s="129" t="str">
        <f>VLOOKUP(A616,BASE.!$A$1:$T$878,16,FALSE)</f>
        <v>E-Mail: alcaldia@municipalidadcalama.cl.</v>
      </c>
      <c r="Q616" s="129">
        <f>VLOOKUP(A616,BASE.!$A$1:$T$878,17,FALSE)</f>
        <v>0</v>
      </c>
      <c r="R616" s="129">
        <f>VLOOKUP(A616,BASE.!$A$1:$T$878,18,FALSE)</f>
        <v>91001</v>
      </c>
      <c r="S616" s="129" t="str">
        <f>VLOOKUP(A616,BASE.!$A$1:$T$878,19,FALSE)</f>
        <v xml:space="preserve">No se acompañan. Aplica Informe Jurídico Nº 09, de  fecha 14 de marzo de 2011 del Departamento Jurídico y Dictamen Nº 070791, de 2009, de la Contraloría General de la República.  </v>
      </c>
      <c r="T616" s="131">
        <f>VLOOKUP(A616,BASE.!$A$1:$T$878,20,FALSE)</f>
        <v>37970</v>
      </c>
      <c r="U616" s="130">
        <v>7087</v>
      </c>
      <c r="V616" s="136">
        <v>196544</v>
      </c>
      <c r="W616" s="136">
        <v>196544</v>
      </c>
      <c r="X616" s="134">
        <v>44227</v>
      </c>
      <c r="Y616" s="135" t="s">
        <v>8664</v>
      </c>
      <c r="Z616" s="135" t="s">
        <v>7880</v>
      </c>
      <c r="AA616" s="135" t="s">
        <v>7883</v>
      </c>
    </row>
    <row r="617" spans="1:27" x14ac:dyDescent="0.25">
      <c r="A617" s="129">
        <v>7090</v>
      </c>
      <c r="B617" s="129" t="s">
        <v>8389</v>
      </c>
      <c r="C617" s="129">
        <v>691513009</v>
      </c>
      <c r="D617" s="129" t="str">
        <f>VLOOKUP(A617,BASE.!$A$1:$T$878,4,FALSE)</f>
        <v>Municipalidad</v>
      </c>
      <c r="E617" s="129" t="str">
        <f>VLOOKUP(A617,BASE.!$A$1:$T$878,5,FALSE)</f>
        <v>Constitución Política de la República, art. 107.</v>
      </c>
      <c r="F617" s="129" t="str">
        <f>VLOOKUP(A617,BASE.!$A$1:$T$878,6,FALSE)</f>
        <v>Indefinida.</v>
      </c>
      <c r="G617" s="129" t="str">
        <f>VLOOKUP(A617,BASE.!$A$1:$T$878,7,FALSE)</f>
        <v>Según Ley Orgánica Nº 18.695, arts. 1º al 4º.</v>
      </c>
      <c r="H617" s="129" t="str">
        <f>VLOOKUP(A617,BASE.!$A$1:$T$878,8,FALSE)</f>
        <v>no tiene</v>
      </c>
      <c r="I617" s="129">
        <f>VLOOKUP(A617,BASE.!$A$1:$T$878,9,FALSE)</f>
        <v>0</v>
      </c>
      <c r="J617" s="129">
        <f>VLOOKUP(A617,BASE.!$A$1:$T$878,10,FALSE)</f>
        <v>0</v>
      </c>
      <c r="K617" s="129" t="str">
        <f>VLOOKUP(A617,BASE.!$A$1:$T$878,11,FALSE)</f>
        <v xml:space="preserve">Mauricio Velásquez Valenzuela. </v>
      </c>
      <c r="L617" s="129" t="str">
        <f>VLOOKUP(A617,BASE.!$A$1:$T$878,12,FALSE)</f>
        <v xml:space="preserve">Pedro Aguirre Cerda Nº302, Lota, Octava Región.
</v>
      </c>
      <c r="M617" s="129" t="str">
        <f>VLOOKUP(A617,BASE.!$A$1:$T$878,13,FALSE)</f>
        <v>VIII</v>
      </c>
      <c r="N617" s="129" t="str">
        <f>VLOOKUP(A617,BASE.!$A$1:$T$878,14,FALSE)</f>
        <v>Lota</v>
      </c>
      <c r="O617" s="129" t="str">
        <f>VLOOKUP(A617,BASE.!$A$1:$T$878,15,FALSE)</f>
        <v xml:space="preserve">Mesa Central: (41) 2405000 </v>
      </c>
      <c r="P617" s="129" t="str">
        <f>VLOOKUP(A617,BASE.!$A$1:$T$878,16,FALSE)</f>
        <v xml:space="preserve"> comunicaciones@lota.cl </v>
      </c>
      <c r="Q617" s="129">
        <f>VLOOKUP(A617,BASE.!$A$1:$T$878,17,FALSE)</f>
        <v>0</v>
      </c>
      <c r="R617" s="129">
        <f>VLOOKUP(A617,BASE.!$A$1:$T$878,18,FALSE)</f>
        <v>91001</v>
      </c>
      <c r="S617" s="129" t="str">
        <f>VLOOKUP(A617,BASE.!$A$1:$T$878,19,FALSE)</f>
        <v xml:space="preserve">No se acompañan. Aplica Informe Jurídico Nº 09, de  fecha 14 de marzo de 2011 del Departamento Jurídico y Dictamen Nº 070791, de 2009, de la Contraloría General de la República.  
</v>
      </c>
      <c r="T617" s="131">
        <f>VLOOKUP(A617,BASE.!$A$1:$T$878,20,FALSE)</f>
        <v>37970</v>
      </c>
      <c r="U617" s="130">
        <v>7090</v>
      </c>
      <c r="V617" s="136">
        <v>143424</v>
      </c>
      <c r="W617" s="136">
        <v>143424</v>
      </c>
      <c r="X617" s="134">
        <v>44227</v>
      </c>
      <c r="Y617" s="135" t="s">
        <v>8664</v>
      </c>
      <c r="Z617" s="135" t="s">
        <v>7880</v>
      </c>
      <c r="AA617" s="135" t="s">
        <v>7920</v>
      </c>
    </row>
    <row r="618" spans="1:27" x14ac:dyDescent="0.25">
      <c r="A618" s="129">
        <v>7091</v>
      </c>
      <c r="B618" s="129" t="s">
        <v>8390</v>
      </c>
      <c r="C618" s="129">
        <v>690803003</v>
      </c>
      <c r="D618" s="129" t="str">
        <f>VLOOKUP(A618,BASE.!$A$1:$T$878,4,FALSE)</f>
        <v>Municipalidad</v>
      </c>
      <c r="E618" s="129" t="str">
        <f>VLOOKUP(A618,BASE.!$A$1:$T$878,5,FALSE)</f>
        <v>Constitución Política de la República, art. 107.</v>
      </c>
      <c r="F618" s="129" t="str">
        <f>VLOOKUP(A618,BASE.!$A$1:$T$878,6,FALSE)</f>
        <v>Indefinida.</v>
      </c>
      <c r="G618" s="129" t="str">
        <f>VLOOKUP(A618,BASE.!$A$1:$T$878,7,FALSE)</f>
        <v>Según Ley Orgánica Nº 18.695, arts. 1º al 4º.</v>
      </c>
      <c r="H618" s="129" t="str">
        <f>VLOOKUP(A618,BASE.!$A$1:$T$878,8,FALSE)</f>
        <v>no tiene</v>
      </c>
      <c r="I618" s="129">
        <f>VLOOKUP(A618,BASE.!$A$1:$T$878,9,FALSE)</f>
        <v>0</v>
      </c>
      <c r="J618" s="129">
        <f>VLOOKUP(A618,BASE.!$A$1:$T$878,10,FALSE)</f>
        <v>0</v>
      </c>
      <c r="K618" s="129" t="str">
        <f>VLOOKUP(A618,BASE.!$A$1:$T$878,11,FALSE)</f>
        <v xml:space="preserve">Claudio Rafael Segovia Cofré </v>
      </c>
      <c r="L618" s="129" t="str">
        <f>VLOOKUP(A618,BASE.!$A$1:$T$878,12,FALSE)</f>
        <v>Plaza de Armas S/Nº, Graneros, Sexta Región.</v>
      </c>
      <c r="M618" s="129" t="str">
        <f>VLOOKUP(A618,BASE.!$A$1:$T$878,13,FALSE)</f>
        <v>VI</v>
      </c>
      <c r="N618" s="129" t="str">
        <f>VLOOKUP(A618,BASE.!$A$1:$T$878,14,FALSE)</f>
        <v xml:space="preserve"> Graneros</v>
      </c>
      <c r="O618" s="129">
        <f>VLOOKUP(A618,BASE.!$A$1:$T$878,15,FALSE)</f>
        <v>0</v>
      </c>
      <c r="P618" s="129">
        <f>VLOOKUP(A618,BASE.!$A$1:$T$878,16,FALSE)</f>
        <v>0</v>
      </c>
      <c r="Q618" s="129">
        <f>VLOOKUP(A618,BASE.!$A$1:$T$878,17,FALSE)</f>
        <v>0</v>
      </c>
      <c r="R618" s="129">
        <f>VLOOKUP(A618,BASE.!$A$1:$T$878,18,FALSE)</f>
        <v>91001</v>
      </c>
      <c r="S618" s="129" t="str">
        <f>VLOOKUP(A618,BASE.!$A$1:$T$878,19,FALSE)</f>
        <v xml:space="preserve">No se acompañan. Aplica Informe Jurídico Nº 09, de fecha 14 de marzo de 2011 del Departamento Jurídico y Dictamen Nº 070791, de 2009, de la Contraloría General de la República.  
</v>
      </c>
      <c r="T618" s="131">
        <f>VLOOKUP(A618,BASE.!$A$1:$T$878,20,FALSE)</f>
        <v>37970</v>
      </c>
      <c r="U618" s="130">
        <v>7091</v>
      </c>
      <c r="V618" s="136">
        <v>1264768</v>
      </c>
      <c r="W618" s="136">
        <v>1264768</v>
      </c>
      <c r="X618" s="134">
        <v>44227</v>
      </c>
      <c r="Y618" s="135" t="s">
        <v>8664</v>
      </c>
      <c r="Z618" s="135" t="s">
        <v>7880</v>
      </c>
      <c r="AA618" s="135" t="s">
        <v>7970</v>
      </c>
    </row>
    <row r="619" spans="1:27" x14ac:dyDescent="0.25">
      <c r="A619" s="129">
        <v>7092</v>
      </c>
      <c r="B619" s="129" t="s">
        <v>8391</v>
      </c>
      <c r="C619" s="129">
        <v>692001001</v>
      </c>
      <c r="D619" s="129" t="str">
        <f>VLOOKUP(A619,BASE.!$A$1:$T$878,4,FALSE)</f>
        <v>Municipalidad</v>
      </c>
      <c r="E619" s="129" t="str">
        <f>VLOOKUP(A619,BASE.!$A$1:$T$878,5,FALSE)</f>
        <v>Constitución Política de la República, art. 107.</v>
      </c>
      <c r="F619" s="129" t="str">
        <f>VLOOKUP(A619,BASE.!$A$1:$T$878,6,FALSE)</f>
        <v>Indefinida.</v>
      </c>
      <c r="G619" s="129" t="str">
        <f>VLOOKUP(A619,BASE.!$A$1:$T$878,7,FALSE)</f>
        <v>Según Ley Orgánica Nº 18.695, arts. 1º al 4º.</v>
      </c>
      <c r="H619" s="129" t="str">
        <f>VLOOKUP(A619,BASE.!$A$1:$T$878,8,FALSE)</f>
        <v>no tiene</v>
      </c>
      <c r="I619" s="129">
        <f>VLOOKUP(A619,BASE.!$A$1:$T$878,9,FALSE)</f>
        <v>0</v>
      </c>
      <c r="J619" s="129">
        <f>VLOOKUP(A619,BASE.!$A$1:$T$878,10,FALSE)</f>
        <v>0</v>
      </c>
      <c r="K619" s="129" t="str">
        <f>VLOOKUP(A619,BASE.!$A$1:$T$878,11,FALSE)</f>
        <v xml:space="preserve">Omar Rashid Sabat Guzman      </v>
      </c>
      <c r="L619" s="129" t="str">
        <f>VLOOKUP(A619,BASE.!$A$1:$T$878,12,FALSE)</f>
        <v>Independencia Nº 455, Valdivia, Décima Cuarta Región</v>
      </c>
      <c r="M619" s="129" t="str">
        <f>VLOOKUP(A619,BASE.!$A$1:$T$878,13,FALSE)</f>
        <v>XIV</v>
      </c>
      <c r="N619" s="129" t="str">
        <f>VLOOKUP(A619,BASE.!$A$1:$T$878,14,FALSE)</f>
        <v>Valdivia</v>
      </c>
      <c r="O619" s="129">
        <f>VLOOKUP(A619,BASE.!$A$1:$T$878,15,FALSE)</f>
        <v>0</v>
      </c>
      <c r="P619" s="129">
        <f>VLOOKUP(A619,BASE.!$A$1:$T$878,16,FALSE)</f>
        <v>0</v>
      </c>
      <c r="Q619" s="129">
        <f>VLOOKUP(A619,BASE.!$A$1:$T$878,17,FALSE)</f>
        <v>0</v>
      </c>
      <c r="R619" s="129">
        <f>VLOOKUP(A619,BASE.!$A$1:$T$878,18,FALSE)</f>
        <v>91001</v>
      </c>
      <c r="S619" s="129" t="str">
        <f>VLOOKUP(A619,BASE.!$A$1:$T$878,19,FALSE)</f>
        <v xml:space="preserve">No se acompañan. Aplica Informe Jurídico Nº 09, de  fecha 14 de marzo de 2011 del Departamento Jurídico y Dictamen Nº 070791, de 2009, de la Contraloría General de la República.  
</v>
      </c>
      <c r="T619" s="131">
        <f>VLOOKUP(A619,BASE.!$A$1:$T$878,20,FALSE)</f>
        <v>37970</v>
      </c>
      <c r="U619" s="130">
        <v>7092</v>
      </c>
      <c r="V619" s="136">
        <v>189240</v>
      </c>
      <c r="W619" s="136">
        <v>189240</v>
      </c>
      <c r="X619" s="134">
        <v>44227</v>
      </c>
      <c r="Y619" s="135" t="s">
        <v>8664</v>
      </c>
      <c r="Z619" s="135" t="s">
        <v>7880</v>
      </c>
      <c r="AA619" s="135" t="s">
        <v>7938</v>
      </c>
    </row>
    <row r="620" spans="1:27" x14ac:dyDescent="0.25">
      <c r="A620" s="129">
        <v>7095</v>
      </c>
      <c r="B620" s="129" t="s">
        <v>8392</v>
      </c>
      <c r="C620" s="129">
        <v>691902005</v>
      </c>
      <c r="D620" s="129" t="str">
        <f>VLOOKUP(A620,BASE.!$A$1:$T$878,4,FALSE)</f>
        <v>Municipalidad</v>
      </c>
      <c r="E620" s="129" t="str">
        <f>VLOOKUP(A620,BASE.!$A$1:$T$878,5,FALSE)</f>
        <v>Constitución Política de la República, art. 107.</v>
      </c>
      <c r="F620" s="129" t="str">
        <f>VLOOKUP(A620,BASE.!$A$1:$T$878,6,FALSE)</f>
        <v>Indefinida.</v>
      </c>
      <c r="G620" s="129" t="str">
        <f>VLOOKUP(A620,BASE.!$A$1:$T$878,7,FALSE)</f>
        <v>Según Ley Orgánica Nº 18.695, arts. 1º al 4º.</v>
      </c>
      <c r="H620" s="129" t="str">
        <f>VLOOKUP(A620,BASE.!$A$1:$T$878,8,FALSE)</f>
        <v>no tiene</v>
      </c>
      <c r="I620" s="129">
        <f>VLOOKUP(A620,BASE.!$A$1:$T$878,9,FALSE)</f>
        <v>0</v>
      </c>
      <c r="J620" s="129">
        <f>VLOOKUP(A620,BASE.!$A$1:$T$878,10,FALSE)</f>
        <v>0</v>
      </c>
      <c r="K620" s="129" t="str">
        <f>VLOOKUP(A620,BASE.!$A$1:$T$878,11,FALSE)</f>
        <v xml:space="preserve">José Miguel Hernández Saffirio       </v>
      </c>
      <c r="L620" s="129" t="str">
        <f>VLOOKUP(A620,BASE.!$A$1:$T$878,12,FALSE)</f>
        <v>Independencia Nº 90, Galvarino, Novena Región</v>
      </c>
      <c r="M620" s="129" t="str">
        <f>VLOOKUP(A620,BASE.!$A$1:$T$878,13,FALSE)</f>
        <v>IX</v>
      </c>
      <c r="N620" s="129" t="str">
        <f>VLOOKUP(A620,BASE.!$A$1:$T$878,14,FALSE)</f>
        <v>Galvarino</v>
      </c>
      <c r="O620" s="129">
        <f>VLOOKUP(A620,BASE.!$A$1:$T$878,15,FALSE)</f>
        <v>0</v>
      </c>
      <c r="P620" s="129">
        <f>VLOOKUP(A620,BASE.!$A$1:$T$878,16,FALSE)</f>
        <v>0</v>
      </c>
      <c r="Q620" s="129">
        <f>VLOOKUP(A620,BASE.!$A$1:$T$878,17,FALSE)</f>
        <v>0</v>
      </c>
      <c r="R620" s="129">
        <f>VLOOKUP(A620,BASE.!$A$1:$T$878,18,FALSE)</f>
        <v>91001</v>
      </c>
      <c r="S620" s="129" t="str">
        <f>VLOOKUP(A620,BASE.!$A$1:$T$878,19,FALSE)</f>
        <v>Se acompaña Certificado Financiero correspondiente al 2008, aprobado por la Unidad de Supervisión Nacional.</v>
      </c>
      <c r="T620" s="131">
        <f>VLOOKUP(A620,BASE.!$A$1:$T$878,20,FALSE)</f>
        <v>37970</v>
      </c>
      <c r="U620" s="130">
        <v>7095</v>
      </c>
      <c r="V620" s="136">
        <v>137199</v>
      </c>
      <c r="W620" s="136">
        <v>137199</v>
      </c>
      <c r="X620" s="134">
        <v>44227</v>
      </c>
      <c r="Y620" s="135" t="s">
        <v>8664</v>
      </c>
      <c r="Z620" s="135" t="s">
        <v>7880</v>
      </c>
      <c r="AA620" s="135" t="s">
        <v>8056</v>
      </c>
    </row>
    <row r="621" spans="1:27" x14ac:dyDescent="0.25">
      <c r="A621" s="129">
        <v>7102</v>
      </c>
      <c r="B621" s="129" t="s">
        <v>8393</v>
      </c>
      <c r="C621" s="129">
        <v>651853702</v>
      </c>
      <c r="D621" s="129" t="str">
        <f>VLOOKUP(A621,BASE.!$A$1:$T$878,4,FALSE)</f>
        <v>Corporación de Derecho Privado.</v>
      </c>
      <c r="E621" s="129" t="str">
        <f>VLOOKUP(A621,BASE.!$A$1:$T$878,5,FALSE)</f>
        <v>Otorgado por Decreto Supremo Nº 13, de fecha 8 de enero de 2003, por el Ministerio de Justicia.  Publicado en el Diario Oficial con fecha 24 de enero de 2003</v>
      </c>
      <c r="F621" s="129" t="str">
        <f>VLOOKUP(A621,BASE.!$A$1:$T$878,6,FALSE)</f>
        <v>Certificado de Vigencia Folio Nº 500342396545, de 25 de agosto de 2020, del Servicio de Registro Civil e Identificación.</v>
      </c>
      <c r="G621" s="129" t="str">
        <f>VLOOKUP(A621,BASE.!$A$1:$T$878,7,FALSE)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21" s="129" t="str">
        <f>VLOOKUP(A621,BASE.!$A$1:$T$878,8,FALSE)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21" s="129" t="str">
        <f>VLOOKUP(A621,BASE.!$A$1:$T$878,9,FALSE)</f>
        <v>Durarán 02 años en sus cargos.</v>
      </c>
      <c r="J621" s="129" t="str">
        <f>VLOOKUP(A621,BASE.!$A$1:$T$878,10,FALSE)</f>
        <v>Del 18 de julio de 2019 al 18 de julio de 2021</v>
      </c>
      <c r="K621" s="129" t="str">
        <f>VLOOKUP(A621,BASE.!$A$1:$T$878,11,FALSE)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21" s="129" t="str">
        <f>VLOOKUP(A621,BASE.!$A$1:$T$878,12,FALSE)</f>
        <v xml:space="preserve">Litoral Nº 6225, Lo Hermida, Peñalolén
</v>
      </c>
      <c r="M621" s="129" t="str">
        <f>VLOOKUP(A621,BASE.!$A$1:$T$878,13,FALSE)</f>
        <v>XIII</v>
      </c>
      <c r="N621" s="129" t="str">
        <f>VLOOKUP(A621,BASE.!$A$1:$T$878,14,FALSE)</f>
        <v xml:space="preserve">Peñañolén </v>
      </c>
      <c r="O621" s="129" t="str">
        <f>VLOOKUP(A621,BASE.!$A$1:$T$878,15,FALSE)</f>
        <v xml:space="preserve">22724279
</v>
      </c>
      <c r="P621" s="129" t="str">
        <f>VLOOKUP(A621,BASE.!$A$1:$T$878,16,FALSE)</f>
        <v xml:space="preserve">direccion@chilederechos.cl </v>
      </c>
      <c r="Q621" s="129">
        <f>VLOOKUP(A621,BASE.!$A$1:$T$878,17,FALSE)</f>
        <v>0</v>
      </c>
      <c r="R621" s="129">
        <f>VLOOKUP(A621,BASE.!$A$1:$T$878,18,FALSE)</f>
        <v>93991</v>
      </c>
      <c r="S621" s="129" t="str">
        <f>VLOOKUP(A621,BASE.!$A$1:$T$878,19,FALSE)</f>
        <v>Se acompaña certificado financiero correspondiente al año 2019, aprobados por el Sub Departamento de Supervisión Financiera Nacional.</v>
      </c>
      <c r="T621" s="131">
        <f>VLOOKUP(A621,BASE.!$A$1:$T$878,20,FALSE)</f>
        <v>37970</v>
      </c>
      <c r="U621" s="130">
        <v>7102</v>
      </c>
      <c r="V621" s="136">
        <v>6413280</v>
      </c>
      <c r="W621" s="136">
        <v>6413280</v>
      </c>
      <c r="X621" s="134">
        <v>44227</v>
      </c>
      <c r="Y621" s="135" t="s">
        <v>8664</v>
      </c>
      <c r="Z621" s="135" t="s">
        <v>7880</v>
      </c>
      <c r="AA621" s="135" t="s">
        <v>8014</v>
      </c>
    </row>
    <row r="622" spans="1:27" x14ac:dyDescent="0.25">
      <c r="A622" s="129">
        <v>7102</v>
      </c>
      <c r="B622" s="129" t="s">
        <v>8393</v>
      </c>
      <c r="C622" s="129">
        <v>651853702</v>
      </c>
      <c r="D622" s="129" t="str">
        <f>VLOOKUP(A622,BASE.!$A$1:$T$878,4,FALSE)</f>
        <v>Corporación de Derecho Privado.</v>
      </c>
      <c r="E622" s="129" t="str">
        <f>VLOOKUP(A622,BASE.!$A$1:$T$878,5,FALSE)</f>
        <v>Otorgado por Decreto Supremo Nº 13, de fecha 8 de enero de 2003, por el Ministerio de Justicia.  Publicado en el Diario Oficial con fecha 24 de enero de 2003</v>
      </c>
      <c r="F622" s="129" t="str">
        <f>VLOOKUP(A622,BASE.!$A$1:$T$878,6,FALSE)</f>
        <v>Certificado de Vigencia Folio Nº 500342396545, de 25 de agosto de 2020, del Servicio de Registro Civil e Identificación.</v>
      </c>
      <c r="G622" s="129" t="str">
        <f>VLOOKUP(A622,BASE.!$A$1:$T$878,7,FALSE)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22" s="129" t="str">
        <f>VLOOKUP(A622,BASE.!$A$1:$T$878,8,FALSE)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22" s="129" t="str">
        <f>VLOOKUP(A622,BASE.!$A$1:$T$878,9,FALSE)</f>
        <v>Durarán 02 años en sus cargos.</v>
      </c>
      <c r="J622" s="129" t="str">
        <f>VLOOKUP(A622,BASE.!$A$1:$T$878,10,FALSE)</f>
        <v>Del 18 de julio de 2019 al 18 de julio de 2021</v>
      </c>
      <c r="K622" s="129" t="str">
        <f>VLOOKUP(A622,BASE.!$A$1:$T$878,11,FALSE)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22" s="129" t="str">
        <f>VLOOKUP(A622,BASE.!$A$1:$T$878,12,FALSE)</f>
        <v xml:space="preserve">Litoral Nº 6225, Lo Hermida, Peñalolén
</v>
      </c>
      <c r="M622" s="129" t="str">
        <f>VLOOKUP(A622,BASE.!$A$1:$T$878,13,FALSE)</f>
        <v>XIII</v>
      </c>
      <c r="N622" s="129" t="str">
        <f>VLOOKUP(A622,BASE.!$A$1:$T$878,14,FALSE)</f>
        <v xml:space="preserve">Peñañolén </v>
      </c>
      <c r="O622" s="129" t="str">
        <f>VLOOKUP(A622,BASE.!$A$1:$T$878,15,FALSE)</f>
        <v xml:space="preserve">22724279
</v>
      </c>
      <c r="P622" s="129" t="str">
        <f>VLOOKUP(A622,BASE.!$A$1:$T$878,16,FALSE)</f>
        <v xml:space="preserve">direccion@chilederechos.cl </v>
      </c>
      <c r="Q622" s="129">
        <f>VLOOKUP(A622,BASE.!$A$1:$T$878,17,FALSE)</f>
        <v>0</v>
      </c>
      <c r="R622" s="129">
        <f>VLOOKUP(A622,BASE.!$A$1:$T$878,18,FALSE)</f>
        <v>93991</v>
      </c>
      <c r="S622" s="129" t="str">
        <f>VLOOKUP(A622,BASE.!$A$1:$T$878,19,FALSE)</f>
        <v>Se acompaña certificado financiero correspondiente al año 2019, aprobados por el Sub Departamento de Supervisión Financiera Nacional.</v>
      </c>
      <c r="T622" s="131">
        <f>VLOOKUP(A622,BASE.!$A$1:$T$878,20,FALSE)</f>
        <v>37970</v>
      </c>
      <c r="U622" s="130">
        <v>7102</v>
      </c>
      <c r="V622" s="136">
        <v>6097266</v>
      </c>
      <c r="W622" s="136">
        <v>6097266</v>
      </c>
      <c r="X622" s="134">
        <v>44227</v>
      </c>
      <c r="Y622" s="135" t="s">
        <v>8664</v>
      </c>
      <c r="Z622" s="135" t="s">
        <v>7880</v>
      </c>
      <c r="AA622" s="135" t="s">
        <v>7966</v>
      </c>
    </row>
    <row r="623" spans="1:27" x14ac:dyDescent="0.25">
      <c r="A623" s="129">
        <v>7102</v>
      </c>
      <c r="B623" s="129" t="s">
        <v>8393</v>
      </c>
      <c r="C623" s="129">
        <v>651853702</v>
      </c>
      <c r="D623" s="129" t="str">
        <f>VLOOKUP(A623,BASE.!$A$1:$T$878,4,FALSE)</f>
        <v>Corporación de Derecho Privado.</v>
      </c>
      <c r="E623" s="129" t="str">
        <f>VLOOKUP(A623,BASE.!$A$1:$T$878,5,FALSE)</f>
        <v>Otorgado por Decreto Supremo Nº 13, de fecha 8 de enero de 2003, por el Ministerio de Justicia.  Publicado en el Diario Oficial con fecha 24 de enero de 2003</v>
      </c>
      <c r="F623" s="129" t="str">
        <f>VLOOKUP(A623,BASE.!$A$1:$T$878,6,FALSE)</f>
        <v>Certificado de Vigencia Folio Nº 500342396545, de 25 de agosto de 2020, del Servicio de Registro Civil e Identificación.</v>
      </c>
      <c r="G623" s="129" t="str">
        <f>VLOOKUP(A623,BASE.!$A$1:$T$878,7,FALSE)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23" s="129" t="str">
        <f>VLOOKUP(A623,BASE.!$A$1:$T$878,8,FALSE)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23" s="129" t="str">
        <f>VLOOKUP(A623,BASE.!$A$1:$T$878,9,FALSE)</f>
        <v>Durarán 02 años en sus cargos.</v>
      </c>
      <c r="J623" s="129" t="str">
        <f>VLOOKUP(A623,BASE.!$A$1:$T$878,10,FALSE)</f>
        <v>Del 18 de julio de 2019 al 18 de julio de 2021</v>
      </c>
      <c r="K623" s="129" t="str">
        <f>VLOOKUP(A623,BASE.!$A$1:$T$878,11,FALSE)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23" s="129" t="str">
        <f>VLOOKUP(A623,BASE.!$A$1:$T$878,12,FALSE)</f>
        <v xml:space="preserve">Litoral Nº 6225, Lo Hermida, Peñalolén
</v>
      </c>
      <c r="M623" s="129" t="str">
        <f>VLOOKUP(A623,BASE.!$A$1:$T$878,13,FALSE)</f>
        <v>XIII</v>
      </c>
      <c r="N623" s="129" t="str">
        <f>VLOOKUP(A623,BASE.!$A$1:$T$878,14,FALSE)</f>
        <v xml:space="preserve">Peñañolén </v>
      </c>
      <c r="O623" s="129" t="str">
        <f>VLOOKUP(A623,BASE.!$A$1:$T$878,15,FALSE)</f>
        <v xml:space="preserve">22724279
</v>
      </c>
      <c r="P623" s="129" t="str">
        <f>VLOOKUP(A623,BASE.!$A$1:$T$878,16,FALSE)</f>
        <v xml:space="preserve">direccion@chilederechos.cl </v>
      </c>
      <c r="Q623" s="129">
        <f>VLOOKUP(A623,BASE.!$A$1:$T$878,17,FALSE)</f>
        <v>0</v>
      </c>
      <c r="R623" s="129">
        <f>VLOOKUP(A623,BASE.!$A$1:$T$878,18,FALSE)</f>
        <v>93991</v>
      </c>
      <c r="S623" s="129" t="str">
        <f>VLOOKUP(A623,BASE.!$A$1:$T$878,19,FALSE)</f>
        <v>Se acompaña certificado financiero correspondiente al año 2019, aprobados por el Sub Departamento de Supervisión Financiera Nacional.</v>
      </c>
      <c r="T623" s="131">
        <f>VLOOKUP(A623,BASE.!$A$1:$T$878,20,FALSE)</f>
        <v>37970</v>
      </c>
      <c r="U623" s="130">
        <v>7102</v>
      </c>
      <c r="V623" s="136">
        <v>11223240</v>
      </c>
      <c r="W623" s="136">
        <v>11223240</v>
      </c>
      <c r="X623" s="134">
        <v>44227</v>
      </c>
      <c r="Y623" s="135" t="s">
        <v>8664</v>
      </c>
      <c r="Z623" s="135" t="s">
        <v>7880</v>
      </c>
      <c r="AA623" s="135" t="s">
        <v>7944</v>
      </c>
    </row>
    <row r="624" spans="1:27" x14ac:dyDescent="0.25">
      <c r="A624" s="129">
        <v>7102</v>
      </c>
      <c r="B624" s="129" t="s">
        <v>8393</v>
      </c>
      <c r="C624" s="129">
        <v>651853702</v>
      </c>
      <c r="D624" s="129" t="str">
        <f>VLOOKUP(A624,BASE.!$A$1:$T$878,4,FALSE)</f>
        <v>Corporación de Derecho Privado.</v>
      </c>
      <c r="E624" s="129" t="str">
        <f>VLOOKUP(A624,BASE.!$A$1:$T$878,5,FALSE)</f>
        <v>Otorgado por Decreto Supremo Nº 13, de fecha 8 de enero de 2003, por el Ministerio de Justicia.  Publicado en el Diario Oficial con fecha 24 de enero de 2003</v>
      </c>
      <c r="F624" s="129" t="str">
        <f>VLOOKUP(A624,BASE.!$A$1:$T$878,6,FALSE)</f>
        <v>Certificado de Vigencia Folio Nº 500342396545, de 25 de agosto de 2020, del Servicio de Registro Civil e Identificación.</v>
      </c>
      <c r="G624" s="129" t="str">
        <f>VLOOKUP(A624,BASE.!$A$1:$T$878,7,FALSE)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24" s="129" t="str">
        <f>VLOOKUP(A624,BASE.!$A$1:$T$878,8,FALSE)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24" s="129" t="str">
        <f>VLOOKUP(A624,BASE.!$A$1:$T$878,9,FALSE)</f>
        <v>Durarán 02 años en sus cargos.</v>
      </c>
      <c r="J624" s="129" t="str">
        <f>VLOOKUP(A624,BASE.!$A$1:$T$878,10,FALSE)</f>
        <v>Del 18 de julio de 2019 al 18 de julio de 2021</v>
      </c>
      <c r="K624" s="129" t="str">
        <f>VLOOKUP(A624,BASE.!$A$1:$T$878,11,FALSE)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24" s="129" t="str">
        <f>VLOOKUP(A624,BASE.!$A$1:$T$878,12,FALSE)</f>
        <v xml:space="preserve">Litoral Nº 6225, Lo Hermida, Peñalolén
</v>
      </c>
      <c r="M624" s="129" t="str">
        <f>VLOOKUP(A624,BASE.!$A$1:$T$878,13,FALSE)</f>
        <v>XIII</v>
      </c>
      <c r="N624" s="129" t="str">
        <f>VLOOKUP(A624,BASE.!$A$1:$T$878,14,FALSE)</f>
        <v xml:space="preserve">Peñañolén </v>
      </c>
      <c r="O624" s="129" t="str">
        <f>VLOOKUP(A624,BASE.!$A$1:$T$878,15,FALSE)</f>
        <v xml:space="preserve">22724279
</v>
      </c>
      <c r="P624" s="129" t="str">
        <f>VLOOKUP(A624,BASE.!$A$1:$T$878,16,FALSE)</f>
        <v xml:space="preserve">direccion@chilederechos.cl </v>
      </c>
      <c r="Q624" s="129">
        <f>VLOOKUP(A624,BASE.!$A$1:$T$878,17,FALSE)</f>
        <v>0</v>
      </c>
      <c r="R624" s="129">
        <f>VLOOKUP(A624,BASE.!$A$1:$T$878,18,FALSE)</f>
        <v>93991</v>
      </c>
      <c r="S624" s="129" t="str">
        <f>VLOOKUP(A624,BASE.!$A$1:$T$878,19,FALSE)</f>
        <v>Se acompaña certificado financiero correspondiente al año 2019, aprobados por el Sub Departamento de Supervisión Financiera Nacional.</v>
      </c>
      <c r="T624" s="131">
        <f>VLOOKUP(A624,BASE.!$A$1:$T$878,20,FALSE)</f>
        <v>37970</v>
      </c>
      <c r="U624" s="130">
        <v>7102</v>
      </c>
      <c r="V624" s="136">
        <v>6413280</v>
      </c>
      <c r="W624" s="136">
        <v>6413280</v>
      </c>
      <c r="X624" s="134">
        <v>44227</v>
      </c>
      <c r="Y624" s="135" t="s">
        <v>8664</v>
      </c>
      <c r="Z624" s="135" t="s">
        <v>7880</v>
      </c>
      <c r="AA624" s="135" t="s">
        <v>7950</v>
      </c>
    </row>
    <row r="625" spans="1:27" x14ac:dyDescent="0.25">
      <c r="A625" s="129">
        <v>7102</v>
      </c>
      <c r="B625" s="129" t="s">
        <v>8393</v>
      </c>
      <c r="C625" s="129">
        <v>651853702</v>
      </c>
      <c r="D625" s="129" t="str">
        <f>VLOOKUP(A625,BASE.!$A$1:$T$878,4,FALSE)</f>
        <v>Corporación de Derecho Privado.</v>
      </c>
      <c r="E625" s="129" t="str">
        <f>VLOOKUP(A625,BASE.!$A$1:$T$878,5,FALSE)</f>
        <v>Otorgado por Decreto Supremo Nº 13, de fecha 8 de enero de 2003, por el Ministerio de Justicia.  Publicado en el Diario Oficial con fecha 24 de enero de 2003</v>
      </c>
      <c r="F625" s="129" t="str">
        <f>VLOOKUP(A625,BASE.!$A$1:$T$878,6,FALSE)</f>
        <v>Certificado de Vigencia Folio Nº 500342396545, de 25 de agosto de 2020, del Servicio de Registro Civil e Identificación.</v>
      </c>
      <c r="G625" s="129" t="str">
        <f>VLOOKUP(A625,BASE.!$A$1:$T$878,7,FALSE)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25" s="129" t="str">
        <f>VLOOKUP(A625,BASE.!$A$1:$T$878,8,FALSE)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25" s="129" t="str">
        <f>VLOOKUP(A625,BASE.!$A$1:$T$878,9,FALSE)</f>
        <v>Durarán 02 años en sus cargos.</v>
      </c>
      <c r="J625" s="129" t="str">
        <f>VLOOKUP(A625,BASE.!$A$1:$T$878,10,FALSE)</f>
        <v>Del 18 de julio de 2019 al 18 de julio de 2021</v>
      </c>
      <c r="K625" s="129" t="str">
        <f>VLOOKUP(A625,BASE.!$A$1:$T$878,11,FALSE)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25" s="129" t="str">
        <f>VLOOKUP(A625,BASE.!$A$1:$T$878,12,FALSE)</f>
        <v xml:space="preserve">Litoral Nº 6225, Lo Hermida, Peñalolén
</v>
      </c>
      <c r="M625" s="129" t="str">
        <f>VLOOKUP(A625,BASE.!$A$1:$T$878,13,FALSE)</f>
        <v>XIII</v>
      </c>
      <c r="N625" s="129" t="str">
        <f>VLOOKUP(A625,BASE.!$A$1:$T$878,14,FALSE)</f>
        <v xml:space="preserve">Peñañolén </v>
      </c>
      <c r="O625" s="129" t="str">
        <f>VLOOKUP(A625,BASE.!$A$1:$T$878,15,FALSE)</f>
        <v xml:space="preserve">22724279
</v>
      </c>
      <c r="P625" s="129" t="str">
        <f>VLOOKUP(A625,BASE.!$A$1:$T$878,16,FALSE)</f>
        <v xml:space="preserve">direccion@chilederechos.cl </v>
      </c>
      <c r="Q625" s="129">
        <f>VLOOKUP(A625,BASE.!$A$1:$T$878,17,FALSE)</f>
        <v>0</v>
      </c>
      <c r="R625" s="129">
        <f>VLOOKUP(A625,BASE.!$A$1:$T$878,18,FALSE)</f>
        <v>93991</v>
      </c>
      <c r="S625" s="129" t="str">
        <f>VLOOKUP(A625,BASE.!$A$1:$T$878,19,FALSE)</f>
        <v>Se acompaña certificado financiero correspondiente al año 2019, aprobados por el Sub Departamento de Supervisión Financiera Nacional.</v>
      </c>
      <c r="T625" s="131">
        <f>VLOOKUP(A625,BASE.!$A$1:$T$878,20,FALSE)</f>
        <v>37970</v>
      </c>
      <c r="U625" s="130">
        <v>7102</v>
      </c>
      <c r="V625" s="136">
        <v>8016600</v>
      </c>
      <c r="W625" s="136">
        <v>8016600</v>
      </c>
      <c r="X625" s="134">
        <v>44227</v>
      </c>
      <c r="Y625" s="135" t="s">
        <v>8664</v>
      </c>
      <c r="Z625" s="135" t="s">
        <v>7880</v>
      </c>
      <c r="AA625" s="135" t="s">
        <v>7967</v>
      </c>
    </row>
    <row r="626" spans="1:27" x14ac:dyDescent="0.25">
      <c r="A626" s="129">
        <v>7102</v>
      </c>
      <c r="B626" s="129" t="s">
        <v>8393</v>
      </c>
      <c r="C626" s="129">
        <v>651853702</v>
      </c>
      <c r="D626" s="129" t="str">
        <f>VLOOKUP(A626,BASE.!$A$1:$T$878,4,FALSE)</f>
        <v>Corporación de Derecho Privado.</v>
      </c>
      <c r="E626" s="129" t="str">
        <f>VLOOKUP(A626,BASE.!$A$1:$T$878,5,FALSE)</f>
        <v>Otorgado por Decreto Supremo Nº 13, de fecha 8 de enero de 2003, por el Ministerio de Justicia.  Publicado en el Diario Oficial con fecha 24 de enero de 2003</v>
      </c>
      <c r="F626" s="129" t="str">
        <f>VLOOKUP(A626,BASE.!$A$1:$T$878,6,FALSE)</f>
        <v>Certificado de Vigencia Folio Nº 500342396545, de 25 de agosto de 2020, del Servicio de Registro Civil e Identificación.</v>
      </c>
      <c r="G626" s="129" t="str">
        <f>VLOOKUP(A626,BASE.!$A$1:$T$878,7,FALSE)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26" s="129" t="str">
        <f>VLOOKUP(A626,BASE.!$A$1:$T$878,8,FALSE)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26" s="129" t="str">
        <f>VLOOKUP(A626,BASE.!$A$1:$T$878,9,FALSE)</f>
        <v>Durarán 02 años en sus cargos.</v>
      </c>
      <c r="J626" s="129" t="str">
        <f>VLOOKUP(A626,BASE.!$A$1:$T$878,10,FALSE)</f>
        <v>Del 18 de julio de 2019 al 18 de julio de 2021</v>
      </c>
      <c r="K626" s="129" t="str">
        <f>VLOOKUP(A626,BASE.!$A$1:$T$878,11,FALSE)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26" s="129" t="str">
        <f>VLOOKUP(A626,BASE.!$A$1:$T$878,12,FALSE)</f>
        <v xml:space="preserve">Litoral Nº 6225, Lo Hermida, Peñalolén
</v>
      </c>
      <c r="M626" s="129" t="str">
        <f>VLOOKUP(A626,BASE.!$A$1:$T$878,13,FALSE)</f>
        <v>XIII</v>
      </c>
      <c r="N626" s="129" t="str">
        <f>VLOOKUP(A626,BASE.!$A$1:$T$878,14,FALSE)</f>
        <v xml:space="preserve">Peñañolén </v>
      </c>
      <c r="O626" s="129" t="str">
        <f>VLOOKUP(A626,BASE.!$A$1:$T$878,15,FALSE)</f>
        <v xml:space="preserve">22724279
</v>
      </c>
      <c r="P626" s="129" t="str">
        <f>VLOOKUP(A626,BASE.!$A$1:$T$878,16,FALSE)</f>
        <v xml:space="preserve">direccion@chilederechos.cl </v>
      </c>
      <c r="Q626" s="129">
        <f>VLOOKUP(A626,BASE.!$A$1:$T$878,17,FALSE)</f>
        <v>0</v>
      </c>
      <c r="R626" s="129">
        <f>VLOOKUP(A626,BASE.!$A$1:$T$878,18,FALSE)</f>
        <v>93991</v>
      </c>
      <c r="S626" s="129" t="str">
        <f>VLOOKUP(A626,BASE.!$A$1:$T$878,19,FALSE)</f>
        <v>Se acompaña certificado financiero correspondiente al año 2019, aprobados por el Sub Departamento de Supervisión Financiera Nacional.</v>
      </c>
      <c r="T626" s="131">
        <f>VLOOKUP(A626,BASE.!$A$1:$T$878,20,FALSE)</f>
        <v>37970</v>
      </c>
      <c r="U626" s="130">
        <v>7102</v>
      </c>
      <c r="V626" s="136">
        <v>8016600</v>
      </c>
      <c r="W626" s="136">
        <v>8016600</v>
      </c>
      <c r="X626" s="134">
        <v>44227</v>
      </c>
      <c r="Y626" s="135" t="s">
        <v>8664</v>
      </c>
      <c r="Z626" s="135" t="s">
        <v>7880</v>
      </c>
      <c r="AA626" s="135" t="s">
        <v>7969</v>
      </c>
    </row>
    <row r="627" spans="1:27" x14ac:dyDescent="0.25">
      <c r="A627" s="129">
        <v>7102</v>
      </c>
      <c r="B627" s="129" t="s">
        <v>8393</v>
      </c>
      <c r="C627" s="129">
        <v>651853702</v>
      </c>
      <c r="D627" s="129" t="str">
        <f>VLOOKUP(A627,BASE.!$A$1:$T$878,4,FALSE)</f>
        <v>Corporación de Derecho Privado.</v>
      </c>
      <c r="E627" s="129" t="str">
        <f>VLOOKUP(A627,BASE.!$A$1:$T$878,5,FALSE)</f>
        <v>Otorgado por Decreto Supremo Nº 13, de fecha 8 de enero de 2003, por el Ministerio de Justicia.  Publicado en el Diario Oficial con fecha 24 de enero de 2003</v>
      </c>
      <c r="F627" s="129" t="str">
        <f>VLOOKUP(A627,BASE.!$A$1:$T$878,6,FALSE)</f>
        <v>Certificado de Vigencia Folio Nº 500342396545, de 25 de agosto de 2020, del Servicio de Registro Civil e Identificación.</v>
      </c>
      <c r="G627" s="129" t="str">
        <f>VLOOKUP(A627,BASE.!$A$1:$T$878,7,FALSE)</f>
        <v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v>
      </c>
      <c r="H627" s="129" t="str">
        <f>VLOOKUP(A627,BASE.!$A$1:$T$878,8,FALSE)</f>
        <v xml:space="preserve">Presidenta: 
Nelda Bernarda Soto Núñez,
Vicepresidenta: 
Mario Ulises Merino Wolff, 
Secretaria: 
Myriam Macarena Salinas González, 
Tesorera: 
Marisol Gros Rivero, 
Primer Director
Ana María Cortés Benzi, 
Segundo Director
Gilda Antonetta Salinas Pinto, 
Tercer Director
AIejandro Eabián Jofré Salazar, 
</v>
      </c>
      <c r="I627" s="129" t="str">
        <f>VLOOKUP(A627,BASE.!$A$1:$T$878,9,FALSE)</f>
        <v>Durarán 02 años en sus cargos.</v>
      </c>
      <c r="J627" s="129" t="str">
        <f>VLOOKUP(A627,BASE.!$A$1:$T$878,10,FALSE)</f>
        <v>Del 18 de julio de 2019 al 18 de julio de 2021</v>
      </c>
      <c r="K627" s="129" t="str">
        <f>VLOOKUP(A627,BASE.!$A$1:$T$878,11,FALSE)</f>
        <v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cualquiera de ellas obliguen válidamente a la Corporación  
</v>
      </c>
      <c r="L627" s="129" t="str">
        <f>VLOOKUP(A627,BASE.!$A$1:$T$878,12,FALSE)</f>
        <v xml:space="preserve">Litoral Nº 6225, Lo Hermida, Peñalolén
</v>
      </c>
      <c r="M627" s="129" t="str">
        <f>VLOOKUP(A627,BASE.!$A$1:$T$878,13,FALSE)</f>
        <v>XIII</v>
      </c>
      <c r="N627" s="129" t="str">
        <f>VLOOKUP(A627,BASE.!$A$1:$T$878,14,FALSE)</f>
        <v xml:space="preserve">Peñañolén </v>
      </c>
      <c r="O627" s="129" t="str">
        <f>VLOOKUP(A627,BASE.!$A$1:$T$878,15,FALSE)</f>
        <v xml:space="preserve">22724279
</v>
      </c>
      <c r="P627" s="129" t="str">
        <f>VLOOKUP(A627,BASE.!$A$1:$T$878,16,FALSE)</f>
        <v xml:space="preserve">direccion@chilederechos.cl </v>
      </c>
      <c r="Q627" s="129">
        <f>VLOOKUP(A627,BASE.!$A$1:$T$878,17,FALSE)</f>
        <v>0</v>
      </c>
      <c r="R627" s="129">
        <f>VLOOKUP(A627,BASE.!$A$1:$T$878,18,FALSE)</f>
        <v>93991</v>
      </c>
      <c r="S627" s="129" t="str">
        <f>VLOOKUP(A627,BASE.!$A$1:$T$878,19,FALSE)</f>
        <v>Se acompaña certificado financiero correspondiente al año 2019, aprobados por el Sub Departamento de Supervisión Financiera Nacional.</v>
      </c>
      <c r="T627" s="131">
        <f>VLOOKUP(A627,BASE.!$A$1:$T$878,20,FALSE)</f>
        <v>37970</v>
      </c>
      <c r="U627" s="130">
        <v>7102</v>
      </c>
      <c r="V627" s="136">
        <v>12826560</v>
      </c>
      <c r="W627" s="136">
        <v>12826560</v>
      </c>
      <c r="X627" s="134">
        <v>44227</v>
      </c>
      <c r="Y627" s="135" t="s">
        <v>8664</v>
      </c>
      <c r="Z627" s="135" t="s">
        <v>7880</v>
      </c>
      <c r="AA627" s="135" t="s">
        <v>7982</v>
      </c>
    </row>
    <row r="628" spans="1:27" x14ac:dyDescent="0.25">
      <c r="A628" s="129">
        <v>7104</v>
      </c>
      <c r="B628" s="129" t="s">
        <v>8394</v>
      </c>
      <c r="C628" s="129">
        <v>690711001</v>
      </c>
      <c r="D628" s="129" t="str">
        <f>VLOOKUP(A628,BASE.!$A$1:$T$878,4,FALSE)</f>
        <v>Municipalidad</v>
      </c>
      <c r="E628" s="129" t="str">
        <f>VLOOKUP(A628,BASE.!$A$1:$T$878,5,FALSE)</f>
        <v>Constitución Política de la República, art. 107.</v>
      </c>
      <c r="F628" s="129" t="str">
        <f>VLOOKUP(A628,BASE.!$A$1:$T$878,6,FALSE)</f>
        <v>Indefinida.</v>
      </c>
      <c r="G628" s="129" t="str">
        <f>VLOOKUP(A628,BASE.!$A$1:$T$878,7,FALSE)</f>
        <v>Según Ley Orgánica Nº 18.695, arts. 1º al 4º.</v>
      </c>
      <c r="H628" s="129" t="str">
        <f>VLOOKUP(A628,BASE.!$A$1:$T$878,8,FALSE)</f>
        <v>no tiene</v>
      </c>
      <c r="I628" s="129">
        <f>VLOOKUP(A628,BASE.!$A$1:$T$878,9,FALSE)</f>
        <v>0</v>
      </c>
      <c r="J628" s="129">
        <f>VLOOKUP(A628,BASE.!$A$1:$T$878,10,FALSE)</f>
        <v>0</v>
      </c>
      <c r="K628" s="129" t="str">
        <f>VLOOKUP(A628,BASE.!$A$1:$T$878,11,FALSE)</f>
        <v xml:space="preserve">Johnny Igradil Carrasco Cerda, </v>
      </c>
      <c r="L628" s="129" t="str">
        <f>VLOOKUP(A628,BASE.!$A$1:$T$878,12,FALSE)</f>
        <v>San Pablo Nº 8444, Pudahuel, Región Metropolitana.</v>
      </c>
      <c r="M628" s="129" t="str">
        <f>VLOOKUP(A628,BASE.!$A$1:$T$878,13,FALSE)</f>
        <v>XIII</v>
      </c>
      <c r="N628" s="129" t="str">
        <f>VLOOKUP(A628,BASE.!$A$1:$T$878,14,FALSE)</f>
        <v>Pudahuel</v>
      </c>
      <c r="O628" s="129">
        <f>VLOOKUP(A628,BASE.!$A$1:$T$878,15,FALSE)</f>
        <v>0</v>
      </c>
      <c r="P628" s="129">
        <f>VLOOKUP(A628,BASE.!$A$1:$T$878,16,FALSE)</f>
        <v>0</v>
      </c>
      <c r="Q628" s="129">
        <f>VLOOKUP(A628,BASE.!$A$1:$T$878,17,FALSE)</f>
        <v>0</v>
      </c>
      <c r="R628" s="129">
        <f>VLOOKUP(A628,BASE.!$A$1:$T$878,18,FALSE)</f>
        <v>91001</v>
      </c>
      <c r="S628" s="129" t="str">
        <f>VLOOKUP(A628,BASE.!$A$1:$T$878,19,FALSE)</f>
        <v xml:space="preserve">No se acompañan. Aplica Informe Jurídico Nº 09, de  fecha 14 de marzo de 2011 del Departamento Jurídico y Dictamen Nº 070791, de 2009, de la Contraloría General de la República.  </v>
      </c>
      <c r="T628" s="131">
        <f>VLOOKUP(A628,BASE.!$A$1:$T$878,20,FALSE)</f>
        <v>37970</v>
      </c>
      <c r="U628" s="130">
        <v>7104</v>
      </c>
      <c r="V628" s="136">
        <v>351545</v>
      </c>
      <c r="W628" s="136">
        <v>351545</v>
      </c>
      <c r="X628" s="134">
        <v>44227</v>
      </c>
      <c r="Y628" s="135" t="s">
        <v>8664</v>
      </c>
      <c r="Z628" s="135" t="s">
        <v>7880</v>
      </c>
      <c r="AA628" s="135" t="s">
        <v>7926</v>
      </c>
    </row>
    <row r="629" spans="1:27" x14ac:dyDescent="0.25">
      <c r="A629" s="129">
        <v>7105</v>
      </c>
      <c r="B629" s="129" t="s">
        <v>8395</v>
      </c>
      <c r="C629" s="129">
        <v>691807002</v>
      </c>
      <c r="D629" s="129" t="str">
        <f>VLOOKUP(A629,BASE.!$A$1:$T$878,4,FALSE)</f>
        <v>Municipalidad</v>
      </c>
      <c r="E629" s="129" t="str">
        <f>VLOOKUP(A629,BASE.!$A$1:$T$878,5,FALSE)</f>
        <v>Constitución Política de la República, art. 107.</v>
      </c>
      <c r="F629" s="129" t="str">
        <f>VLOOKUP(A629,BASE.!$A$1:$T$878,6,FALSE)</f>
        <v>Indefinida.</v>
      </c>
      <c r="G629" s="129" t="str">
        <f>VLOOKUP(A629,BASE.!$A$1:$T$878,7,FALSE)</f>
        <v>Según Ley Orgánica Nº 18.695, arts. 1º al 4º.</v>
      </c>
      <c r="H629" s="129" t="str">
        <f>VLOOKUP(A629,BASE.!$A$1:$T$878,8,FALSE)</f>
        <v>no tiene</v>
      </c>
      <c r="I629" s="129">
        <f>VLOOKUP(A629,BASE.!$A$1:$T$878,9,FALSE)</f>
        <v>0</v>
      </c>
      <c r="J629" s="129">
        <f>VLOOKUP(A629,BASE.!$A$1:$T$878,10,FALSE)</f>
        <v>0</v>
      </c>
      <c r="K629" s="129" t="str">
        <f>VLOOKUP(A629,BASE.!$A$1:$T$878,11,FALSE)</f>
        <v>Alcalde: Ricardo Sanhueza Pirce,</v>
      </c>
      <c r="L629" s="129" t="str">
        <f>VLOOKUP(A629,BASE.!$A$1:$T$878,12,FALSE)</f>
        <v xml:space="preserve">Basilio Urrutia Nº914, Traiguén, Novena Región.
</v>
      </c>
      <c r="M629" s="129" t="str">
        <f>VLOOKUP(A629,BASE.!$A$1:$T$878,13,FALSE)</f>
        <v>IX</v>
      </c>
      <c r="N629" s="129" t="str">
        <f>VLOOKUP(A629,BASE.!$A$1:$T$878,14,FALSE)</f>
        <v xml:space="preserve"> Traiguén</v>
      </c>
      <c r="O629" s="129" t="str">
        <f>VLOOKUP(A629,BASE.!$A$1:$T$878,15,FALSE)</f>
        <v xml:space="preserve">Fono: (45) 2885500 (Secretaria Alcalde)
Celular: 991792914
</v>
      </c>
      <c r="P629" s="129" t="str">
        <f>VLOOKUP(A629,BASE.!$A$1:$T$878,16,FALSE)</f>
        <v xml:space="preserve">alcaldesanhuezap@mtraiguen.cl
municipalidad@traiguen.cl 
</v>
      </c>
      <c r="Q629" s="129">
        <f>VLOOKUP(A629,BASE.!$A$1:$T$878,17,FALSE)</f>
        <v>0</v>
      </c>
      <c r="R629" s="129" t="str">
        <f>VLOOKUP(A629,BASE.!$A$1:$T$878,18,FALSE)</f>
        <v>91001: Administración Pública.</v>
      </c>
      <c r="S629" s="129" t="str">
        <f>VLOOKUP(A629,BASE.!$A$1:$T$878,19,FALSE)</f>
        <v xml:space="preserve">No se acompañan. Aplica Informe Jurídico Nº 09, de  fecha 14 de marzo de 2011 del Departamento Jurídico y Dictamen Nº 070791, de 2009, de la Contraloría General de la República.  
</v>
      </c>
      <c r="T629" s="131">
        <f>VLOOKUP(A629,BASE.!$A$1:$T$878,20,FALSE)</f>
        <v>37970</v>
      </c>
      <c r="U629" s="130">
        <v>7105</v>
      </c>
      <c r="V629" s="136">
        <v>146661</v>
      </c>
      <c r="W629" s="136">
        <v>146661</v>
      </c>
      <c r="X629" s="134">
        <v>44227</v>
      </c>
      <c r="Y629" s="135" t="s">
        <v>8664</v>
      </c>
      <c r="Z629" s="135" t="s">
        <v>7880</v>
      </c>
      <c r="AA629" s="135" t="s">
        <v>7890</v>
      </c>
    </row>
    <row r="630" spans="1:27" x14ac:dyDescent="0.25">
      <c r="A630" s="129">
        <v>7106</v>
      </c>
      <c r="B630" s="129" t="s">
        <v>8396</v>
      </c>
      <c r="C630" s="129">
        <v>692201000</v>
      </c>
      <c r="D630" s="129" t="str">
        <f>VLOOKUP(A630,BASE.!$A$1:$T$878,4,FALSE)</f>
        <v>Municipalidad</v>
      </c>
      <c r="E630" s="129" t="str">
        <f>VLOOKUP(A630,BASE.!$A$1:$T$878,5,FALSE)</f>
        <v>Constitución Política de la República, artículo 107</v>
      </c>
      <c r="F630" s="129" t="str">
        <f>VLOOKUP(A630,BASE.!$A$1:$T$878,6,FALSE)</f>
        <v>Indefinida</v>
      </c>
      <c r="G630" s="129" t="str">
        <f>VLOOKUP(A630,BASE.!$A$1:$T$878,7,FALSE)</f>
        <v>Según ley Orgánica N° 18.695, artículos 1° al 4°</v>
      </c>
      <c r="H630" s="129" t="str">
        <f>VLOOKUP(A630,BASE.!$A$1:$T$878,8,FALSE)</f>
        <v>no tiene</v>
      </c>
      <c r="I630" s="129">
        <f>VLOOKUP(A630,BASE.!$A$1:$T$878,9,FALSE)</f>
        <v>0</v>
      </c>
      <c r="J630" s="129">
        <f>VLOOKUP(A630,BASE.!$A$1:$T$878,10,FALSE)</f>
        <v>0</v>
      </c>
      <c r="K630" s="129" t="str">
        <f>VLOOKUP(A630,BASE.!$A$1:$T$878,11,FALSE)</f>
        <v xml:space="preserve">
Gervoy Amador Paredes Rojas, 
</v>
      </c>
      <c r="L630" s="129" t="str">
        <f>VLOOKUP(A630,BASE.!$A$1:$T$878,12,FALSE)</f>
        <v xml:space="preserve">San Felipe N° 80, tercer piso, comuna de Puerto Montt, Décima Región
Casilla 77
</v>
      </c>
      <c r="M630" s="129" t="str">
        <f>VLOOKUP(A630,BASE.!$A$1:$T$878,13,FALSE)</f>
        <v>X</v>
      </c>
      <c r="N630" s="129" t="str">
        <f>VLOOKUP(A630,BASE.!$A$1:$T$878,14,FALSE)</f>
        <v>Puerto Montt</v>
      </c>
      <c r="O630" s="129" t="str">
        <f>VLOOKUP(A630,BASE.!$A$1:$T$878,15,FALSE)</f>
        <v>F. 261741</v>
      </c>
      <c r="P630" s="129" t="str">
        <f>VLOOKUP(A630,BASE.!$A$1:$T$878,16,FALSE)</f>
        <v xml:space="preserve">Email: contamont.@puertomonttchile.cl
</v>
      </c>
      <c r="Q630" s="129">
        <f>VLOOKUP(A630,BASE.!$A$1:$T$878,17,FALSE)</f>
        <v>0</v>
      </c>
      <c r="R630" s="129">
        <f>VLOOKUP(A630,BASE.!$A$1:$T$878,18,FALSE)</f>
        <v>91001</v>
      </c>
      <c r="S630" s="129" t="str">
        <f>VLOOKUP(A630,BASE.!$A$1:$T$878,19,FALSE)</f>
        <v xml:space="preserve">Se acompaña certificado de antecedentes financiero, aprobado por la Unidad de Supervisión Financiera Nacional.
Patrimonio: $23.672.771.000.-(no actualizado)
</v>
      </c>
      <c r="T630" s="131">
        <f>VLOOKUP(A630,BASE.!$A$1:$T$878,20,FALSE)</f>
        <v>37970</v>
      </c>
      <c r="U630" s="130">
        <v>7106</v>
      </c>
      <c r="V630" s="136">
        <v>269667</v>
      </c>
      <c r="W630" s="136">
        <v>269667</v>
      </c>
      <c r="X630" s="134">
        <v>44227</v>
      </c>
      <c r="Y630" s="135" t="s">
        <v>8664</v>
      </c>
      <c r="Z630" s="135" t="s">
        <v>7880</v>
      </c>
      <c r="AA630" s="135" t="s">
        <v>7928</v>
      </c>
    </row>
    <row r="631" spans="1:27" x14ac:dyDescent="0.25">
      <c r="A631" s="129">
        <v>7110</v>
      </c>
      <c r="B631" s="129" t="s">
        <v>8397</v>
      </c>
      <c r="C631" s="129">
        <v>690501007</v>
      </c>
      <c r="D631" s="129" t="str">
        <f>VLOOKUP(A631,BASE.!$A$1:$T$878,4,FALSE)</f>
        <v>Municipalidad</v>
      </c>
      <c r="E631" s="129" t="str">
        <f>VLOOKUP(A631,BASE.!$A$1:$T$878,5,FALSE)</f>
        <v>Constitución Política de la República, art. 107.</v>
      </c>
      <c r="F631" s="129" t="str">
        <f>VLOOKUP(A631,BASE.!$A$1:$T$878,6,FALSE)</f>
        <v>Indefinida.</v>
      </c>
      <c r="G631" s="129" t="str">
        <f>VLOOKUP(A631,BASE.!$A$1:$T$878,7,FALSE)</f>
        <v>Según Ley Orgánica Nº 18.695, arts. 1º al 4º.</v>
      </c>
      <c r="H631" s="129" t="str">
        <f>VLOOKUP(A631,BASE.!$A$1:$T$878,8,FALSE)</f>
        <v>no tiene</v>
      </c>
      <c r="I631" s="129">
        <f>VLOOKUP(A631,BASE.!$A$1:$T$878,9,FALSE)</f>
        <v>0</v>
      </c>
      <c r="J631" s="129">
        <f>VLOOKUP(A631,BASE.!$A$1:$T$878,10,FALSE)</f>
        <v>0</v>
      </c>
      <c r="K631" s="129" t="str">
        <f>VLOOKUP(A631,BASE.!$A$1:$T$878,11,FALSE)</f>
        <v xml:space="preserve">Rodrigo Sánchez Villalobos, </v>
      </c>
      <c r="L631" s="129" t="str">
        <f>VLOOKUP(A631,BASE.!$A$1:$T$878,12,FALSE)</f>
        <v>Portales Nº 555, La Ligua, Quinta Región.</v>
      </c>
      <c r="M631" s="129" t="str">
        <f>VLOOKUP(A631,BASE.!$A$1:$T$878,13,FALSE)</f>
        <v>V</v>
      </c>
      <c r="N631" s="129" t="str">
        <f>VLOOKUP(A631,BASE.!$A$1:$T$878,14,FALSE)</f>
        <v>La Ligua</v>
      </c>
      <c r="O631" s="129">
        <f>VLOOKUP(A631,BASE.!$A$1:$T$878,15,FALSE)</f>
        <v>0</v>
      </c>
      <c r="P631" s="129">
        <f>VLOOKUP(A631,BASE.!$A$1:$T$878,16,FALSE)</f>
        <v>0</v>
      </c>
      <c r="Q631" s="129">
        <f>VLOOKUP(A631,BASE.!$A$1:$T$878,17,FALSE)</f>
        <v>0</v>
      </c>
      <c r="R631" s="129">
        <f>VLOOKUP(A631,BASE.!$A$1:$T$878,18,FALSE)</f>
        <v>91001</v>
      </c>
      <c r="S631" s="129" t="str">
        <f>VLOOKUP(A631,BASE.!$A$1:$T$878,19,FALSE)</f>
        <v xml:space="preserve">No se acompañan. Aplica Informe Jurídico Nº 09, de  fecha 14 de marzo de 2011 del Departamento Jurídico y Dictamen Nº 070791, de 2009, de la Contraloría General de la República.  
</v>
      </c>
      <c r="T631" s="131">
        <f>VLOOKUP(A631,BASE.!$A$1:$T$878,20,FALSE)</f>
        <v>37970</v>
      </c>
      <c r="U631" s="130">
        <v>7110</v>
      </c>
      <c r="V631" s="136">
        <v>170150</v>
      </c>
      <c r="W631" s="136">
        <v>170150</v>
      </c>
      <c r="X631" s="134">
        <v>44227</v>
      </c>
      <c r="Y631" s="135" t="s">
        <v>8664</v>
      </c>
      <c r="Z631" s="135" t="s">
        <v>7880</v>
      </c>
      <c r="AA631" s="135" t="s">
        <v>7904</v>
      </c>
    </row>
    <row r="632" spans="1:27" x14ac:dyDescent="0.25">
      <c r="A632" s="129">
        <v>7116</v>
      </c>
      <c r="B632" s="129" t="s">
        <v>8398</v>
      </c>
      <c r="C632" s="129">
        <v>690721007</v>
      </c>
      <c r="D632" s="129" t="str">
        <f>VLOOKUP(A632,BASE.!$A$1:$T$878,4,FALSE)</f>
        <v>Municipalidad</v>
      </c>
      <c r="E632" s="129" t="str">
        <f>VLOOKUP(A632,BASE.!$A$1:$T$878,5,FALSE)</f>
        <v>Constitución Política de la República, art. 107.</v>
      </c>
      <c r="F632" s="129" t="str">
        <f>VLOOKUP(A632,BASE.!$A$1:$T$878,6,FALSE)</f>
        <v>Indefinida.</v>
      </c>
      <c r="G632" s="129" t="str">
        <f>VLOOKUP(A632,BASE.!$A$1:$T$878,7,FALSE)</f>
        <v>Según Ley Orgánica Nº 18.695, arts. 1º al 4º.</v>
      </c>
      <c r="H632" s="129" t="str">
        <f>VLOOKUP(A632,BASE.!$A$1:$T$878,8,FALSE)</f>
        <v>no tiene</v>
      </c>
      <c r="I632" s="129">
        <f>VLOOKUP(A632,BASE.!$A$1:$T$878,9,FALSE)</f>
        <v>0</v>
      </c>
      <c r="J632" s="129">
        <f>VLOOKUP(A632,BASE.!$A$1:$T$878,10,FALSE)</f>
        <v>0</v>
      </c>
      <c r="K632" s="129" t="str">
        <f>VLOOKUP(A632,BASE.!$A$1:$T$878,11,FALSE)</f>
        <v xml:space="preserve">Germán Codina Powers  </v>
      </c>
      <c r="L632" s="129" t="str">
        <f>VLOOKUP(A632,BASE.!$A$1:$T$878,12,FALSE)</f>
        <v>José Manuel Balmaceda Nº 265, Edificio Consistorial, Puente Alto, Región Metropolitana.</v>
      </c>
      <c r="M632" s="129" t="str">
        <f>VLOOKUP(A632,BASE.!$A$1:$T$878,13,FALSE)</f>
        <v>XIII</v>
      </c>
      <c r="N632" s="129" t="str">
        <f>VLOOKUP(A632,BASE.!$A$1:$T$878,14,FALSE)</f>
        <v>Puente Alto</v>
      </c>
      <c r="O632" s="129">
        <f>VLOOKUP(A632,BASE.!$A$1:$T$878,15,FALSE)</f>
        <v>0</v>
      </c>
      <c r="P632" s="129">
        <f>VLOOKUP(A632,BASE.!$A$1:$T$878,16,FALSE)</f>
        <v>0</v>
      </c>
      <c r="Q632" s="129">
        <f>VLOOKUP(A632,BASE.!$A$1:$T$878,17,FALSE)</f>
        <v>0</v>
      </c>
      <c r="R632" s="129">
        <f>VLOOKUP(A632,BASE.!$A$1:$T$878,18,FALSE)</f>
        <v>91001</v>
      </c>
      <c r="S632" s="129" t="str">
        <f>VLOOKUP(A632,BASE.!$A$1:$T$878,19,FALSE)</f>
        <v xml:space="preserve">No se acompañan. Aplica Informe Jurídico Nº 09, de  fecha 14 de marzo de 2011 del Departamento Jurídico y Dictamen Nº 070791, de 2009, de la Contraloría General de la República.  
</v>
      </c>
      <c r="T632" s="131">
        <f>VLOOKUP(A632,BASE.!$A$1:$T$878,20,FALSE)</f>
        <v>37970</v>
      </c>
      <c r="U632" s="130">
        <v>7116</v>
      </c>
      <c r="V632" s="136">
        <v>11327163</v>
      </c>
      <c r="W632" s="136">
        <v>11327163</v>
      </c>
      <c r="X632" s="134">
        <v>44227</v>
      </c>
      <c r="Y632" s="135" t="s">
        <v>8664</v>
      </c>
      <c r="Z632" s="135" t="s">
        <v>7880</v>
      </c>
      <c r="AA632" s="135" t="s">
        <v>7927</v>
      </c>
    </row>
    <row r="633" spans="1:27" x14ac:dyDescent="0.25">
      <c r="A633" s="129">
        <v>7117</v>
      </c>
      <c r="B633" s="129" t="s">
        <v>8399</v>
      </c>
      <c r="C633" s="129">
        <v>690412004</v>
      </c>
      <c r="D633" s="129" t="str">
        <f>VLOOKUP(A633,BASE.!$A$1:$T$878,4,FALSE)</f>
        <v>Municipalidad</v>
      </c>
      <c r="E633" s="129" t="str">
        <f>VLOOKUP(A633,BASE.!$A$1:$T$878,5,FALSE)</f>
        <v>Constitución Política de la República, art. 107.</v>
      </c>
      <c r="F633" s="129" t="str">
        <f>VLOOKUP(A633,BASE.!$A$1:$T$878,6,FALSE)</f>
        <v>Indefinida.</v>
      </c>
      <c r="G633" s="129" t="str">
        <f>VLOOKUP(A633,BASE.!$A$1:$T$878,7,FALSE)</f>
        <v>Según Ley Orgánica Nº 18.695, arts. 1º al 4º.</v>
      </c>
      <c r="H633" s="129" t="str">
        <f>VLOOKUP(A633,BASE.!$A$1:$T$878,8,FALSE)</f>
        <v>no tiene</v>
      </c>
      <c r="I633" s="129">
        <f>VLOOKUP(A633,BASE.!$A$1:$T$878,9,FALSE)</f>
        <v>0</v>
      </c>
      <c r="J633" s="129">
        <f>VLOOKUP(A633,BASE.!$A$1:$T$878,10,FALSE)</f>
        <v>0</v>
      </c>
      <c r="K633" s="129" t="str">
        <f>VLOOKUP(A633,BASE.!$A$1:$T$878,11,FALSE)</f>
        <v xml:space="preserve">Denis Enrique Cortés Vargas </v>
      </c>
      <c r="L633" s="129" t="str">
        <f>VLOOKUP(A633,BASE.!$A$1:$T$878,12,FALSE)</f>
        <v>Constitución 24, Illapel, Cuarta Región.</v>
      </c>
      <c r="M633" s="129" t="str">
        <f>VLOOKUP(A633,BASE.!$A$1:$T$878,13,FALSE)</f>
        <v>IV</v>
      </c>
      <c r="N633" s="129" t="str">
        <f>VLOOKUP(A633,BASE.!$A$1:$T$878,14,FALSE)</f>
        <v xml:space="preserve"> Illapel</v>
      </c>
      <c r="O633" s="129">
        <f>VLOOKUP(A633,BASE.!$A$1:$T$878,15,FALSE)</f>
        <v>532662300</v>
      </c>
      <c r="P633" s="129" t="str">
        <f>VLOOKUP(A633,BASE.!$A$1:$T$878,16,FALSE)</f>
        <v>denis.cortes@municipalidadillapel.cl</v>
      </c>
      <c r="Q633" s="129">
        <f>VLOOKUP(A633,BASE.!$A$1:$T$878,17,FALSE)</f>
        <v>0</v>
      </c>
      <c r="R633" s="129">
        <f>VLOOKUP(A633,BASE.!$A$1:$T$878,18,FALSE)</f>
        <v>91001</v>
      </c>
      <c r="S633" s="129" t="str">
        <f>VLOOKUP(A633,BASE.!$A$1:$T$878,19,FALSE)</f>
        <v xml:space="preserve">No se acompañan. Aplica Informe Jurídico Nº 09, de  fecha 14 de marzo de 2011 del Departamento Jurídico y Dictamen Nº 070791, de 2009, de la Contraloría General de la República.  
</v>
      </c>
      <c r="T633" s="131">
        <f>VLOOKUP(A633,BASE.!$A$1:$T$878,20,FALSE)</f>
        <v>37970</v>
      </c>
      <c r="U633" s="130">
        <v>7117</v>
      </c>
      <c r="V633" s="136">
        <v>169984</v>
      </c>
      <c r="W633" s="136">
        <v>169984</v>
      </c>
      <c r="X633" s="134">
        <v>44227</v>
      </c>
      <c r="Y633" s="135" t="s">
        <v>8664</v>
      </c>
      <c r="Z633" s="135" t="s">
        <v>7880</v>
      </c>
      <c r="AA633" s="135" t="s">
        <v>7916</v>
      </c>
    </row>
    <row r="634" spans="1:27" x14ac:dyDescent="0.25">
      <c r="A634" s="129">
        <v>7118</v>
      </c>
      <c r="B634" s="129" t="s">
        <v>8400</v>
      </c>
      <c r="C634" s="129">
        <v>690401002</v>
      </c>
      <c r="D634" s="129" t="str">
        <f>VLOOKUP(A634,BASE.!$A$1:$T$878,4,FALSE)</f>
        <v>Municipalidad</v>
      </c>
      <c r="E634" s="129" t="str">
        <f>VLOOKUP(A634,BASE.!$A$1:$T$878,5,FALSE)</f>
        <v>Constitución Política de la República, art. 107.</v>
      </c>
      <c r="F634" s="129" t="str">
        <f>VLOOKUP(A634,BASE.!$A$1:$T$878,6,FALSE)</f>
        <v>Indefinida.</v>
      </c>
      <c r="G634" s="129" t="str">
        <f>VLOOKUP(A634,BASE.!$A$1:$T$878,7,FALSE)</f>
        <v>Según Ley Orgánica Nº 18.695, arts. 1º al 4º.</v>
      </c>
      <c r="H634" s="129" t="str">
        <f>VLOOKUP(A634,BASE.!$A$1:$T$878,8,FALSE)</f>
        <v>no tiene</v>
      </c>
      <c r="I634" s="129">
        <f>VLOOKUP(A634,BASE.!$A$1:$T$878,9,FALSE)</f>
        <v>0</v>
      </c>
      <c r="J634" s="129">
        <f>VLOOKUP(A634,BASE.!$A$1:$T$878,10,FALSE)</f>
        <v>0</v>
      </c>
      <c r="K634" s="129" t="str">
        <f>VLOOKUP(A634,BASE.!$A$1:$T$878,11,FALSE)</f>
        <v xml:space="preserve">Roberto Elías Jacob Jure, </v>
      </c>
      <c r="L634" s="129" t="str">
        <f>VLOOKUP(A634,BASE.!$A$1:$T$878,12,FALSE)</f>
        <v>Arturo Prat Nº 451, comuna de La Serena, Cuarta Región.</v>
      </c>
      <c r="M634" s="129" t="str">
        <f>VLOOKUP(A634,BASE.!$A$1:$T$878,13,FALSE)</f>
        <v>IV</v>
      </c>
      <c r="N634" s="129" t="str">
        <f>VLOOKUP(A634,BASE.!$A$1:$T$878,14,FALSE)</f>
        <v>La Serena</v>
      </c>
      <c r="O634" s="129">
        <f>VLOOKUP(A634,BASE.!$A$1:$T$878,15,FALSE)</f>
        <v>0</v>
      </c>
      <c r="P634" s="129">
        <f>VLOOKUP(A634,BASE.!$A$1:$T$878,16,FALSE)</f>
        <v>0</v>
      </c>
      <c r="Q634" s="129">
        <f>VLOOKUP(A634,BASE.!$A$1:$T$878,17,FALSE)</f>
        <v>0</v>
      </c>
      <c r="R634" s="129">
        <f>VLOOKUP(A634,BASE.!$A$1:$T$878,18,FALSE)</f>
        <v>91001</v>
      </c>
      <c r="S634" s="129" t="str">
        <f>VLOOKUP(A634,BASE.!$A$1:$T$878,19,FALSE)</f>
        <v xml:space="preserve">No se acompañan. Aplica Informe Jurídico Nº 09, de  fecha 14 de marzo de 2011 del Departamento Jurídico y Dictamen Nº 070791, de 2009, de la Contraloría General de la República.  
</v>
      </c>
      <c r="T634" s="131">
        <f>VLOOKUP(A634,BASE.!$A$1:$T$878,20,FALSE)</f>
        <v>37970</v>
      </c>
      <c r="U634" s="130">
        <v>7118</v>
      </c>
      <c r="V634" s="136">
        <v>141930</v>
      </c>
      <c r="W634" s="136">
        <v>141930</v>
      </c>
      <c r="X634" s="134">
        <v>44227</v>
      </c>
      <c r="Y634" s="135" t="s">
        <v>8664</v>
      </c>
      <c r="Z634" s="135" t="s">
        <v>7880</v>
      </c>
      <c r="AA634" s="135" t="s">
        <v>7917</v>
      </c>
    </row>
    <row r="635" spans="1:27" x14ac:dyDescent="0.25">
      <c r="A635" s="129">
        <v>7125</v>
      </c>
      <c r="B635" s="129" t="s">
        <v>8401</v>
      </c>
      <c r="C635" s="129">
        <v>690710005</v>
      </c>
      <c r="D635" s="129" t="str">
        <f>VLOOKUP(A635,BASE.!$A$1:$T$878,4,FALSE)</f>
        <v>Municipalidad</v>
      </c>
      <c r="E635" s="129" t="str">
        <f>VLOOKUP(A635,BASE.!$A$1:$T$878,5,FALSE)</f>
        <v>Constitución Política de la República, art. 107.</v>
      </c>
      <c r="F635" s="129" t="str">
        <f>VLOOKUP(A635,BASE.!$A$1:$T$878,6,FALSE)</f>
        <v>Indefinida.</v>
      </c>
      <c r="G635" s="129" t="str">
        <f>VLOOKUP(A635,BASE.!$A$1:$T$878,7,FALSE)</f>
        <v>Según Ley Orgánica Nº 18.695, arts. 1º al 4º.</v>
      </c>
      <c r="H635" s="129" t="str">
        <f>VLOOKUP(A635,BASE.!$A$1:$T$878,8,FALSE)</f>
        <v>no tiene</v>
      </c>
      <c r="I635" s="129">
        <f>VLOOKUP(A635,BASE.!$A$1:$T$878,9,FALSE)</f>
        <v>0</v>
      </c>
      <c r="J635" s="129">
        <f>VLOOKUP(A635,BASE.!$A$1:$T$878,10,FALSE)</f>
        <v>0</v>
      </c>
      <c r="K635" s="129" t="str">
        <f>VLOOKUP(A635,BASE.!$A$1:$T$878,11,FALSE)</f>
        <v xml:space="preserve">Carmen Gloria Fernández Valenzuela  
</v>
      </c>
      <c r="L635" s="129" t="str">
        <f>VLOOKUP(A635,BASE.!$A$1:$T$878,12,FALSE)</f>
        <v xml:space="preserve">Avenida Carrascal Nº 4447, Quinta Normal, Región Metropolitana. 
</v>
      </c>
      <c r="M635" s="129" t="str">
        <f>VLOOKUP(A635,BASE.!$A$1:$T$878,13,FALSE)</f>
        <v>XIII</v>
      </c>
      <c r="N635" s="129" t="str">
        <f>VLOOKUP(A635,BASE.!$A$1:$T$878,14,FALSE)</f>
        <v>Quinta Normal</v>
      </c>
      <c r="O635" s="129" t="str">
        <f>VLOOKUP(A635,BASE.!$A$1:$T$878,15,FALSE)</f>
        <v xml:space="preserve">Fono: 22-8928802; 22-8928803; 22-8928808
</v>
      </c>
      <c r="P635" s="129" t="str">
        <f>VLOOKUP(A635,BASE.!$A$1:$T$878,16,FALSE)</f>
        <v>alcaldesa@quintanormal.cl</v>
      </c>
      <c r="Q635" s="129">
        <f>VLOOKUP(A635,BASE.!$A$1:$T$878,17,FALSE)</f>
        <v>0</v>
      </c>
      <c r="R635" s="129">
        <f>VLOOKUP(A635,BASE.!$A$1:$T$878,18,FALSE)</f>
        <v>91001</v>
      </c>
      <c r="S635" s="129" t="str">
        <f>VLOOKUP(A635,BASE.!$A$1:$T$878,19,FALSE)</f>
        <v xml:space="preserve">No se acompañan. Aplica Informe Jurídico Nº 09, de  fecha 14 de marzo de 2011 del Departamento Jurídico y Dictamen Nº 070791, de 2009, de la Contraloría General de la República.  
</v>
      </c>
      <c r="T635" s="131">
        <f>VLOOKUP(A635,BASE.!$A$1:$T$878,20,FALSE)</f>
        <v>38159</v>
      </c>
      <c r="U635" s="130">
        <v>7125</v>
      </c>
      <c r="V635" s="136">
        <v>6439140</v>
      </c>
      <c r="W635" s="136">
        <v>6439140</v>
      </c>
      <c r="X635" s="134">
        <v>44227</v>
      </c>
      <c r="Y635" s="135" t="s">
        <v>8664</v>
      </c>
      <c r="Z635" s="135" t="s">
        <v>7880</v>
      </c>
      <c r="AA635" s="135" t="s">
        <v>8016</v>
      </c>
    </row>
    <row r="636" spans="1:27" x14ac:dyDescent="0.25">
      <c r="A636" s="129">
        <v>7128</v>
      </c>
      <c r="B636" s="129" t="s">
        <v>8402</v>
      </c>
      <c r="C636" s="129">
        <v>690511002</v>
      </c>
      <c r="D636" s="129" t="str">
        <f>VLOOKUP(A636,BASE.!$A$1:$T$878,4,FALSE)</f>
        <v>Municipalidad</v>
      </c>
      <c r="E636" s="129" t="str">
        <f>VLOOKUP(A636,BASE.!$A$1:$T$878,5,FALSE)</f>
        <v>Constitución Política de la República, art. 107.</v>
      </c>
      <c r="F636" s="129" t="str">
        <f>VLOOKUP(A636,BASE.!$A$1:$T$878,6,FALSE)</f>
        <v>Indefinida.</v>
      </c>
      <c r="G636" s="129" t="str">
        <f>VLOOKUP(A636,BASE.!$A$1:$T$878,7,FALSE)</f>
        <v>Según Ley Orgánica Nº 18.695, arts. 1º al 4º.</v>
      </c>
      <c r="H636" s="129" t="str">
        <f>VLOOKUP(A636,BASE.!$A$1:$T$878,8,FALSE)</f>
        <v>no tiene</v>
      </c>
      <c r="I636" s="129">
        <f>VLOOKUP(A636,BASE.!$A$1:$T$878,9,FALSE)</f>
        <v>0</v>
      </c>
      <c r="J636" s="129">
        <f>VLOOKUP(A636,BASE.!$A$1:$T$878,10,FALSE)</f>
        <v>0</v>
      </c>
      <c r="K636" s="129" t="str">
        <f>VLOOKUP(A636,BASE.!$A$1:$T$878,11,FALSE)</f>
        <v xml:space="preserve">Manuel Eduardo Rivera Martínez  </v>
      </c>
      <c r="L636" s="129" t="str">
        <f>VLOOKUP(A636,BASE.!$A$1:$T$878,12,FALSE)</f>
        <v>Esmeralda Nº536, Los Andes, Quinta Región.</v>
      </c>
      <c r="M636" s="129" t="str">
        <f>VLOOKUP(A636,BASE.!$A$1:$T$878,13,FALSE)</f>
        <v>V</v>
      </c>
      <c r="N636" s="129" t="str">
        <f>VLOOKUP(A636,BASE.!$A$1:$T$878,14,FALSE)</f>
        <v>Los Andes</v>
      </c>
      <c r="O636" s="129" t="str">
        <f>VLOOKUP(A636,BASE.!$A$1:$T$878,15,FALSE)</f>
        <v>34-250-7753</v>
      </c>
      <c r="P636" s="129" t="str">
        <f>VLOOKUP(A636,BASE.!$A$1:$T$878,16,FALSE)</f>
        <v>nquero@munilosandes.cl</v>
      </c>
      <c r="Q636" s="129">
        <f>VLOOKUP(A636,BASE.!$A$1:$T$878,17,FALSE)</f>
        <v>0</v>
      </c>
      <c r="R636" s="129" t="str">
        <f>VLOOKUP(A636,BASE.!$A$1:$T$878,18,FALSE)</f>
        <v>91001: Administración Pública.</v>
      </c>
      <c r="S636" s="129" t="str">
        <f>VLOOKUP(A636,BASE.!$A$1:$T$878,19,FALSE)</f>
        <v xml:space="preserve">No se acompañan. Aplica Informe Jurídico Nº 09, de  fecha 14 de marzo de 2011 del Departamento Jurídico y Dictamen Nº 070791, de 2009, de la Contraloría General de la República.  
</v>
      </c>
      <c r="T636" s="131">
        <f>VLOOKUP(A636,BASE.!$A$1:$T$878,20,FALSE)</f>
        <v>38159</v>
      </c>
      <c r="U636" s="130">
        <v>7128</v>
      </c>
      <c r="V636" s="136">
        <v>145250</v>
      </c>
      <c r="W636" s="136">
        <v>145250</v>
      </c>
      <c r="X636" s="134">
        <v>44227</v>
      </c>
      <c r="Y636" s="135" t="s">
        <v>8664</v>
      </c>
      <c r="Z636" s="135" t="s">
        <v>7880</v>
      </c>
      <c r="AA636" s="135" t="s">
        <v>8010</v>
      </c>
    </row>
    <row r="637" spans="1:27" x14ac:dyDescent="0.25">
      <c r="A637" s="129">
        <v>7132</v>
      </c>
      <c r="B637" s="129" t="s">
        <v>8403</v>
      </c>
      <c r="C637" s="129">
        <v>691916006</v>
      </c>
      <c r="D637" s="129" t="str">
        <f>VLOOKUP(A637,BASE.!$A$1:$T$878,4,FALSE)</f>
        <v>Municipalidad</v>
      </c>
      <c r="E637" s="129" t="str">
        <f>VLOOKUP(A637,BASE.!$A$1:$T$878,5,FALSE)</f>
        <v>Constitución Política de la República, art. 107.</v>
      </c>
      <c r="F637" s="129" t="str">
        <f>VLOOKUP(A637,BASE.!$A$1:$T$878,6,FALSE)</f>
        <v>Indefinida.</v>
      </c>
      <c r="G637" s="129" t="str">
        <f>VLOOKUP(A637,BASE.!$A$1:$T$878,7,FALSE)</f>
        <v>Según Ley Orgánica Nº 18.695, arts. 1º al 4º.</v>
      </c>
      <c r="H637" s="129" t="str">
        <f>VLOOKUP(A637,BASE.!$A$1:$T$878,8,FALSE)</f>
        <v>no tiene</v>
      </c>
      <c r="I637" s="129">
        <f>VLOOKUP(A637,BASE.!$A$1:$T$878,9,FALSE)</f>
        <v>0</v>
      </c>
      <c r="J637" s="129">
        <f>VLOOKUP(A637,BASE.!$A$1:$T$878,10,FALSE)</f>
        <v>0</v>
      </c>
      <c r="K637" s="129" t="str">
        <f>VLOOKUP(A637,BASE.!$A$1:$T$878,11,FALSE)</f>
        <v xml:space="preserve">Carlos Reinaldo Barra Matamala </v>
      </c>
      <c r="L637" s="129" t="str">
        <f>VLOOKUP(A637,BASE.!$A$1:$T$878,12,FALSE)</f>
        <v>O´Higgins 483, Pucón, Novena Región.</v>
      </c>
      <c r="M637" s="129" t="str">
        <f>VLOOKUP(A637,BASE.!$A$1:$T$878,13,FALSE)</f>
        <v>IX</v>
      </c>
      <c r="N637" s="129" t="str">
        <f>VLOOKUP(A637,BASE.!$A$1:$T$878,14,FALSE)</f>
        <v>Pucón</v>
      </c>
      <c r="O637" s="129">
        <f>VLOOKUP(A637,BASE.!$A$1:$T$878,15,FALSE)</f>
        <v>0</v>
      </c>
      <c r="P637" s="129">
        <f>VLOOKUP(A637,BASE.!$A$1:$T$878,16,FALSE)</f>
        <v>0</v>
      </c>
      <c r="Q637" s="129">
        <f>VLOOKUP(A637,BASE.!$A$1:$T$878,17,FALSE)</f>
        <v>0</v>
      </c>
      <c r="R637" s="129">
        <f>VLOOKUP(A637,BASE.!$A$1:$T$878,18,FALSE)</f>
        <v>91001</v>
      </c>
      <c r="S637" s="129" t="str">
        <f>VLOOKUP(A637,BASE.!$A$1:$T$878,19,FALSE)</f>
        <v xml:space="preserve">No se acompañan. Aplica Informe Jurídico Nº 09, de  fecha 14 de marzo de 2011 del Departamento Jurídico y Dictamen Nº 070791, de 2009, de la Contraloría General de la República </v>
      </c>
      <c r="T637" s="131">
        <f>VLOOKUP(A637,BASE.!$A$1:$T$878,20,FALSE)</f>
        <v>38159</v>
      </c>
      <c r="U637" s="130">
        <v>7132</v>
      </c>
      <c r="V637" s="136">
        <v>146661</v>
      </c>
      <c r="W637" s="136">
        <v>146661</v>
      </c>
      <c r="X637" s="134">
        <v>44227</v>
      </c>
      <c r="Y637" s="135" t="s">
        <v>8664</v>
      </c>
      <c r="Z637" s="135" t="s">
        <v>7880</v>
      </c>
      <c r="AA637" s="135" t="s">
        <v>8054</v>
      </c>
    </row>
    <row r="638" spans="1:27" x14ac:dyDescent="0.25">
      <c r="A638" s="129">
        <v>7137</v>
      </c>
      <c r="B638" s="129" t="s">
        <v>8636</v>
      </c>
      <c r="C638" s="129">
        <v>691512002</v>
      </c>
      <c r="D638" s="129" t="str">
        <f>VLOOKUP(A638,BASE.!$A$1:$T$878,4,FALSE)</f>
        <v>Municipalidad</v>
      </c>
      <c r="E638" s="129" t="str">
        <f>VLOOKUP(A638,BASE.!$A$1:$T$878,5,FALSE)</f>
        <v>Constitución Política de la República, art. 107.</v>
      </c>
      <c r="F638" s="129" t="str">
        <f>VLOOKUP(A638,BASE.!$A$1:$T$878,6,FALSE)</f>
        <v>Indefinida.</v>
      </c>
      <c r="G638" s="129" t="str">
        <f>VLOOKUP(A638,BASE.!$A$1:$T$878,7,FALSE)</f>
        <v>Según Ley Orgánica Nº 18.695, arts. 1º al 4º.</v>
      </c>
      <c r="H638" s="129" t="str">
        <f>VLOOKUP(A638,BASE.!$A$1:$T$878,8,FALSE)</f>
        <v>no tiene</v>
      </c>
      <c r="I638" s="129">
        <f>VLOOKUP(A638,BASE.!$A$1:$T$878,9,FALSE)</f>
        <v>0</v>
      </c>
      <c r="J638" s="129">
        <f>VLOOKUP(A638,BASE.!$A$1:$T$878,10,FALSE)</f>
        <v>0</v>
      </c>
      <c r="K638" s="129" t="str">
        <f>VLOOKUP(A638,BASE.!$A$1:$T$878,11,FALSE)</f>
        <v xml:space="preserve">Boris Felipe Chamorro Rebolledo.
</v>
      </c>
      <c r="L638" s="129" t="str">
        <f>VLOOKUP(A638,BASE.!$A$1:$T$878,12,FALSE)</f>
        <v>Bannen 70, Coronel, Octava Región.</v>
      </c>
      <c r="M638" s="129" t="str">
        <f>VLOOKUP(A638,BASE.!$A$1:$T$878,13,FALSE)</f>
        <v>VIII</v>
      </c>
      <c r="N638" s="129" t="str">
        <f>VLOOKUP(A638,BASE.!$A$1:$T$878,14,FALSE)</f>
        <v>Coronel</v>
      </c>
      <c r="O638" s="129">
        <f>VLOOKUP(A638,BASE.!$A$1:$T$878,15,FALSE)</f>
        <v>0</v>
      </c>
      <c r="P638" s="129">
        <f>VLOOKUP(A638,BASE.!$A$1:$T$878,16,FALSE)</f>
        <v>0</v>
      </c>
      <c r="Q638" s="129">
        <f>VLOOKUP(A638,BASE.!$A$1:$T$878,17,FALSE)</f>
        <v>0</v>
      </c>
      <c r="R638" s="129" t="str">
        <f>VLOOKUP(A638,BASE.!$A$1:$T$878,18,FALSE)</f>
        <v>91001: Administración Pública.</v>
      </c>
      <c r="S638" s="129" t="str">
        <f>VLOOKUP(A638,BASE.!$A$1:$T$878,19,FALSE)</f>
        <v>No se acompañan. Aplica Informe Jurídico Nº 09, de  fecha 14 de marzo de 2011 del Departamento Jurídico y Dictamen Nº 070791, de 2009, de la Contraloría General de la República.</v>
      </c>
      <c r="T638" s="131">
        <f>VLOOKUP(A638,BASE.!$A$1:$T$878,20,FALSE)</f>
        <v>38159</v>
      </c>
      <c r="U638" s="130">
        <v>7137</v>
      </c>
      <c r="V638" s="136">
        <v>0</v>
      </c>
      <c r="W638" s="136">
        <v>0</v>
      </c>
      <c r="X638" s="134">
        <v>44227</v>
      </c>
      <c r="Y638" s="135" t="s">
        <v>8664</v>
      </c>
      <c r="Z638" s="135" t="s">
        <v>7880</v>
      </c>
      <c r="AA638" s="135" t="s">
        <v>7913</v>
      </c>
    </row>
    <row r="639" spans="1:27" x14ac:dyDescent="0.25">
      <c r="A639" s="129">
        <v>7138</v>
      </c>
      <c r="B639" s="129" t="s">
        <v>8404</v>
      </c>
      <c r="C639" s="129">
        <v>690103001</v>
      </c>
      <c r="D639" s="129" t="str">
        <f>VLOOKUP(A639,BASE.!$A$1:$T$878,4,FALSE)</f>
        <v>Municipalidad</v>
      </c>
      <c r="E639" s="129" t="str">
        <f>VLOOKUP(A639,BASE.!$A$1:$T$878,5,FALSE)</f>
        <v>Constitución Política de la República, art. 107.</v>
      </c>
      <c r="F639" s="129" t="str">
        <f>VLOOKUP(A639,BASE.!$A$1:$T$878,6,FALSE)</f>
        <v>Indefinida.</v>
      </c>
      <c r="G639" s="129" t="str">
        <f>VLOOKUP(A639,BASE.!$A$1:$T$878,7,FALSE)</f>
        <v>Según Ley Orgánica Nº 18.695, arts. 1º al 4º.</v>
      </c>
      <c r="H639" s="129" t="str">
        <f>VLOOKUP(A639,BASE.!$A$1:$T$878,8,FALSE)</f>
        <v>no tiene</v>
      </c>
      <c r="I639" s="129">
        <f>VLOOKUP(A639,BASE.!$A$1:$T$878,9,FALSE)</f>
        <v>0</v>
      </c>
      <c r="J639" s="129">
        <f>VLOOKUP(A639,BASE.!$A$1:$T$878,10,FALSE)</f>
        <v>0</v>
      </c>
      <c r="K639" s="129" t="str">
        <f>VLOOKUP(A639,BASE.!$A$1:$T$878,11,FALSE)</f>
        <v xml:space="preserve">Jorge Alejandro Soria Quiroga, </v>
      </c>
      <c r="L639" s="129" t="str">
        <f>VLOOKUP(A639,BASE.!$A$1:$T$878,12,FALSE)</f>
        <v>Tarapacá Nº 477, Iquique, Primera Región.</v>
      </c>
      <c r="M639" s="129" t="str">
        <f>VLOOKUP(A639,BASE.!$A$1:$T$878,13,FALSE)</f>
        <v>I</v>
      </c>
      <c r="N639" s="129" t="str">
        <f>VLOOKUP(A639,BASE.!$A$1:$T$878,14,FALSE)</f>
        <v>Iquique</v>
      </c>
      <c r="O639" s="129">
        <f>VLOOKUP(A639,BASE.!$A$1:$T$878,15,FALSE)</f>
        <v>0</v>
      </c>
      <c r="P639" s="129">
        <f>VLOOKUP(A639,BASE.!$A$1:$T$878,16,FALSE)</f>
        <v>0</v>
      </c>
      <c r="Q639" s="129">
        <f>VLOOKUP(A639,BASE.!$A$1:$T$878,17,FALSE)</f>
        <v>0</v>
      </c>
      <c r="R639" s="129">
        <f>VLOOKUP(A639,BASE.!$A$1:$T$878,18,FALSE)</f>
        <v>91001</v>
      </c>
      <c r="S639" s="129" t="str">
        <f>VLOOKUP(A639,BASE.!$A$1:$T$878,19,FALSE)</f>
        <v xml:space="preserve">No se acompañan. Aplica Informe Jurídico Nº 09, de  fecha 14 de marzo de 2011 del Departamento Jurídico y Dictamen Nº 070791, de 2009, de la Contraloría General de la República.  
</v>
      </c>
      <c r="T639" s="131">
        <f>VLOOKUP(A639,BASE.!$A$1:$T$878,20,FALSE)</f>
        <v>38159</v>
      </c>
      <c r="U639" s="130">
        <v>7138</v>
      </c>
      <c r="V639" s="136">
        <v>276224</v>
      </c>
      <c r="W639" s="136">
        <v>276224</v>
      </c>
      <c r="X639" s="134">
        <v>44227</v>
      </c>
      <c r="Y639" s="135" t="s">
        <v>8664</v>
      </c>
      <c r="Z639" s="135" t="s">
        <v>7880</v>
      </c>
      <c r="AA639" s="135" t="s">
        <v>187</v>
      </c>
    </row>
    <row r="640" spans="1:27" x14ac:dyDescent="0.25">
      <c r="A640" s="129">
        <v>7139</v>
      </c>
      <c r="B640" s="129" t="s">
        <v>8405</v>
      </c>
      <c r="C640" s="129">
        <v>691405001</v>
      </c>
      <c r="D640" s="129" t="str">
        <f>VLOOKUP(A640,BASE.!$A$1:$T$878,4,FALSE)</f>
        <v>Municipalidad</v>
      </c>
      <c r="E640" s="129" t="str">
        <f>VLOOKUP(A640,BASE.!$A$1:$T$878,5,FALSE)</f>
        <v>Constitución Política de la República, art. 107</v>
      </c>
      <c r="F640" s="129" t="str">
        <f>VLOOKUP(A640,BASE.!$A$1:$T$878,6,FALSE)</f>
        <v>Indefinida</v>
      </c>
      <c r="G640" s="129" t="str">
        <f>VLOOKUP(A640,BASE.!$A$1:$T$878,7,FALSE)</f>
        <v xml:space="preserve">Según Ley Orgánica N° 18.695, art 1 a 4
</v>
      </c>
      <c r="H640" s="129" t="str">
        <f>VLOOKUP(A640,BASE.!$A$1:$T$878,8,FALSE)</f>
        <v>no tiene</v>
      </c>
      <c r="I640" s="129">
        <f>VLOOKUP(A640,BASE.!$A$1:$T$878,9,FALSE)</f>
        <v>0</v>
      </c>
      <c r="J640" s="129">
        <f>VLOOKUP(A640,BASE.!$A$1:$T$878,10,FALSE)</f>
        <v>0</v>
      </c>
      <c r="K640" s="129" t="str">
        <f>VLOOKUP(A640,BASE.!$A$1:$T$878,11,FALSE)</f>
        <v xml:space="preserve">Hugo Naim Gebrie Asfura,
</v>
      </c>
      <c r="L640" s="129" t="str">
        <f>VLOOKUP(A640,BASE.!$A$1:$T$878,12,FALSE)</f>
        <v xml:space="preserve">Vicuña Mackenna N° 436, comuna de San Carlos
</v>
      </c>
      <c r="M640" s="129" t="str">
        <f>VLOOKUP(A640,BASE.!$A$1:$T$878,13,FALSE)</f>
        <v>XVI</v>
      </c>
      <c r="N640" s="129" t="str">
        <f>VLOOKUP(A640,BASE.!$A$1:$T$878,14,FALSE)</f>
        <v>San Carlos</v>
      </c>
      <c r="O640" s="129" t="str">
        <f>VLOOKUP(A640,BASE.!$A$1:$T$878,15,FALSE)</f>
        <v>41-201300</v>
      </c>
      <c r="P640" s="129">
        <f>VLOOKUP(A640,BASE.!$A$1:$T$878,16,FALSE)</f>
        <v>0</v>
      </c>
      <c r="Q640" s="129">
        <f>VLOOKUP(A640,BASE.!$A$1:$T$878,17,FALSE)</f>
        <v>0</v>
      </c>
      <c r="R640" s="129">
        <f>VLOOKUP(A640,BASE.!$A$1:$T$878,18,FALSE)</f>
        <v>91001</v>
      </c>
      <c r="S640" s="129" t="str">
        <f>VLOOKUP(A640,BASE.!$A$1:$T$878,19,FALSE)</f>
        <v xml:space="preserve">No se acompañan. Aplica Informe Jurídico Nº 09, de  fecha 14 de marzo de 2011 del Departamento Jurídico y Dictamen Nº 070791, de 2009, de la Contraloría General de la República.  
.
</v>
      </c>
      <c r="T640" s="131">
        <f>VLOOKUP(A640,BASE.!$A$1:$T$878,20,FALSE)</f>
        <v>37970</v>
      </c>
      <c r="U640" s="130">
        <v>7139</v>
      </c>
      <c r="V640" s="136">
        <v>5056871</v>
      </c>
      <c r="W640" s="136">
        <v>5056871</v>
      </c>
      <c r="X640" s="134">
        <v>44227</v>
      </c>
      <c r="Y640" s="135" t="s">
        <v>8664</v>
      </c>
      <c r="Z640" s="135" t="s">
        <v>7880</v>
      </c>
      <c r="AA640" s="135" t="s">
        <v>7981</v>
      </c>
    </row>
    <row r="641" spans="1:27" x14ac:dyDescent="0.25">
      <c r="A641" s="129">
        <v>7141</v>
      </c>
      <c r="B641" s="129" t="s">
        <v>8406</v>
      </c>
      <c r="C641" s="129">
        <v>650165500</v>
      </c>
      <c r="D641" s="129" t="str">
        <f>VLOOKUP(A641,BASE.!$A$1:$T$878,4,FALSE)</f>
        <v>Fundación de derecho público.</v>
      </c>
      <c r="E641" s="129" t="str">
        <f>VLOOKUP(A641,BASE.!$A$1:$T$878,5,FALSE)</f>
        <v>Erigida de acuerdo al Derecho Canónico, por Decreto Eclesiástico Nº 431/2001, del  10 de junio del 2001.</v>
      </c>
      <c r="F641" s="129" t="str">
        <f>VLOOKUP(A641,BASE.!$A$1:$T$878,6,FALSE)</f>
        <v>Indefinida.</v>
      </c>
      <c r="G641" s="129" t="str">
        <f>VLOOKUP(A641,BASE.!$A$1:$T$878,7,FALSE)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641" s="129" t="str">
        <f>VLOOKUP(A641,BASE.!$A$1:$T$878,8,FALSE)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641" s="129" t="str">
        <f>VLOOKUP(A641,BASE.!$A$1:$T$878,9,FALSE)</f>
        <v>3 años</v>
      </c>
      <c r="J641" s="129" t="str">
        <f>VLOOKUP(A641,BASE.!$A$1:$T$878,10,FALSE)</f>
        <v xml:space="preserve">Consta en Decreto de fecha 03 de enero de 2018, del Arzobispo de Concepción, que el Directorio vigente está compuesto por los integrantes señalados precedentemente. </v>
      </c>
      <c r="K641" s="129" t="str">
        <f>VLOOKUP(A641,BASE.!$A$1:$T$878,11,FALSE)</f>
        <v xml:space="preserve">Presbítero José Teodoro Cartes Gómez                        
</v>
      </c>
      <c r="L641" s="129" t="str">
        <f>VLOOKUP(A641,BASE.!$A$1:$T$878,12,FALSE)</f>
        <v xml:space="preserve">Calle Castellón Nº1438, Concepción, Región del Biobío. 
</v>
      </c>
      <c r="M641" s="129" t="str">
        <f>VLOOKUP(A641,BASE.!$A$1:$T$878,13,FALSE)</f>
        <v>VIII</v>
      </c>
      <c r="N641" s="129" t="str">
        <f>VLOOKUP(A641,BASE.!$A$1:$T$878,14,FALSE)</f>
        <v>Concepción</v>
      </c>
      <c r="O641" s="129" t="str">
        <f>VLOOKUP(A641,BASE.!$A$1:$T$878,15,FALSE)</f>
        <v xml:space="preserve">Teléfono: 41-2293100
</v>
      </c>
      <c r="P641" s="129" t="str">
        <f>VLOOKUP(A641,BASE.!$A$1:$T$878,16,FALSE)</f>
        <v xml:space="preserve">Correo electrónico: psocialconce@gmail.com
</v>
      </c>
      <c r="Q641" s="129">
        <f>VLOOKUP(A641,BASE.!$A$1:$T$878,17,FALSE)</f>
        <v>0</v>
      </c>
      <c r="R641" s="129">
        <f>VLOOKUP(A641,BASE.!$A$1:$T$878,18,FALSE)</f>
        <v>93401</v>
      </c>
      <c r="S641" s="129" t="str">
        <f>VLOOKUP(A641,BASE.!$A$1:$T$878,19,FALSE)</f>
        <v xml:space="preserve">Se acompaña Certificado Financiero, correspondiente al año 2019, aprobado por el Sub Depto. de Supervisión Financiera Nacional.
</v>
      </c>
      <c r="T641" s="131">
        <f>VLOOKUP(A641,BASE.!$A$1:$T$878,20,FALSE)</f>
        <v>0</v>
      </c>
      <c r="U641" s="130">
        <v>7141</v>
      </c>
      <c r="V641" s="136">
        <v>3177987</v>
      </c>
      <c r="W641" s="136">
        <v>3177987</v>
      </c>
      <c r="X641" s="134">
        <v>44227</v>
      </c>
      <c r="Y641" s="135" t="s">
        <v>8664</v>
      </c>
      <c r="Z641" s="135" t="s">
        <v>7880</v>
      </c>
      <c r="AA641" s="135" t="s">
        <v>162</v>
      </c>
    </row>
    <row r="642" spans="1:27" x14ac:dyDescent="0.25">
      <c r="A642" s="129">
        <v>7141</v>
      </c>
      <c r="B642" s="129" t="s">
        <v>8406</v>
      </c>
      <c r="C642" s="129">
        <v>650165500</v>
      </c>
      <c r="D642" s="129" t="str">
        <f>VLOOKUP(A642,BASE.!$A$1:$T$878,4,FALSE)</f>
        <v>Fundación de derecho público.</v>
      </c>
      <c r="E642" s="129" t="str">
        <f>VLOOKUP(A642,BASE.!$A$1:$T$878,5,FALSE)</f>
        <v>Erigida de acuerdo al Derecho Canónico, por Decreto Eclesiástico Nº 431/2001, del  10 de junio del 2001.</v>
      </c>
      <c r="F642" s="129" t="str">
        <f>VLOOKUP(A642,BASE.!$A$1:$T$878,6,FALSE)</f>
        <v>Indefinida.</v>
      </c>
      <c r="G642" s="129" t="str">
        <f>VLOOKUP(A642,BASE.!$A$1:$T$878,7,FALSE)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642" s="129" t="str">
        <f>VLOOKUP(A642,BASE.!$A$1:$T$878,8,FALSE)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642" s="129" t="str">
        <f>VLOOKUP(A642,BASE.!$A$1:$T$878,9,FALSE)</f>
        <v>3 años</v>
      </c>
      <c r="J642" s="129" t="str">
        <f>VLOOKUP(A642,BASE.!$A$1:$T$878,10,FALSE)</f>
        <v xml:space="preserve">Consta en Decreto de fecha 03 de enero de 2018, del Arzobispo de Concepción, que el Directorio vigente está compuesto por los integrantes señalados precedentemente. </v>
      </c>
      <c r="K642" s="129" t="str">
        <f>VLOOKUP(A642,BASE.!$A$1:$T$878,11,FALSE)</f>
        <v xml:space="preserve">Presbítero José Teodoro Cartes Gómez                        
</v>
      </c>
      <c r="L642" s="129" t="str">
        <f>VLOOKUP(A642,BASE.!$A$1:$T$878,12,FALSE)</f>
        <v xml:space="preserve">Calle Castellón Nº1438, Concepción, Región del Biobío. 
</v>
      </c>
      <c r="M642" s="129" t="str">
        <f>VLOOKUP(A642,BASE.!$A$1:$T$878,13,FALSE)</f>
        <v>VIII</v>
      </c>
      <c r="N642" s="129" t="str">
        <f>VLOOKUP(A642,BASE.!$A$1:$T$878,14,FALSE)</f>
        <v>Concepción</v>
      </c>
      <c r="O642" s="129" t="str">
        <f>VLOOKUP(A642,BASE.!$A$1:$T$878,15,FALSE)</f>
        <v xml:space="preserve">Teléfono: 41-2293100
</v>
      </c>
      <c r="P642" s="129" t="str">
        <f>VLOOKUP(A642,BASE.!$A$1:$T$878,16,FALSE)</f>
        <v xml:space="preserve">Correo electrónico: psocialconce@gmail.com
</v>
      </c>
      <c r="Q642" s="129">
        <f>VLOOKUP(A642,BASE.!$A$1:$T$878,17,FALSE)</f>
        <v>0</v>
      </c>
      <c r="R642" s="129">
        <f>VLOOKUP(A642,BASE.!$A$1:$T$878,18,FALSE)</f>
        <v>93401</v>
      </c>
      <c r="S642" s="129" t="str">
        <f>VLOOKUP(A642,BASE.!$A$1:$T$878,19,FALSE)</f>
        <v xml:space="preserve">Se acompaña Certificado Financiero, correspondiente al año 2019, aprobado por el Sub Depto. de Supervisión Financiera Nacional.
</v>
      </c>
      <c r="T642" s="131">
        <f>VLOOKUP(A642,BASE.!$A$1:$T$878,20,FALSE)</f>
        <v>0</v>
      </c>
      <c r="U642" s="130">
        <v>7141</v>
      </c>
      <c r="V642" s="136">
        <v>9136594</v>
      </c>
      <c r="W642" s="136">
        <v>9136594</v>
      </c>
      <c r="X642" s="134">
        <v>44227</v>
      </c>
      <c r="Y642" s="135" t="s">
        <v>8664</v>
      </c>
      <c r="Z642" s="135" t="s">
        <v>7880</v>
      </c>
      <c r="AA642" s="135" t="s">
        <v>7913</v>
      </c>
    </row>
    <row r="643" spans="1:27" x14ac:dyDescent="0.25">
      <c r="A643" s="129">
        <v>7141</v>
      </c>
      <c r="B643" s="129" t="s">
        <v>8406</v>
      </c>
      <c r="C643" s="129">
        <v>650165500</v>
      </c>
      <c r="D643" s="129" t="str">
        <f>VLOOKUP(A643,BASE.!$A$1:$T$878,4,FALSE)</f>
        <v>Fundación de derecho público.</v>
      </c>
      <c r="E643" s="129" t="str">
        <f>VLOOKUP(A643,BASE.!$A$1:$T$878,5,FALSE)</f>
        <v>Erigida de acuerdo al Derecho Canónico, por Decreto Eclesiástico Nº 431/2001, del  10 de junio del 2001.</v>
      </c>
      <c r="F643" s="129" t="str">
        <f>VLOOKUP(A643,BASE.!$A$1:$T$878,6,FALSE)</f>
        <v>Indefinida.</v>
      </c>
      <c r="G643" s="129" t="str">
        <f>VLOOKUP(A643,BASE.!$A$1:$T$878,7,FALSE)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643" s="129" t="str">
        <f>VLOOKUP(A643,BASE.!$A$1:$T$878,8,FALSE)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643" s="129" t="str">
        <f>VLOOKUP(A643,BASE.!$A$1:$T$878,9,FALSE)</f>
        <v>3 años</v>
      </c>
      <c r="J643" s="129" t="str">
        <f>VLOOKUP(A643,BASE.!$A$1:$T$878,10,FALSE)</f>
        <v xml:space="preserve">Consta en Decreto de fecha 03 de enero de 2018, del Arzobispo de Concepción, que el Directorio vigente está compuesto por los integrantes señalados precedentemente. </v>
      </c>
      <c r="K643" s="129" t="str">
        <f>VLOOKUP(A643,BASE.!$A$1:$T$878,11,FALSE)</f>
        <v xml:space="preserve">Presbítero José Teodoro Cartes Gómez                        
</v>
      </c>
      <c r="L643" s="129" t="str">
        <f>VLOOKUP(A643,BASE.!$A$1:$T$878,12,FALSE)</f>
        <v xml:space="preserve">Calle Castellón Nº1438, Concepción, Región del Biobío. 
</v>
      </c>
      <c r="M643" s="129" t="str">
        <f>VLOOKUP(A643,BASE.!$A$1:$T$878,13,FALSE)</f>
        <v>VIII</v>
      </c>
      <c r="N643" s="129" t="str">
        <f>VLOOKUP(A643,BASE.!$A$1:$T$878,14,FALSE)</f>
        <v>Concepción</v>
      </c>
      <c r="O643" s="129" t="str">
        <f>VLOOKUP(A643,BASE.!$A$1:$T$878,15,FALSE)</f>
        <v xml:space="preserve">Teléfono: 41-2293100
</v>
      </c>
      <c r="P643" s="129" t="str">
        <f>VLOOKUP(A643,BASE.!$A$1:$T$878,16,FALSE)</f>
        <v xml:space="preserve">Correo electrónico: psocialconce@gmail.com
</v>
      </c>
      <c r="Q643" s="129">
        <f>VLOOKUP(A643,BASE.!$A$1:$T$878,17,FALSE)</f>
        <v>0</v>
      </c>
      <c r="R643" s="129">
        <f>VLOOKUP(A643,BASE.!$A$1:$T$878,18,FALSE)</f>
        <v>93401</v>
      </c>
      <c r="S643" s="129" t="str">
        <f>VLOOKUP(A643,BASE.!$A$1:$T$878,19,FALSE)</f>
        <v xml:space="preserve">Se acompaña Certificado Financiero, correspondiente al año 2019, aprobado por el Sub Depto. de Supervisión Financiera Nacional.
</v>
      </c>
      <c r="T643" s="131">
        <f>VLOOKUP(A643,BASE.!$A$1:$T$878,20,FALSE)</f>
        <v>0</v>
      </c>
      <c r="U643" s="130">
        <v>7141</v>
      </c>
      <c r="V643" s="136">
        <v>7854540</v>
      </c>
      <c r="W643" s="136">
        <v>7854540</v>
      </c>
      <c r="X643" s="134">
        <v>44227</v>
      </c>
      <c r="Y643" s="135" t="s">
        <v>8664</v>
      </c>
      <c r="Z643" s="135" t="s">
        <v>7880</v>
      </c>
      <c r="AA643" s="135" t="s">
        <v>7903</v>
      </c>
    </row>
    <row r="644" spans="1:27" x14ac:dyDescent="0.25">
      <c r="A644" s="129">
        <v>7141</v>
      </c>
      <c r="B644" s="129" t="s">
        <v>8406</v>
      </c>
      <c r="C644" s="129">
        <v>650165500</v>
      </c>
      <c r="D644" s="129" t="str">
        <f>VLOOKUP(A644,BASE.!$A$1:$T$878,4,FALSE)</f>
        <v>Fundación de derecho público.</v>
      </c>
      <c r="E644" s="129" t="str">
        <f>VLOOKUP(A644,BASE.!$A$1:$T$878,5,FALSE)</f>
        <v>Erigida de acuerdo al Derecho Canónico, por Decreto Eclesiástico Nº 431/2001, del  10 de junio del 2001.</v>
      </c>
      <c r="F644" s="129" t="str">
        <f>VLOOKUP(A644,BASE.!$A$1:$T$878,6,FALSE)</f>
        <v>Indefinida.</v>
      </c>
      <c r="G644" s="129" t="str">
        <f>VLOOKUP(A644,BASE.!$A$1:$T$878,7,FALSE)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644" s="129" t="str">
        <f>VLOOKUP(A644,BASE.!$A$1:$T$878,8,FALSE)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644" s="129" t="str">
        <f>VLOOKUP(A644,BASE.!$A$1:$T$878,9,FALSE)</f>
        <v>3 años</v>
      </c>
      <c r="J644" s="129" t="str">
        <f>VLOOKUP(A644,BASE.!$A$1:$T$878,10,FALSE)</f>
        <v xml:space="preserve">Consta en Decreto de fecha 03 de enero de 2018, del Arzobispo de Concepción, que el Directorio vigente está compuesto por los integrantes señalados precedentemente. </v>
      </c>
      <c r="K644" s="129" t="str">
        <f>VLOOKUP(A644,BASE.!$A$1:$T$878,11,FALSE)</f>
        <v xml:space="preserve">Presbítero José Teodoro Cartes Gómez                        
</v>
      </c>
      <c r="L644" s="129" t="str">
        <f>VLOOKUP(A644,BASE.!$A$1:$T$878,12,FALSE)</f>
        <v xml:space="preserve">Calle Castellón Nº1438, Concepción, Región del Biobío. 
</v>
      </c>
      <c r="M644" s="129" t="str">
        <f>VLOOKUP(A644,BASE.!$A$1:$T$878,13,FALSE)</f>
        <v>VIII</v>
      </c>
      <c r="N644" s="129" t="str">
        <f>VLOOKUP(A644,BASE.!$A$1:$T$878,14,FALSE)</f>
        <v>Concepción</v>
      </c>
      <c r="O644" s="129" t="str">
        <f>VLOOKUP(A644,BASE.!$A$1:$T$878,15,FALSE)</f>
        <v xml:space="preserve">Teléfono: 41-2293100
</v>
      </c>
      <c r="P644" s="129" t="str">
        <f>VLOOKUP(A644,BASE.!$A$1:$T$878,16,FALSE)</f>
        <v xml:space="preserve">Correo electrónico: psocialconce@gmail.com
</v>
      </c>
      <c r="Q644" s="129">
        <f>VLOOKUP(A644,BASE.!$A$1:$T$878,17,FALSE)</f>
        <v>0</v>
      </c>
      <c r="R644" s="129">
        <f>VLOOKUP(A644,BASE.!$A$1:$T$878,18,FALSE)</f>
        <v>93401</v>
      </c>
      <c r="S644" s="129" t="str">
        <f>VLOOKUP(A644,BASE.!$A$1:$T$878,19,FALSE)</f>
        <v xml:space="preserve">Se acompaña Certificado Financiero, correspondiente al año 2019, aprobado por el Sub Depto. de Supervisión Financiera Nacional.
</v>
      </c>
      <c r="T644" s="131">
        <f>VLOOKUP(A644,BASE.!$A$1:$T$878,20,FALSE)</f>
        <v>0</v>
      </c>
      <c r="U644" s="130">
        <v>7141</v>
      </c>
      <c r="V644" s="136">
        <v>43296190</v>
      </c>
      <c r="W644" s="136">
        <v>43296190</v>
      </c>
      <c r="X644" s="134">
        <v>44227</v>
      </c>
      <c r="Y644" s="135" t="s">
        <v>8664</v>
      </c>
      <c r="Z644" s="135" t="s">
        <v>7880</v>
      </c>
      <c r="AA644" s="135" t="s">
        <v>7991</v>
      </c>
    </row>
    <row r="645" spans="1:27" x14ac:dyDescent="0.25">
      <c r="A645" s="129">
        <v>7141</v>
      </c>
      <c r="B645" s="129" t="s">
        <v>8406</v>
      </c>
      <c r="C645" s="129">
        <v>650165500</v>
      </c>
      <c r="D645" s="129" t="str">
        <f>VLOOKUP(A645,BASE.!$A$1:$T$878,4,FALSE)</f>
        <v>Fundación de derecho público.</v>
      </c>
      <c r="E645" s="129" t="str">
        <f>VLOOKUP(A645,BASE.!$A$1:$T$878,5,FALSE)</f>
        <v>Erigida de acuerdo al Derecho Canónico, por Decreto Eclesiástico Nº 431/2001, del  10 de junio del 2001.</v>
      </c>
      <c r="F645" s="129" t="str">
        <f>VLOOKUP(A645,BASE.!$A$1:$T$878,6,FALSE)</f>
        <v>Indefinida.</v>
      </c>
      <c r="G645" s="129" t="str">
        <f>VLOOKUP(A645,BASE.!$A$1:$T$878,7,FALSE)</f>
        <v>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v>
      </c>
      <c r="H645" s="129" t="str">
        <f>VLOOKUP(A645,BASE.!$A$1:$T$878,8,FALSE)</f>
        <v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v>
      </c>
      <c r="I645" s="129" t="str">
        <f>VLOOKUP(A645,BASE.!$A$1:$T$878,9,FALSE)</f>
        <v>3 años</v>
      </c>
      <c r="J645" s="129" t="str">
        <f>VLOOKUP(A645,BASE.!$A$1:$T$878,10,FALSE)</f>
        <v xml:space="preserve">Consta en Decreto de fecha 03 de enero de 2018, del Arzobispo de Concepción, que el Directorio vigente está compuesto por los integrantes señalados precedentemente. </v>
      </c>
      <c r="K645" s="129" t="str">
        <f>VLOOKUP(A645,BASE.!$A$1:$T$878,11,FALSE)</f>
        <v xml:space="preserve">Presbítero José Teodoro Cartes Gómez                        
</v>
      </c>
      <c r="L645" s="129" t="str">
        <f>VLOOKUP(A645,BASE.!$A$1:$T$878,12,FALSE)</f>
        <v xml:space="preserve">Calle Castellón Nº1438, Concepción, Región del Biobío. 
</v>
      </c>
      <c r="M645" s="129" t="str">
        <f>VLOOKUP(A645,BASE.!$A$1:$T$878,13,FALSE)</f>
        <v>VIII</v>
      </c>
      <c r="N645" s="129" t="str">
        <f>VLOOKUP(A645,BASE.!$A$1:$T$878,14,FALSE)</f>
        <v>Concepción</v>
      </c>
      <c r="O645" s="129" t="str">
        <f>VLOOKUP(A645,BASE.!$A$1:$T$878,15,FALSE)</f>
        <v xml:space="preserve">Teléfono: 41-2293100
</v>
      </c>
      <c r="P645" s="129" t="str">
        <f>VLOOKUP(A645,BASE.!$A$1:$T$878,16,FALSE)</f>
        <v xml:space="preserve">Correo electrónico: psocialconce@gmail.com
</v>
      </c>
      <c r="Q645" s="129">
        <f>VLOOKUP(A645,BASE.!$A$1:$T$878,17,FALSE)</f>
        <v>0</v>
      </c>
      <c r="R645" s="129">
        <f>VLOOKUP(A645,BASE.!$A$1:$T$878,18,FALSE)</f>
        <v>93401</v>
      </c>
      <c r="S645" s="129" t="str">
        <f>VLOOKUP(A645,BASE.!$A$1:$T$878,19,FALSE)</f>
        <v xml:space="preserve">Se acompaña Certificado Financiero, correspondiente al año 2019, aprobado por el Sub Depto. de Supervisión Financiera Nacional.
</v>
      </c>
      <c r="T645" s="131">
        <f>VLOOKUP(A645,BASE.!$A$1:$T$878,20,FALSE)</f>
        <v>0</v>
      </c>
      <c r="U645" s="130">
        <v>7141</v>
      </c>
      <c r="V645" s="136">
        <v>14439500</v>
      </c>
      <c r="W645" s="136">
        <v>14439500</v>
      </c>
      <c r="X645" s="134">
        <v>44227</v>
      </c>
      <c r="Y645" s="135" t="s">
        <v>8664</v>
      </c>
      <c r="Z645" s="135" t="s">
        <v>7880</v>
      </c>
      <c r="AA645" s="135" t="s">
        <v>7965</v>
      </c>
    </row>
    <row r="646" spans="1:27" x14ac:dyDescent="0.25">
      <c r="A646" s="129">
        <v>7143</v>
      </c>
      <c r="B646" s="129" t="s">
        <v>8407</v>
      </c>
      <c r="C646" s="129">
        <v>692101006</v>
      </c>
      <c r="D646" s="129" t="str">
        <f>VLOOKUP(A646,BASE.!$A$1:$T$878,4,FALSE)</f>
        <v>Municipalidad</v>
      </c>
      <c r="E646" s="129" t="str">
        <f>VLOOKUP(A646,BASE.!$A$1:$T$878,5,FALSE)</f>
        <v>Constitución Política de la República, art. 107.</v>
      </c>
      <c r="F646" s="129" t="str">
        <f>VLOOKUP(A646,BASE.!$A$1:$T$878,6,FALSE)</f>
        <v>Indefinida.</v>
      </c>
      <c r="G646" s="129" t="str">
        <f>VLOOKUP(A646,BASE.!$A$1:$T$878,7,FALSE)</f>
        <v>Según Ley Orgánica Constitucional Nº 18.695, arts. 1º al 4º.</v>
      </c>
      <c r="H646" s="129" t="str">
        <f>VLOOKUP(A646,BASE.!$A$1:$T$878,8,FALSE)</f>
        <v>no tiene</v>
      </c>
      <c r="I646" s="129">
        <f>VLOOKUP(A646,BASE.!$A$1:$T$878,9,FALSE)</f>
        <v>0</v>
      </c>
      <c r="J646" s="129">
        <f>VLOOKUP(A646,BASE.!$A$1:$T$878,10,FALSE)</f>
        <v>0</v>
      </c>
      <c r="K646" s="129" t="str">
        <f>VLOOKUP(A646,BASE.!$A$1:$T$878,11,FALSE)</f>
        <v xml:space="preserve">Jaime Alberto Bertin Valenzuela   
</v>
      </c>
      <c r="L646" s="129" t="str">
        <f>VLOOKUP(A646,BASE.!$A$1:$T$878,12,FALSE)</f>
        <v>Mackenna Nº 851, comuna de Osorno, Décima Región</v>
      </c>
      <c r="M646" s="129" t="str">
        <f>VLOOKUP(A646,BASE.!$A$1:$T$878,13,FALSE)</f>
        <v>X</v>
      </c>
      <c r="N646" s="129" t="str">
        <f>VLOOKUP(A646,BASE.!$A$1:$T$878,14,FALSE)</f>
        <v>Osorno</v>
      </c>
      <c r="O646" s="129" t="str">
        <f>VLOOKUP(A646,BASE.!$A$1:$T$878,15,FALSE)</f>
        <v xml:space="preserve">Fono: (64) 2264200/ (64) 2264201/ (64) 2264204
</v>
      </c>
      <c r="P646" s="129" t="str">
        <f>VLOOKUP(A646,BASE.!$A$1:$T$878,16,FALSE)</f>
        <v>Correo electrónico: alcaldia@imo.cl
                             rocio.castro@imo.cl</v>
      </c>
      <c r="Q646" s="129">
        <f>VLOOKUP(A646,BASE.!$A$1:$T$878,17,FALSE)</f>
        <v>0</v>
      </c>
      <c r="R646" s="129">
        <f>VLOOKUP(A646,BASE.!$A$1:$T$878,18,FALSE)</f>
        <v>91001</v>
      </c>
      <c r="S646" s="129" t="str">
        <f>VLOOKUP(A646,BASE.!$A$1:$T$878,19,FALSE)</f>
        <v xml:space="preserve">No se acompañan. Aplica Informe Jurídico Nº 09, de  fecha 14 de marzo de 2011 del Departamento Jurídico y Dictamen Nº 070791, de 2009, de la Contraloría General de la República.  
</v>
      </c>
      <c r="T646" s="131">
        <f>VLOOKUP(A646,BASE.!$A$1:$T$878,20,FALSE)</f>
        <v>37970</v>
      </c>
      <c r="U646" s="130">
        <v>7143</v>
      </c>
      <c r="V646" s="136">
        <v>198702</v>
      </c>
      <c r="W646" s="136">
        <v>198702</v>
      </c>
      <c r="X646" s="134">
        <v>44227</v>
      </c>
      <c r="Y646" s="135" t="s">
        <v>8664</v>
      </c>
      <c r="Z646" s="135" t="s">
        <v>7880</v>
      </c>
      <c r="AA646" s="135" t="s">
        <v>7881</v>
      </c>
    </row>
    <row r="647" spans="1:27" x14ac:dyDescent="0.25">
      <c r="A647" s="129">
        <v>7145</v>
      </c>
      <c r="B647" s="129" t="s">
        <v>8408</v>
      </c>
      <c r="C647" s="129" t="s">
        <v>7873</v>
      </c>
      <c r="D647" s="129" t="str">
        <f>VLOOKUP(A647,BASE.!$A$1:$T$878,4,FALSE)</f>
        <v>Servicio Público</v>
      </c>
      <c r="E647" s="129" t="str">
        <f>VLOOKUP(A647,BASE.!$A$1:$T$878,5,FALSE)</f>
        <v>Según Decreto Ley Nº 2763 del año 1979, que forma los Servicios de Salud, reglamentado por el Decreto Nº 42, del año 1981.</v>
      </c>
      <c r="F647" s="129" t="str">
        <f>VLOOKUP(A647,BASE.!$A$1:$T$878,6,FALSE)</f>
        <v>Indefinida.</v>
      </c>
      <c r="G647" s="129" t="str">
        <f>VLOOKUP(A647,BASE.!$A$1:$T$878,7,FALSE)</f>
        <v>Administrar prestaciones de salud pública.</v>
      </c>
      <c r="H647" s="129" t="str">
        <f>VLOOKUP(A647,BASE.!$A$1:$T$878,8,FALSE)</f>
        <v>no tiene</v>
      </c>
      <c r="I647" s="129">
        <f>VLOOKUP(A647,BASE.!$A$1:$T$878,9,FALSE)</f>
        <v>0</v>
      </c>
      <c r="J647" s="129">
        <f>VLOOKUP(A647,BASE.!$A$1:$T$878,10,FALSE)</f>
        <v>0</v>
      </c>
      <c r="K647" s="129" t="str">
        <f>VLOOKUP(A647,BASE.!$A$1:$T$878,11,FALSE)</f>
        <v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v>
      </c>
      <c r="L647" s="129" t="str">
        <f>VLOOKUP(A647,BASE.!$A$1:$T$878,12,FALSE)</f>
        <v xml:space="preserve">Lautaro Navarro Nº1223, comuna y provincia de Punta Arenas.  
</v>
      </c>
      <c r="M647" s="129" t="str">
        <f>VLOOKUP(A647,BASE.!$A$1:$T$878,13,FALSE)</f>
        <v>XII</v>
      </c>
      <c r="N647" s="129" t="str">
        <f>VLOOKUP(A647,BASE.!$A$1:$T$878,14,FALSE)</f>
        <v>Punta Arenas</v>
      </c>
      <c r="O647" s="129" t="str">
        <f>VLOOKUP(A647,BASE.!$A$1:$T$878,15,FALSE)</f>
        <v xml:space="preserve">F:291100-291117
</v>
      </c>
      <c r="P647" s="129">
        <f>VLOOKUP(A647,BASE.!$A$1:$T$878,16,FALSE)</f>
        <v>0</v>
      </c>
      <c r="Q647" s="129">
        <f>VLOOKUP(A647,BASE.!$A$1:$T$878,17,FALSE)</f>
        <v>0</v>
      </c>
      <c r="R647" s="129">
        <f>VLOOKUP(A647,BASE.!$A$1:$T$878,18,FALSE)</f>
        <v>91001</v>
      </c>
      <c r="S647" s="129" t="str">
        <f>VLOOKUP(A647,BASE.!$A$1:$T$878,19,FALSE)</f>
        <v>No se acompañan. Aplica Informe Jurídico Nº 09, de  fecha 14 de marzo de 2011 del Departamento Jurídico y Dictamen Nº 070791, de 2009, de la Contraloría General de la República</v>
      </c>
      <c r="T647" s="131">
        <f>VLOOKUP(A647,BASE.!$A$1:$T$878,20,FALSE)</f>
        <v>38266</v>
      </c>
      <c r="U647" s="130">
        <v>7145</v>
      </c>
      <c r="V647" s="136">
        <v>11255306</v>
      </c>
      <c r="W647" s="136">
        <v>11255306</v>
      </c>
      <c r="X647" s="134">
        <v>44227</v>
      </c>
      <c r="Y647" s="135" t="s">
        <v>8664</v>
      </c>
      <c r="Z647" s="135" t="s">
        <v>7880</v>
      </c>
      <c r="AA647" s="135" t="s">
        <v>7958</v>
      </c>
    </row>
    <row r="648" spans="1:27" x14ac:dyDescent="0.25">
      <c r="A648" s="129">
        <v>7146</v>
      </c>
      <c r="B648" s="129" t="s">
        <v>8409</v>
      </c>
      <c r="C648" s="129">
        <v>652115705</v>
      </c>
      <c r="D648" s="129" t="str">
        <f>VLOOKUP(A648,BASE.!$A$1:$T$878,4,FALSE)</f>
        <v>Organización Comunitaria Funcional.</v>
      </c>
      <c r="E648" s="129" t="str">
        <f>VLOOKUP(A648,BASE.!$A$1:$T$878,5,FALSE)</f>
        <v>Regida por la Ley 19.418, e inscrita bajo el Nº 338 con fecha 29 de abril de 2003, en los Registros de la Secretaría de la I. Municipalidad de San Pedro de la Paz.</v>
      </c>
      <c r="F648" s="129" t="str">
        <f>VLOOKUP(A648,BASE.!$A$1:$T$878,6,FALSE)</f>
        <v xml:space="preserve">Certificado Nº 417 emitido por Renzo Riffo Lillo, Secretario Municipal de la I. Municipalidad de San Pedro de la Paz, de fecha 18 de noviembre de 2019. </v>
      </c>
      <c r="G648" s="129" t="str">
        <f>VLOOKUP(A648,BASE.!$A$1:$T$878,7,FALSE)</f>
        <v xml:space="preserve">a) Brindar atención integral a los niños en riesgo social.
b) Lograr la reinserción del niño en su familia de origen.
c) Favorecer la toma de conciencia de la realidad familiar.
</v>
      </c>
      <c r="H648" s="129" t="str">
        <f>VLOOKUP(A648,BASE.!$A$1:$T$878,8,FALSE)</f>
        <v xml:space="preserve">
Presidente: Giovanni Pastorini Riquelme,
Secretaria: Rossana Tapia Paredes, 
Tesorera: Valentina Paz Sandoval Díaz, 
Suplente: Verónica Pastorini Riquelme, 
Suplente: Sergio Bermedo Pérez, 
Suplente: Gisela Sanhueza Tapia, 
</v>
      </c>
      <c r="I648" s="129" t="str">
        <f>VLOOKUP(A648,BASE.!$A$1:$T$878,9,FALSE)</f>
        <v>Durarán dos años en sus cargos</v>
      </c>
      <c r="J648" s="129" t="str">
        <f>VLOOKUP(A648,BASE.!$A$1:$T$878,10,FALSE)</f>
        <v>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v>
      </c>
      <c r="K648" s="129" t="str">
        <f>VLOOKUP(A648,BASE.!$A$1:$T$878,11,FALSE)</f>
        <v xml:space="preserve">Giovanni Pastorini Riquelme                
</v>
      </c>
      <c r="L648" s="129" t="str">
        <f>VLOOKUP(A648,BASE.!$A$1:$T$878,12,FALSE)</f>
        <v>Enrique Soro 1998, San Pedro de la Paz, Octava Región.</v>
      </c>
      <c r="M648" s="129" t="str">
        <f>VLOOKUP(A648,BASE.!$A$1:$T$878,13,FALSE)</f>
        <v>VIII</v>
      </c>
      <c r="N648" s="129" t="str">
        <f>VLOOKUP(A648,BASE.!$A$1:$T$878,14,FALSE)</f>
        <v>San Pedro de la Paz</v>
      </c>
      <c r="O648" s="129" t="str">
        <f>VLOOKUP(A648,BASE.!$A$1:$T$878,15,FALSE)</f>
        <v>041-2947165</v>
      </c>
      <c r="P648" s="129">
        <f>VLOOKUP(A648,BASE.!$A$1:$T$878,16,FALSE)</f>
        <v>0</v>
      </c>
      <c r="Q648" s="129">
        <f>VLOOKUP(A648,BASE.!$A$1:$T$878,17,FALSE)</f>
        <v>0</v>
      </c>
      <c r="R648" s="129" t="str">
        <f>VLOOKUP(A648,BASE.!$A$1:$T$878,18,FALSE)</f>
        <v>93401: Institución de Asistencia Social</v>
      </c>
      <c r="S648" s="129" t="str">
        <f>VLOOKUP(A648,BASE.!$A$1:$T$878,19,FALSE)</f>
        <v xml:space="preserve">Se acompaña Certificado correspondiente a los antecedentes financieros del año 2019, aprobados por el Subdepartamento de Supervisión Financiera Nacional. </v>
      </c>
      <c r="T648" s="131">
        <f>VLOOKUP(A648,BASE.!$A$1:$T$878,20,FALSE)</f>
        <v>38228</v>
      </c>
      <c r="U648" s="130">
        <v>7146</v>
      </c>
      <c r="V648" s="136">
        <v>23760092</v>
      </c>
      <c r="W648" s="136">
        <v>23760092</v>
      </c>
      <c r="X648" s="134">
        <v>44227</v>
      </c>
      <c r="Y648" s="135" t="s">
        <v>8664</v>
      </c>
      <c r="Z648" s="135" t="s">
        <v>7880</v>
      </c>
      <c r="AA648" s="135" t="s">
        <v>7935</v>
      </c>
    </row>
    <row r="649" spans="1:27" x14ac:dyDescent="0.25">
      <c r="A649" s="129">
        <v>7147</v>
      </c>
      <c r="B649" s="129" t="s">
        <v>8410</v>
      </c>
      <c r="C649" s="129">
        <v>691104001</v>
      </c>
      <c r="D649" s="129" t="str">
        <f>VLOOKUP(A649,BASE.!$A$1:$T$878,4,FALSE)</f>
        <v>Municipalidad</v>
      </c>
      <c r="E649" s="129" t="str">
        <f>VLOOKUP(A649,BASE.!$A$1:$T$878,5,FALSE)</f>
        <v>Constitución Política de la República, art. 107.</v>
      </c>
      <c r="F649" s="129" t="str">
        <f>VLOOKUP(A649,BASE.!$A$1:$T$878,6,FALSE)</f>
        <v>Indefinida.</v>
      </c>
      <c r="G649" s="129" t="str">
        <f>VLOOKUP(A649,BASE.!$A$1:$T$878,7,FALSE)</f>
        <v>Según Ley Orgánica Constitucional Nº 18.695, arts. 1º al 4º.</v>
      </c>
      <c r="H649" s="129" t="str">
        <f>VLOOKUP(A649,BASE.!$A$1:$T$878,8,FALSE)</f>
        <v>no tiene</v>
      </c>
      <c r="I649" s="129">
        <f>VLOOKUP(A649,BASE.!$A$1:$T$878,9,FALSE)</f>
        <v>0</v>
      </c>
      <c r="J649" s="129">
        <f>VLOOKUP(A649,BASE.!$A$1:$T$878,10,FALSE)</f>
        <v>0</v>
      </c>
      <c r="K649" s="129" t="str">
        <f>VLOOKUP(A649,BASE.!$A$1:$T$878,11,FALSE)</f>
        <v xml:space="preserve">Juan Carlos Díaz Avendaño </v>
      </c>
      <c r="L649" s="129" t="str">
        <f>VLOOKUP(A649,BASE.!$A$1:$T$878,12,FALSE)</f>
        <v>1 Norte Nº 797, comuna de Talca, Séptima Región.</v>
      </c>
      <c r="M649" s="129" t="str">
        <f>VLOOKUP(A649,BASE.!$A$1:$T$878,13,FALSE)</f>
        <v>VII</v>
      </c>
      <c r="N649" s="129" t="str">
        <f>VLOOKUP(A649,BASE.!$A$1:$T$878,14,FALSE)</f>
        <v xml:space="preserve"> Talca</v>
      </c>
      <c r="O649" s="129" t="str">
        <f>VLOOKUP(A649,BASE.!$A$1:$T$878,15,FALSE)</f>
        <v>Teléfonos: (71) 2212344 / (71) 2203651</v>
      </c>
      <c r="P649" s="129" t="str">
        <f>VLOOKUP(A649,BASE.!$A$1:$T$878,16,FALSE)</f>
        <v>Correo Electrónico: jdiaz@talca.cl / alcaldia@talca.cl</v>
      </c>
      <c r="Q649" s="129">
        <f>VLOOKUP(A649,BASE.!$A$1:$T$878,17,FALSE)</f>
        <v>0</v>
      </c>
      <c r="R649" s="129">
        <f>VLOOKUP(A649,BASE.!$A$1:$T$878,18,FALSE)</f>
        <v>91001</v>
      </c>
      <c r="S649" s="129" t="str">
        <f>VLOOKUP(A649,BASE.!$A$1:$T$878,19,FALSE)</f>
        <v>No se acompañan. Aplica Informe Jurídico Nº 09, de  fecha 14 de marzo de 2011 del Departamento Jurídico y Dictamen Nº 070791, de 2009, de la Contraloría General de la República</v>
      </c>
      <c r="T649" s="131">
        <f>VLOOKUP(A649,BASE.!$A$1:$T$878,20,FALSE)</f>
        <v>38287</v>
      </c>
      <c r="U649" s="130">
        <v>7147</v>
      </c>
      <c r="V649" s="136">
        <v>261450</v>
      </c>
      <c r="W649" s="136">
        <v>261450</v>
      </c>
      <c r="X649" s="134">
        <v>44227</v>
      </c>
      <c r="Y649" s="135" t="s">
        <v>8664</v>
      </c>
      <c r="Z649" s="135" t="s">
        <v>7880</v>
      </c>
      <c r="AA649" s="135" t="s">
        <v>7899</v>
      </c>
    </row>
    <row r="650" spans="1:27" x14ac:dyDescent="0.25">
      <c r="A650" s="129">
        <v>7154</v>
      </c>
      <c r="B650" s="129" t="s">
        <v>8638</v>
      </c>
      <c r="C650" s="129" t="s">
        <v>8637</v>
      </c>
      <c r="D650" s="129" t="str">
        <f>VLOOKUP(A650,BASE.!$A$1:$T$878,4,FALSE)</f>
        <v xml:space="preserve">Corporación de Derecho Privado
</v>
      </c>
      <c r="E650" s="129" t="str">
        <f>VLOOKUP(A650,BASE.!$A$1:$T$878,5,FALSE)</f>
        <v>Otorgado por Decreto Supremo Nº 930, de fecha 27 de febrero de 2004, del Ministerio de Justicia</v>
      </c>
      <c r="F650" s="129" t="str">
        <f>VLOOKUP(A650,BASE.!$A$1:$T$878,6,FALSE)</f>
        <v xml:space="preserve">Certificado de Vigencia de Persona Jurídica sin fines de Lucro, Folio Nº 500231278060, de fecha 05 de junio de 2019 del Servicio de Registro Civil e Identificación.
</v>
      </c>
      <c r="G650" s="129" t="str">
        <f>VLOOKUP(A650,BASE.!$A$1:$T$878,7,FALSE)</f>
        <v>Promoción del desarrollo, especialmente de las personas, familias, grupos y comunidades que viven en condiciones de pobreza y/o marginalidad</v>
      </c>
      <c r="H650" s="129" t="str">
        <f>VLOOKUP(A650,BASE.!$A$1:$T$878,8,FALSE)</f>
        <v xml:space="preserve">Presidenta: María Isabel León González
Vice presidenta: Mylene Isabel D’Alencon Benecke 
Tesorera: Blanca de las Mercedes Benecke Gallegos 
Secretaria Ejecutiva: Carolina González Benecke
</v>
      </c>
      <c r="I650" s="129" t="str">
        <f>VLOOKUP(A650,BASE.!$A$1:$T$878,9,FALSE)</f>
        <v>Durarán tres años en los cargos</v>
      </c>
      <c r="J650" s="129" t="str">
        <f>VLOOKUP(A650,BASE.!$A$1:$T$878,10,FALSE)</f>
        <v>De 30 de abril de 2018 hasta 30 de abril de 2021.</v>
      </c>
      <c r="K650" s="129" t="str">
        <f>VLOOKUP(A650,BASE.!$A$1:$T$878,11,FALSE)</f>
        <v xml:space="preserve">
Secretaria Ejecutiva: Carolina González Benecke
Presidenta: María Isabel León González
</v>
      </c>
      <c r="L650" s="129" t="str">
        <f>VLOOKUP(A650,BASE.!$A$1:$T$878,12,FALSE)</f>
        <v>Av. Carlos Shorr N° 324, Talca.</v>
      </c>
      <c r="M650" s="129" t="str">
        <f>VLOOKUP(A650,BASE.!$A$1:$T$878,13,FALSE)</f>
        <v>VII</v>
      </c>
      <c r="N650" s="129" t="str">
        <f>VLOOKUP(A650,BASE.!$A$1:$T$878,14,FALSE)</f>
        <v>Talca</v>
      </c>
      <c r="O650" s="129" t="str">
        <f>VLOOKUP(A650,BASE.!$A$1:$T$878,15,FALSE)</f>
        <v>712-2146440</v>
      </c>
      <c r="P650" s="129" t="str">
        <f>VLOOKUP(A650,BASE.!$A$1:$T$878,16,FALSE)</f>
        <v>rquillagua@gmail.com</v>
      </c>
      <c r="Q650" s="129">
        <f>VLOOKUP(A650,BASE.!$A$1:$T$878,17,FALSE)</f>
        <v>0</v>
      </c>
      <c r="R650" s="129" t="str">
        <f>VLOOKUP(A650,BASE.!$A$1:$T$878,18,FALSE)</f>
        <v>93401: Institución de Asistencia Social</v>
      </c>
      <c r="S650" s="129" t="str">
        <f>VLOOKUP(A650,BASE.!$A$1:$T$878,19,FALSE)</f>
        <v xml:space="preserve">
Certificado financiero correspondiente al año 2018, Aprobado por el Sub-Departamento de Supervisión Financiera Nacional del SENAME.
</v>
      </c>
      <c r="T650" s="131">
        <f>VLOOKUP(A650,BASE.!$A$1:$T$878,20,FALSE)</f>
        <v>38376</v>
      </c>
      <c r="U650" s="130">
        <v>7154</v>
      </c>
      <c r="V650" s="136">
        <v>0</v>
      </c>
      <c r="W650" s="136">
        <v>0</v>
      </c>
      <c r="X650" s="134">
        <v>44227</v>
      </c>
      <c r="Y650" s="135" t="s">
        <v>8664</v>
      </c>
      <c r="Z650" s="135" t="s">
        <v>7880</v>
      </c>
      <c r="AA650" s="135" t="s">
        <v>7899</v>
      </c>
    </row>
    <row r="651" spans="1:27" x14ac:dyDescent="0.25">
      <c r="A651" s="129">
        <v>7158</v>
      </c>
      <c r="B651" s="129" t="s">
        <v>8411</v>
      </c>
      <c r="C651" s="129">
        <v>652041302</v>
      </c>
      <c r="D651" s="129" t="str">
        <f>VLOOKUP(A651,BASE.!$A$1:$T$878,4,FALSE)</f>
        <v>Fundación de Derecho Privado.</v>
      </c>
      <c r="E651" s="129" t="str">
        <f>VLOOKUP(A651,BASE.!$A$1:$T$878,5,FALSE)</f>
        <v xml:space="preserve">Decreto Supremo Nº 372, de 31 de marzo de 2003, del Ministerio de Justicia. </v>
      </c>
      <c r="F651" s="129" t="str">
        <f>VLOOKUP(A651,BASE.!$A$1:$T$878,6,FALSE)</f>
        <v>Certificado de Vigencia Folio Nº 80431062, de 10 de noviembre de 2020, emitido por el Servicio de Registro Civil e Identificación.</v>
      </c>
      <c r="G651" s="129" t="str">
        <f>VLOOKUP(A651,BASE.!$A$1:$T$878,7,FALSE)</f>
        <v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v>
      </c>
      <c r="H651" s="129" t="str">
        <f>VLOOKUP(A651,BASE.!$A$1:$T$878,8,FALSE)</f>
        <v>no tiene</v>
      </c>
      <c r="I651" s="129" t="str">
        <f>VLOOKUP(A651,BASE.!$A$1:$T$878,9,FALSE)</f>
        <v>No tiene</v>
      </c>
      <c r="J651" s="129" t="str">
        <f>VLOOKUP(A651,BASE.!$A$1:$T$878,10,FALSE)</f>
        <v>no tiene</v>
      </c>
      <c r="K651" s="129" t="str">
        <f>VLOOKUP(A651,BASE.!$A$1:$T$878,11,FALSE)</f>
        <v xml:space="preserve">Germán Enrique Briceño Molina,  
</v>
      </c>
      <c r="L651" s="129" t="str">
        <f>VLOOKUP(A651,BASE.!$A$1:$T$878,12,FALSE)</f>
        <v xml:space="preserve">Angachilla, Km. 5, Parcela Arquenco, S/N,  Valdivia, 
</v>
      </c>
      <c r="M651" s="129" t="str">
        <f>VLOOKUP(A651,BASE.!$A$1:$T$878,13,FALSE)</f>
        <v>XIV</v>
      </c>
      <c r="N651" s="129" t="str">
        <f>VLOOKUP(A651,BASE.!$A$1:$T$878,14,FALSE)</f>
        <v>Valdivia</v>
      </c>
      <c r="O651" s="129" t="str">
        <f>VLOOKUP(A651,BASE.!$A$1:$T$878,15,FALSE)</f>
        <v>Fono: 63-2204154</v>
      </c>
      <c r="P651" s="129" t="str">
        <f>VLOOKUP(A651,BASE.!$A$1:$T$878,16,FALSE)</f>
        <v xml:space="preserve">parras@terra.cl    residencialaspasrras@gmail.com
</v>
      </c>
      <c r="Q651" s="129">
        <f>VLOOKUP(A651,BASE.!$A$1:$T$878,17,FALSE)</f>
        <v>0</v>
      </c>
      <c r="R651" s="129">
        <f>VLOOKUP(A651,BASE.!$A$1:$T$878,18,FALSE)</f>
        <v>93401</v>
      </c>
      <c r="S651" s="129" t="str">
        <f>VLOOKUP(A651,BASE.!$A$1:$T$878,19,FALSE)</f>
        <v xml:space="preserve">Antecedentes Financieros correspondientes al año 2019, aprobados por el Subdepartamento de Supervisión Financiera de la Dirección Nacional.
</v>
      </c>
      <c r="T651" s="131">
        <f>VLOOKUP(A651,BASE.!$A$1:$T$878,20,FALSE)</f>
        <v>38412</v>
      </c>
      <c r="U651" s="130">
        <v>7158</v>
      </c>
      <c r="V651" s="136">
        <v>15593028</v>
      </c>
      <c r="W651" s="136">
        <v>15593028</v>
      </c>
      <c r="X651" s="134">
        <v>44227</v>
      </c>
      <c r="Y651" s="135" t="s">
        <v>8664</v>
      </c>
      <c r="Z651" s="135" t="s">
        <v>7880</v>
      </c>
      <c r="AA651" s="135" t="s">
        <v>7924</v>
      </c>
    </row>
    <row r="652" spans="1:27" x14ac:dyDescent="0.25">
      <c r="A652" s="129">
        <v>7158</v>
      </c>
      <c r="B652" s="129" t="s">
        <v>8411</v>
      </c>
      <c r="C652" s="129">
        <v>652041302</v>
      </c>
      <c r="D652" s="129" t="str">
        <f>VLOOKUP(A652,BASE.!$A$1:$T$878,4,FALSE)</f>
        <v>Fundación de Derecho Privado.</v>
      </c>
      <c r="E652" s="129" t="str">
        <f>VLOOKUP(A652,BASE.!$A$1:$T$878,5,FALSE)</f>
        <v xml:space="preserve">Decreto Supremo Nº 372, de 31 de marzo de 2003, del Ministerio de Justicia. </v>
      </c>
      <c r="F652" s="129" t="str">
        <f>VLOOKUP(A652,BASE.!$A$1:$T$878,6,FALSE)</f>
        <v>Certificado de Vigencia Folio Nº 80431062, de 10 de noviembre de 2020, emitido por el Servicio de Registro Civil e Identificación.</v>
      </c>
      <c r="G652" s="129" t="str">
        <f>VLOOKUP(A652,BASE.!$A$1:$T$878,7,FALSE)</f>
        <v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v>
      </c>
      <c r="H652" s="129" t="str">
        <f>VLOOKUP(A652,BASE.!$A$1:$T$878,8,FALSE)</f>
        <v>no tiene</v>
      </c>
      <c r="I652" s="129" t="str">
        <f>VLOOKUP(A652,BASE.!$A$1:$T$878,9,FALSE)</f>
        <v>No tiene</v>
      </c>
      <c r="J652" s="129" t="str">
        <f>VLOOKUP(A652,BASE.!$A$1:$T$878,10,FALSE)</f>
        <v>no tiene</v>
      </c>
      <c r="K652" s="129" t="str">
        <f>VLOOKUP(A652,BASE.!$A$1:$T$878,11,FALSE)</f>
        <v xml:space="preserve">Germán Enrique Briceño Molina,  
</v>
      </c>
      <c r="L652" s="129" t="str">
        <f>VLOOKUP(A652,BASE.!$A$1:$T$878,12,FALSE)</f>
        <v xml:space="preserve">Angachilla, Km. 5, Parcela Arquenco, S/N,  Valdivia, 
</v>
      </c>
      <c r="M652" s="129" t="str">
        <f>VLOOKUP(A652,BASE.!$A$1:$T$878,13,FALSE)</f>
        <v>XIV</v>
      </c>
      <c r="N652" s="129" t="str">
        <f>VLOOKUP(A652,BASE.!$A$1:$T$878,14,FALSE)</f>
        <v>Valdivia</v>
      </c>
      <c r="O652" s="129" t="str">
        <f>VLOOKUP(A652,BASE.!$A$1:$T$878,15,FALSE)</f>
        <v>Fono: 63-2204154</v>
      </c>
      <c r="P652" s="129" t="str">
        <f>VLOOKUP(A652,BASE.!$A$1:$T$878,16,FALSE)</f>
        <v xml:space="preserve">parras@terra.cl    residencialaspasrras@gmail.com
</v>
      </c>
      <c r="Q652" s="129">
        <f>VLOOKUP(A652,BASE.!$A$1:$T$878,17,FALSE)</f>
        <v>0</v>
      </c>
      <c r="R652" s="129">
        <f>VLOOKUP(A652,BASE.!$A$1:$T$878,18,FALSE)</f>
        <v>93401</v>
      </c>
      <c r="S652" s="129" t="str">
        <f>VLOOKUP(A652,BASE.!$A$1:$T$878,19,FALSE)</f>
        <v xml:space="preserve">Antecedentes Financieros correspondientes al año 2019, aprobados por el Subdepartamento de Supervisión Financiera de la Dirección Nacional.
</v>
      </c>
      <c r="T652" s="131">
        <f>VLOOKUP(A652,BASE.!$A$1:$T$878,20,FALSE)</f>
        <v>38412</v>
      </c>
      <c r="U652" s="130">
        <v>7158</v>
      </c>
      <c r="V652" s="136">
        <v>7782201</v>
      </c>
      <c r="W652" s="136">
        <v>7782201</v>
      </c>
      <c r="X652" s="134">
        <v>44227</v>
      </c>
      <c r="Y652" s="135" t="s">
        <v>8664</v>
      </c>
      <c r="Z652" s="135" t="s">
        <v>7880</v>
      </c>
      <c r="AA652" s="135" t="s">
        <v>7938</v>
      </c>
    </row>
    <row r="653" spans="1:27" x14ac:dyDescent="0.25">
      <c r="A653" s="129">
        <v>7159</v>
      </c>
      <c r="B653" s="129" t="s">
        <v>8412</v>
      </c>
      <c r="C653" s="129">
        <v>653932502</v>
      </c>
      <c r="D653" s="129" t="str">
        <f>VLOOKUP(A653,BASE.!$A$1:$T$878,4,FALSE)</f>
        <v>Corporación de Derecho Privado.</v>
      </c>
      <c r="E653" s="129" t="str">
        <f>VLOOKUP(A653,BASE.!$A$1:$T$878,5,FALSE)</f>
        <v xml:space="preserve">Otorgada por Decreto Exento Nº 31, de fecha 12 de enero de 2004,  por el Ministerio de Justicia.  </v>
      </c>
      <c r="F653" s="129" t="str">
        <f>VLOOKUP(A653,BASE.!$A$1:$T$878,6,FALSE)</f>
        <v>Certificado de vigencia Nº 728/2019, de fecha 03 de mayo de 2019 del Secretario Municipal de la Ilustre Municipalidad de Antofagasta.</v>
      </c>
      <c r="G653" s="129" t="str">
        <f>VLOOKUP(A653,BASE.!$A$1:$T$878,7,FALSE)</f>
        <v>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v>
      </c>
      <c r="H653" s="129" t="str">
        <f>VLOOKUP(A653,BASE.!$A$1:$T$878,8,FALSE)</f>
        <v xml:space="preserve">Presidenta: Patricia González Bravo 
Vicepresidente: Raúl Rodríguez Cortés
Secretaria: Edith Reyes Villazón
Tesorero: Herman Mundaca Alfaro
</v>
      </c>
      <c r="I653" s="129" t="str">
        <f>VLOOKUP(A653,BASE.!$A$1:$T$878,9,FALSE)</f>
        <v>Durarán dos años en sus cargos</v>
      </c>
      <c r="J653" s="129" t="str">
        <f>VLOOKUP(A653,BASE.!$A$1:$T$878,10,FALSE)</f>
        <v>16 de abril de 2021</v>
      </c>
      <c r="K653" s="129" t="str">
        <f>VLOOKUP(A653,BASE.!$A$1:$T$878,11,FALSE)</f>
        <v xml:space="preserve">Presidenta: Patricia González Bravo 
Vicepresidente: Raúl Rodríguez Cortés
Secretaria: Edith Reyes Villazón
Tesorero: Herman Mundaca Alfaro
</v>
      </c>
      <c r="L653" s="129" t="str">
        <f>VLOOKUP(A653,BASE.!$A$1:$T$878,12,FALSE)</f>
        <v>Washington N° 2675, Depto.  702, Antofagasta</v>
      </c>
      <c r="M653" s="129" t="str">
        <f>VLOOKUP(A653,BASE.!$A$1:$T$878,13,FALSE)</f>
        <v>II</v>
      </c>
      <c r="N653" s="129" t="str">
        <f>VLOOKUP(A653,BASE.!$A$1:$T$878,14,FALSE)</f>
        <v>Antofagasta</v>
      </c>
      <c r="O653" s="129">
        <f>VLOOKUP(A653,BASE.!$A$1:$T$878,15,FALSE)</f>
        <v>0</v>
      </c>
      <c r="P653" s="129">
        <f>VLOOKUP(A653,BASE.!$A$1:$T$878,16,FALSE)</f>
        <v>0</v>
      </c>
      <c r="Q653" s="129">
        <f>VLOOKUP(A653,BASE.!$A$1:$T$878,17,FALSE)</f>
        <v>0</v>
      </c>
      <c r="R653" s="129" t="str">
        <f>VLOOKUP(A653,BASE.!$A$1:$T$878,18,FALSE)</f>
        <v>93401: Institución de Asistencia Social</v>
      </c>
      <c r="S653" s="129" t="str">
        <f>VLOOKUP(A653,BASE.!$A$1:$T$878,19,FALSE)</f>
        <v xml:space="preserve">Se acompaña Certificado de antecedentes financieros correspondientes al año 2016, aprobados por el Subdepartamento de Supervisión Financiera. </v>
      </c>
      <c r="T653" s="131">
        <f>VLOOKUP(A653,BASE.!$A$1:$T$878,20,FALSE)</f>
        <v>38414</v>
      </c>
      <c r="U653" s="130">
        <v>7159</v>
      </c>
      <c r="V653" s="136">
        <v>37622861</v>
      </c>
      <c r="W653" s="136">
        <v>37622861</v>
      </c>
      <c r="X653" s="134">
        <v>44227</v>
      </c>
      <c r="Y653" s="135" t="s">
        <v>8664</v>
      </c>
      <c r="Z653" s="135" t="s">
        <v>7880</v>
      </c>
      <c r="AA653" s="135" t="s">
        <v>7882</v>
      </c>
    </row>
    <row r="654" spans="1:27" x14ac:dyDescent="0.25">
      <c r="A654" s="129">
        <v>7160</v>
      </c>
      <c r="B654" s="129" t="s">
        <v>8413</v>
      </c>
      <c r="C654" s="129">
        <v>712091002</v>
      </c>
      <c r="D654" s="129" t="str">
        <f>VLOOKUP(A654,BASE.!$A$1:$T$878,4,FALSE)</f>
        <v>Corporación de Derecho Privado.</v>
      </c>
      <c r="E654" s="129" t="str">
        <f>VLOOKUP(A654,BASE.!$A$1:$T$878,5,FALSE)</f>
        <v>Otorgada por Decreto Supremo Nº 1042, de fecha 30 de noviembre de 1984, del Ministerio de Justicia, publicado en el Diario Oficial el día  29 de diciembre de 1984.</v>
      </c>
      <c r="F654" s="129" t="str">
        <f>VLOOKUP(A654,BASE.!$A$1:$T$878,6,FALSE)</f>
        <v xml:space="preserve">Certificado de vigencia, folio Nº50330996275, de 21 de julio de 2020, del Servicio de Registro Civil e Identificación. </v>
      </c>
      <c r="G654" s="129" t="str">
        <f>VLOOKUP(A654,BASE.!$A$1:$T$878,7,FALSE)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54" s="129" t="str">
        <f>VLOOKUP(A654,BASE.!$A$1:$T$878,8,FALSE)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54" s="129" t="str">
        <f>VLOOKUP(A654,BASE.!$A$1:$T$878,9,FALSE)</f>
        <v>Durarán 02 años en sus cargos. En caso de que no se nombre Asamblea, permanece la que esta nombrada.</v>
      </c>
      <c r="J654" s="129" t="str">
        <f>VLOOKUP(A654,BASE.!$A$1:$T$878,10,FALSE)</f>
        <v>30 de mayo de 2018</v>
      </c>
      <c r="K654" s="129" t="str">
        <f>VLOOKUP(A654,BASE.!$A$1:$T$878,11,FALSE)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54" s="129" t="str">
        <f>VLOOKUP(A654,BASE.!$A$1:$T$878,12,FALSE)</f>
        <v>Colombia Nº 7742, comuna de La Florida, Región Metropolitana.</v>
      </c>
      <c r="M654" s="129" t="str">
        <f>VLOOKUP(A654,BASE.!$A$1:$T$878,13,FALSE)</f>
        <v>XIII</v>
      </c>
      <c r="N654" s="129" t="str">
        <f>VLOOKUP(A654,BASE.!$A$1:$T$878,14,FALSE)</f>
        <v>La Florida</v>
      </c>
      <c r="O654" s="129" t="str">
        <f>VLOOKUP(A654,BASE.!$A$1:$T$878,15,FALSE)</f>
        <v xml:space="preserve">02) 23280100, </v>
      </c>
      <c r="P654" s="129" t="str">
        <f>VLOOKUP(A654,BASE.!$A$1:$T$878,16,FALSE)</f>
        <v xml:space="preserve">mariaayuda@mariaayuda.cl
www.mariaayuda.cl
</v>
      </c>
      <c r="Q654" s="129">
        <f>VLOOKUP(A654,BASE.!$A$1:$T$878,17,FALSE)</f>
        <v>0</v>
      </c>
      <c r="R654" s="129" t="str">
        <f>VLOOKUP(A654,BASE.!$A$1:$T$878,18,FALSE)</f>
        <v>93401: Institución de Asistencia Social</v>
      </c>
      <c r="S654" s="129" t="str">
        <f>VLOOKUP(A654,BASE.!$A$1:$T$878,19,FALSE)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54" s="131">
        <f>VLOOKUP(A654,BASE.!$A$1:$T$878,20,FALSE)</f>
        <v>38344</v>
      </c>
      <c r="U654" s="130">
        <v>7160</v>
      </c>
      <c r="V654" s="136">
        <v>8228883</v>
      </c>
      <c r="W654" s="136">
        <v>8228883</v>
      </c>
      <c r="X654" s="134">
        <v>44227</v>
      </c>
      <c r="Y654" s="135" t="s">
        <v>8664</v>
      </c>
      <c r="Z654" s="135" t="s">
        <v>7880</v>
      </c>
      <c r="AA654" s="135" t="s">
        <v>7882</v>
      </c>
    </row>
    <row r="655" spans="1:27" x14ac:dyDescent="0.25">
      <c r="A655" s="129">
        <v>7160</v>
      </c>
      <c r="B655" s="129" t="s">
        <v>8413</v>
      </c>
      <c r="C655" s="129">
        <v>712091002</v>
      </c>
      <c r="D655" s="129" t="str">
        <f>VLOOKUP(A655,BASE.!$A$1:$T$878,4,FALSE)</f>
        <v>Corporación de Derecho Privado.</v>
      </c>
      <c r="E655" s="129" t="str">
        <f>VLOOKUP(A655,BASE.!$A$1:$T$878,5,FALSE)</f>
        <v>Otorgada por Decreto Supremo Nº 1042, de fecha 30 de noviembre de 1984, del Ministerio de Justicia, publicado en el Diario Oficial el día  29 de diciembre de 1984.</v>
      </c>
      <c r="F655" s="129" t="str">
        <f>VLOOKUP(A655,BASE.!$A$1:$T$878,6,FALSE)</f>
        <v xml:space="preserve">Certificado de vigencia, folio Nº50330996275, de 21 de julio de 2020, del Servicio de Registro Civil e Identificación. </v>
      </c>
      <c r="G655" s="129" t="str">
        <f>VLOOKUP(A655,BASE.!$A$1:$T$878,7,FALSE)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55" s="129" t="str">
        <f>VLOOKUP(A655,BASE.!$A$1:$T$878,8,FALSE)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55" s="129" t="str">
        <f>VLOOKUP(A655,BASE.!$A$1:$T$878,9,FALSE)</f>
        <v>Durarán 02 años en sus cargos. En caso de que no se nombre Asamblea, permanece la que esta nombrada.</v>
      </c>
      <c r="J655" s="129" t="str">
        <f>VLOOKUP(A655,BASE.!$A$1:$T$878,10,FALSE)</f>
        <v>30 de mayo de 2018</v>
      </c>
      <c r="K655" s="129" t="str">
        <f>VLOOKUP(A655,BASE.!$A$1:$T$878,11,FALSE)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55" s="129" t="str">
        <f>VLOOKUP(A655,BASE.!$A$1:$T$878,12,FALSE)</f>
        <v>Colombia Nº 7742, comuna de La Florida, Región Metropolitana.</v>
      </c>
      <c r="M655" s="129" t="str">
        <f>VLOOKUP(A655,BASE.!$A$1:$T$878,13,FALSE)</f>
        <v>XIII</v>
      </c>
      <c r="N655" s="129" t="str">
        <f>VLOOKUP(A655,BASE.!$A$1:$T$878,14,FALSE)</f>
        <v>La Florida</v>
      </c>
      <c r="O655" s="129" t="str">
        <f>VLOOKUP(A655,BASE.!$A$1:$T$878,15,FALSE)</f>
        <v xml:space="preserve">02) 23280100, </v>
      </c>
      <c r="P655" s="129" t="str">
        <f>VLOOKUP(A655,BASE.!$A$1:$T$878,16,FALSE)</f>
        <v xml:space="preserve">mariaayuda@mariaayuda.cl
www.mariaayuda.cl
</v>
      </c>
      <c r="Q655" s="129">
        <f>VLOOKUP(A655,BASE.!$A$1:$T$878,17,FALSE)</f>
        <v>0</v>
      </c>
      <c r="R655" s="129" t="str">
        <f>VLOOKUP(A655,BASE.!$A$1:$T$878,18,FALSE)</f>
        <v>93401: Institución de Asistencia Social</v>
      </c>
      <c r="S655" s="129" t="str">
        <f>VLOOKUP(A655,BASE.!$A$1:$T$878,19,FALSE)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55" s="131">
        <f>VLOOKUP(A655,BASE.!$A$1:$T$878,20,FALSE)</f>
        <v>38344</v>
      </c>
      <c r="U655" s="130">
        <v>7160</v>
      </c>
      <c r="V655" s="136">
        <v>20694113</v>
      </c>
      <c r="W655" s="136">
        <v>20694113</v>
      </c>
      <c r="X655" s="134">
        <v>44227</v>
      </c>
      <c r="Y655" s="135" t="s">
        <v>8664</v>
      </c>
      <c r="Z655" s="135" t="s">
        <v>7880</v>
      </c>
      <c r="AA655" s="135" t="s">
        <v>8057</v>
      </c>
    </row>
    <row r="656" spans="1:27" x14ac:dyDescent="0.25">
      <c r="A656" s="129">
        <v>7160</v>
      </c>
      <c r="B656" s="129" t="s">
        <v>8413</v>
      </c>
      <c r="C656" s="129">
        <v>712091002</v>
      </c>
      <c r="D656" s="129" t="str">
        <f>VLOOKUP(A656,BASE.!$A$1:$T$878,4,FALSE)</f>
        <v>Corporación de Derecho Privado.</v>
      </c>
      <c r="E656" s="129" t="str">
        <f>VLOOKUP(A656,BASE.!$A$1:$T$878,5,FALSE)</f>
        <v>Otorgada por Decreto Supremo Nº 1042, de fecha 30 de noviembre de 1984, del Ministerio de Justicia, publicado en el Diario Oficial el día  29 de diciembre de 1984.</v>
      </c>
      <c r="F656" s="129" t="str">
        <f>VLOOKUP(A656,BASE.!$A$1:$T$878,6,FALSE)</f>
        <v xml:space="preserve">Certificado de vigencia, folio Nº50330996275, de 21 de julio de 2020, del Servicio de Registro Civil e Identificación. </v>
      </c>
      <c r="G656" s="129" t="str">
        <f>VLOOKUP(A656,BASE.!$A$1:$T$878,7,FALSE)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56" s="129" t="str">
        <f>VLOOKUP(A656,BASE.!$A$1:$T$878,8,FALSE)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56" s="129" t="str">
        <f>VLOOKUP(A656,BASE.!$A$1:$T$878,9,FALSE)</f>
        <v>Durarán 02 años en sus cargos. En caso de que no se nombre Asamblea, permanece la que esta nombrada.</v>
      </c>
      <c r="J656" s="129" t="str">
        <f>VLOOKUP(A656,BASE.!$A$1:$T$878,10,FALSE)</f>
        <v>30 de mayo de 2018</v>
      </c>
      <c r="K656" s="129" t="str">
        <f>VLOOKUP(A656,BASE.!$A$1:$T$878,11,FALSE)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56" s="129" t="str">
        <f>VLOOKUP(A656,BASE.!$A$1:$T$878,12,FALSE)</f>
        <v>Colombia Nº 7742, comuna de La Florida, Región Metropolitana.</v>
      </c>
      <c r="M656" s="129" t="str">
        <f>VLOOKUP(A656,BASE.!$A$1:$T$878,13,FALSE)</f>
        <v>XIII</v>
      </c>
      <c r="N656" s="129" t="str">
        <f>VLOOKUP(A656,BASE.!$A$1:$T$878,14,FALSE)</f>
        <v>La Florida</v>
      </c>
      <c r="O656" s="129" t="str">
        <f>VLOOKUP(A656,BASE.!$A$1:$T$878,15,FALSE)</f>
        <v xml:space="preserve">02) 23280100, </v>
      </c>
      <c r="P656" s="129" t="str">
        <f>VLOOKUP(A656,BASE.!$A$1:$T$878,16,FALSE)</f>
        <v xml:space="preserve">mariaayuda@mariaayuda.cl
www.mariaayuda.cl
</v>
      </c>
      <c r="Q656" s="129">
        <f>VLOOKUP(A656,BASE.!$A$1:$T$878,17,FALSE)</f>
        <v>0</v>
      </c>
      <c r="R656" s="129" t="str">
        <f>VLOOKUP(A656,BASE.!$A$1:$T$878,18,FALSE)</f>
        <v>93401: Institución de Asistencia Social</v>
      </c>
      <c r="S656" s="129" t="str">
        <f>VLOOKUP(A656,BASE.!$A$1:$T$878,19,FALSE)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56" s="131">
        <f>VLOOKUP(A656,BASE.!$A$1:$T$878,20,FALSE)</f>
        <v>38344</v>
      </c>
      <c r="U656" s="130">
        <v>7160</v>
      </c>
      <c r="V656" s="136">
        <v>22370501</v>
      </c>
      <c r="W656" s="136">
        <v>22370501</v>
      </c>
      <c r="X656" s="134">
        <v>44227</v>
      </c>
      <c r="Y656" s="135" t="s">
        <v>8664</v>
      </c>
      <c r="Z656" s="135" t="s">
        <v>7880</v>
      </c>
      <c r="AA656" s="135" t="s">
        <v>162</v>
      </c>
    </row>
    <row r="657" spans="1:27" x14ac:dyDescent="0.25">
      <c r="A657" s="129">
        <v>7160</v>
      </c>
      <c r="B657" s="129" t="s">
        <v>8413</v>
      </c>
      <c r="C657" s="129">
        <v>712091002</v>
      </c>
      <c r="D657" s="129" t="str">
        <f>VLOOKUP(A657,BASE.!$A$1:$T$878,4,FALSE)</f>
        <v>Corporación de Derecho Privado.</v>
      </c>
      <c r="E657" s="129" t="str">
        <f>VLOOKUP(A657,BASE.!$A$1:$T$878,5,FALSE)</f>
        <v>Otorgada por Decreto Supremo Nº 1042, de fecha 30 de noviembre de 1984, del Ministerio de Justicia, publicado en el Diario Oficial el día  29 de diciembre de 1984.</v>
      </c>
      <c r="F657" s="129" t="str">
        <f>VLOOKUP(A657,BASE.!$A$1:$T$878,6,FALSE)</f>
        <v xml:space="preserve">Certificado de vigencia, folio Nº50330996275, de 21 de julio de 2020, del Servicio de Registro Civil e Identificación. </v>
      </c>
      <c r="G657" s="129" t="str">
        <f>VLOOKUP(A657,BASE.!$A$1:$T$878,7,FALSE)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57" s="129" t="str">
        <f>VLOOKUP(A657,BASE.!$A$1:$T$878,8,FALSE)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57" s="129" t="str">
        <f>VLOOKUP(A657,BASE.!$A$1:$T$878,9,FALSE)</f>
        <v>Durarán 02 años en sus cargos. En caso de que no se nombre Asamblea, permanece la que esta nombrada.</v>
      </c>
      <c r="J657" s="129" t="str">
        <f>VLOOKUP(A657,BASE.!$A$1:$T$878,10,FALSE)</f>
        <v>30 de mayo de 2018</v>
      </c>
      <c r="K657" s="129" t="str">
        <f>VLOOKUP(A657,BASE.!$A$1:$T$878,11,FALSE)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57" s="129" t="str">
        <f>VLOOKUP(A657,BASE.!$A$1:$T$878,12,FALSE)</f>
        <v>Colombia Nº 7742, comuna de La Florida, Región Metropolitana.</v>
      </c>
      <c r="M657" s="129" t="str">
        <f>VLOOKUP(A657,BASE.!$A$1:$T$878,13,FALSE)</f>
        <v>XIII</v>
      </c>
      <c r="N657" s="129" t="str">
        <f>VLOOKUP(A657,BASE.!$A$1:$T$878,14,FALSE)</f>
        <v>La Florida</v>
      </c>
      <c r="O657" s="129" t="str">
        <f>VLOOKUP(A657,BASE.!$A$1:$T$878,15,FALSE)</f>
        <v xml:space="preserve">02) 23280100, </v>
      </c>
      <c r="P657" s="129" t="str">
        <f>VLOOKUP(A657,BASE.!$A$1:$T$878,16,FALSE)</f>
        <v xml:space="preserve">mariaayuda@mariaayuda.cl
www.mariaayuda.cl
</v>
      </c>
      <c r="Q657" s="129">
        <f>VLOOKUP(A657,BASE.!$A$1:$T$878,17,FALSE)</f>
        <v>0</v>
      </c>
      <c r="R657" s="129" t="str">
        <f>VLOOKUP(A657,BASE.!$A$1:$T$878,18,FALSE)</f>
        <v>93401: Institución de Asistencia Social</v>
      </c>
      <c r="S657" s="129" t="str">
        <f>VLOOKUP(A657,BASE.!$A$1:$T$878,19,FALSE)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57" s="131">
        <f>VLOOKUP(A657,BASE.!$A$1:$T$878,20,FALSE)</f>
        <v>38344</v>
      </c>
      <c r="U657" s="130">
        <v>7160</v>
      </c>
      <c r="V657" s="136">
        <v>8195592</v>
      </c>
      <c r="W657" s="136">
        <v>8195592</v>
      </c>
      <c r="X657" s="134">
        <v>44227</v>
      </c>
      <c r="Y657" s="135" t="s">
        <v>8664</v>
      </c>
      <c r="Z657" s="135" t="s">
        <v>7880</v>
      </c>
      <c r="AA657" s="135" t="s">
        <v>187</v>
      </c>
    </row>
    <row r="658" spans="1:27" x14ac:dyDescent="0.25">
      <c r="A658" s="129">
        <v>7160</v>
      </c>
      <c r="B658" s="129" t="s">
        <v>8413</v>
      </c>
      <c r="C658" s="129">
        <v>712091002</v>
      </c>
      <c r="D658" s="129" t="str">
        <f>VLOOKUP(A658,BASE.!$A$1:$T$878,4,FALSE)</f>
        <v>Corporación de Derecho Privado.</v>
      </c>
      <c r="E658" s="129" t="str">
        <f>VLOOKUP(A658,BASE.!$A$1:$T$878,5,FALSE)</f>
        <v>Otorgada por Decreto Supremo Nº 1042, de fecha 30 de noviembre de 1984, del Ministerio de Justicia, publicado en el Diario Oficial el día  29 de diciembre de 1984.</v>
      </c>
      <c r="F658" s="129" t="str">
        <f>VLOOKUP(A658,BASE.!$A$1:$T$878,6,FALSE)</f>
        <v xml:space="preserve">Certificado de vigencia, folio Nº50330996275, de 21 de julio de 2020, del Servicio de Registro Civil e Identificación. </v>
      </c>
      <c r="G658" s="129" t="str">
        <f>VLOOKUP(A658,BASE.!$A$1:$T$878,7,FALSE)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58" s="129" t="str">
        <f>VLOOKUP(A658,BASE.!$A$1:$T$878,8,FALSE)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58" s="129" t="str">
        <f>VLOOKUP(A658,BASE.!$A$1:$T$878,9,FALSE)</f>
        <v>Durarán 02 años en sus cargos. En caso de que no se nombre Asamblea, permanece la que esta nombrada.</v>
      </c>
      <c r="J658" s="129" t="str">
        <f>VLOOKUP(A658,BASE.!$A$1:$T$878,10,FALSE)</f>
        <v>30 de mayo de 2018</v>
      </c>
      <c r="K658" s="129" t="str">
        <f>VLOOKUP(A658,BASE.!$A$1:$T$878,11,FALSE)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58" s="129" t="str">
        <f>VLOOKUP(A658,BASE.!$A$1:$T$878,12,FALSE)</f>
        <v>Colombia Nº 7742, comuna de La Florida, Región Metropolitana.</v>
      </c>
      <c r="M658" s="129" t="str">
        <f>VLOOKUP(A658,BASE.!$A$1:$T$878,13,FALSE)</f>
        <v>XIII</v>
      </c>
      <c r="N658" s="129" t="str">
        <f>VLOOKUP(A658,BASE.!$A$1:$T$878,14,FALSE)</f>
        <v>La Florida</v>
      </c>
      <c r="O658" s="129" t="str">
        <f>VLOOKUP(A658,BASE.!$A$1:$T$878,15,FALSE)</f>
        <v xml:space="preserve">02) 23280100, </v>
      </c>
      <c r="P658" s="129" t="str">
        <f>VLOOKUP(A658,BASE.!$A$1:$T$878,16,FALSE)</f>
        <v xml:space="preserve">mariaayuda@mariaayuda.cl
www.mariaayuda.cl
</v>
      </c>
      <c r="Q658" s="129">
        <f>VLOOKUP(A658,BASE.!$A$1:$T$878,17,FALSE)</f>
        <v>0</v>
      </c>
      <c r="R658" s="129" t="str">
        <f>VLOOKUP(A658,BASE.!$A$1:$T$878,18,FALSE)</f>
        <v>93401: Institución de Asistencia Social</v>
      </c>
      <c r="S658" s="129" t="str">
        <f>VLOOKUP(A658,BASE.!$A$1:$T$878,19,FALSE)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58" s="131">
        <f>VLOOKUP(A658,BASE.!$A$1:$T$878,20,FALSE)</f>
        <v>38344</v>
      </c>
      <c r="U658" s="130">
        <v>7160</v>
      </c>
      <c r="V658" s="136">
        <v>0</v>
      </c>
      <c r="W658" s="136">
        <v>0</v>
      </c>
      <c r="X658" s="134">
        <v>44227</v>
      </c>
      <c r="Y658" s="135" t="s">
        <v>8664</v>
      </c>
      <c r="Z658" s="135" t="s">
        <v>7880</v>
      </c>
      <c r="AA658" s="135" t="s">
        <v>7960</v>
      </c>
    </row>
    <row r="659" spans="1:27" x14ac:dyDescent="0.25">
      <c r="A659" s="129">
        <v>7160</v>
      </c>
      <c r="B659" s="129" t="s">
        <v>8413</v>
      </c>
      <c r="C659" s="129">
        <v>712091002</v>
      </c>
      <c r="D659" s="129" t="str">
        <f>VLOOKUP(A659,BASE.!$A$1:$T$878,4,FALSE)</f>
        <v>Corporación de Derecho Privado.</v>
      </c>
      <c r="E659" s="129" t="str">
        <f>VLOOKUP(A659,BASE.!$A$1:$T$878,5,FALSE)</f>
        <v>Otorgada por Decreto Supremo Nº 1042, de fecha 30 de noviembre de 1984, del Ministerio de Justicia, publicado en el Diario Oficial el día  29 de diciembre de 1984.</v>
      </c>
      <c r="F659" s="129" t="str">
        <f>VLOOKUP(A659,BASE.!$A$1:$T$878,6,FALSE)</f>
        <v xml:space="preserve">Certificado de vigencia, folio Nº50330996275, de 21 de julio de 2020, del Servicio de Registro Civil e Identificación. </v>
      </c>
      <c r="G659" s="129" t="str">
        <f>VLOOKUP(A659,BASE.!$A$1:$T$878,7,FALSE)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59" s="129" t="str">
        <f>VLOOKUP(A659,BASE.!$A$1:$T$878,8,FALSE)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59" s="129" t="str">
        <f>VLOOKUP(A659,BASE.!$A$1:$T$878,9,FALSE)</f>
        <v>Durarán 02 años en sus cargos. En caso de que no se nombre Asamblea, permanece la que esta nombrada.</v>
      </c>
      <c r="J659" s="129" t="str">
        <f>VLOOKUP(A659,BASE.!$A$1:$T$878,10,FALSE)</f>
        <v>30 de mayo de 2018</v>
      </c>
      <c r="K659" s="129" t="str">
        <f>VLOOKUP(A659,BASE.!$A$1:$T$878,11,FALSE)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59" s="129" t="str">
        <f>VLOOKUP(A659,BASE.!$A$1:$T$878,12,FALSE)</f>
        <v>Colombia Nº 7742, comuna de La Florida, Región Metropolitana.</v>
      </c>
      <c r="M659" s="129" t="str">
        <f>VLOOKUP(A659,BASE.!$A$1:$T$878,13,FALSE)</f>
        <v>XIII</v>
      </c>
      <c r="N659" s="129" t="str">
        <f>VLOOKUP(A659,BASE.!$A$1:$T$878,14,FALSE)</f>
        <v>La Florida</v>
      </c>
      <c r="O659" s="129" t="str">
        <f>VLOOKUP(A659,BASE.!$A$1:$T$878,15,FALSE)</f>
        <v xml:space="preserve">02) 23280100, </v>
      </c>
      <c r="P659" s="129" t="str">
        <f>VLOOKUP(A659,BASE.!$A$1:$T$878,16,FALSE)</f>
        <v xml:space="preserve">mariaayuda@mariaayuda.cl
www.mariaayuda.cl
</v>
      </c>
      <c r="Q659" s="129">
        <f>VLOOKUP(A659,BASE.!$A$1:$T$878,17,FALSE)</f>
        <v>0</v>
      </c>
      <c r="R659" s="129" t="str">
        <f>VLOOKUP(A659,BASE.!$A$1:$T$878,18,FALSE)</f>
        <v>93401: Institución de Asistencia Social</v>
      </c>
      <c r="S659" s="129" t="str">
        <f>VLOOKUP(A659,BASE.!$A$1:$T$878,19,FALSE)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59" s="131">
        <f>VLOOKUP(A659,BASE.!$A$1:$T$878,20,FALSE)</f>
        <v>38344</v>
      </c>
      <c r="U659" s="130">
        <v>7160</v>
      </c>
      <c r="V659" s="136">
        <v>3897986</v>
      </c>
      <c r="W659" s="136">
        <v>3897986</v>
      </c>
      <c r="X659" s="134">
        <v>44227</v>
      </c>
      <c r="Y659" s="135" t="s">
        <v>8664</v>
      </c>
      <c r="Z659" s="135" t="s">
        <v>7880</v>
      </c>
      <c r="AA659" s="135" t="s">
        <v>7893</v>
      </c>
    </row>
    <row r="660" spans="1:27" x14ac:dyDescent="0.25">
      <c r="A660" s="129">
        <v>7160</v>
      </c>
      <c r="B660" s="129" t="s">
        <v>8413</v>
      </c>
      <c r="C660" s="129">
        <v>712091002</v>
      </c>
      <c r="D660" s="129" t="str">
        <f>VLOOKUP(A660,BASE.!$A$1:$T$878,4,FALSE)</f>
        <v>Corporación de Derecho Privado.</v>
      </c>
      <c r="E660" s="129" t="str">
        <f>VLOOKUP(A660,BASE.!$A$1:$T$878,5,FALSE)</f>
        <v>Otorgada por Decreto Supremo Nº 1042, de fecha 30 de noviembre de 1984, del Ministerio de Justicia, publicado en el Diario Oficial el día  29 de diciembre de 1984.</v>
      </c>
      <c r="F660" s="129" t="str">
        <f>VLOOKUP(A660,BASE.!$A$1:$T$878,6,FALSE)</f>
        <v xml:space="preserve">Certificado de vigencia, folio Nº50330996275, de 21 de julio de 2020, del Servicio de Registro Civil e Identificación. </v>
      </c>
      <c r="G660" s="129" t="str">
        <f>VLOOKUP(A660,BASE.!$A$1:$T$878,7,FALSE)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0" s="129" t="str">
        <f>VLOOKUP(A660,BASE.!$A$1:$T$878,8,FALSE)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60" s="129" t="str">
        <f>VLOOKUP(A660,BASE.!$A$1:$T$878,9,FALSE)</f>
        <v>Durarán 02 años en sus cargos. En caso de que no se nombre Asamblea, permanece la que esta nombrada.</v>
      </c>
      <c r="J660" s="129" t="str">
        <f>VLOOKUP(A660,BASE.!$A$1:$T$878,10,FALSE)</f>
        <v>30 de mayo de 2018</v>
      </c>
      <c r="K660" s="129" t="str">
        <f>VLOOKUP(A660,BASE.!$A$1:$T$878,11,FALSE)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0" s="129" t="str">
        <f>VLOOKUP(A660,BASE.!$A$1:$T$878,12,FALSE)</f>
        <v>Colombia Nº 7742, comuna de La Florida, Región Metropolitana.</v>
      </c>
      <c r="M660" s="129" t="str">
        <f>VLOOKUP(A660,BASE.!$A$1:$T$878,13,FALSE)</f>
        <v>XIII</v>
      </c>
      <c r="N660" s="129" t="str">
        <f>VLOOKUP(A660,BASE.!$A$1:$T$878,14,FALSE)</f>
        <v>La Florida</v>
      </c>
      <c r="O660" s="129" t="str">
        <f>VLOOKUP(A660,BASE.!$A$1:$T$878,15,FALSE)</f>
        <v xml:space="preserve">02) 23280100, </v>
      </c>
      <c r="P660" s="129" t="str">
        <f>VLOOKUP(A660,BASE.!$A$1:$T$878,16,FALSE)</f>
        <v xml:space="preserve">mariaayuda@mariaayuda.cl
www.mariaayuda.cl
</v>
      </c>
      <c r="Q660" s="129">
        <f>VLOOKUP(A660,BASE.!$A$1:$T$878,17,FALSE)</f>
        <v>0</v>
      </c>
      <c r="R660" s="129" t="str">
        <f>VLOOKUP(A660,BASE.!$A$1:$T$878,18,FALSE)</f>
        <v>93401: Institución de Asistencia Social</v>
      </c>
      <c r="S660" s="129" t="str">
        <f>VLOOKUP(A660,BASE.!$A$1:$T$878,19,FALSE)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60" s="131">
        <f>VLOOKUP(A660,BASE.!$A$1:$T$878,20,FALSE)</f>
        <v>38344</v>
      </c>
      <c r="U660" s="130">
        <v>7160</v>
      </c>
      <c r="V660" s="136">
        <v>6014903</v>
      </c>
      <c r="W660" s="136">
        <v>6014903</v>
      </c>
      <c r="X660" s="134">
        <v>44227</v>
      </c>
      <c r="Y660" s="135" t="s">
        <v>8664</v>
      </c>
      <c r="Z660" s="135" t="s">
        <v>7880</v>
      </c>
      <c r="AA660" s="135" t="s">
        <v>8023</v>
      </c>
    </row>
    <row r="661" spans="1:27" x14ac:dyDescent="0.25">
      <c r="A661" s="129">
        <v>7160</v>
      </c>
      <c r="B661" s="129" t="s">
        <v>8413</v>
      </c>
      <c r="C661" s="129">
        <v>712091002</v>
      </c>
      <c r="D661" s="129" t="str">
        <f>VLOOKUP(A661,BASE.!$A$1:$T$878,4,FALSE)</f>
        <v>Corporación de Derecho Privado.</v>
      </c>
      <c r="E661" s="129" t="str">
        <f>VLOOKUP(A661,BASE.!$A$1:$T$878,5,FALSE)</f>
        <v>Otorgada por Decreto Supremo Nº 1042, de fecha 30 de noviembre de 1984, del Ministerio de Justicia, publicado en el Diario Oficial el día  29 de diciembre de 1984.</v>
      </c>
      <c r="F661" s="129" t="str">
        <f>VLOOKUP(A661,BASE.!$A$1:$T$878,6,FALSE)</f>
        <v xml:space="preserve">Certificado de vigencia, folio Nº50330996275, de 21 de julio de 2020, del Servicio de Registro Civil e Identificación. </v>
      </c>
      <c r="G661" s="129" t="str">
        <f>VLOOKUP(A661,BASE.!$A$1:$T$878,7,FALSE)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1" s="129" t="str">
        <f>VLOOKUP(A661,BASE.!$A$1:$T$878,8,FALSE)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61" s="129" t="str">
        <f>VLOOKUP(A661,BASE.!$A$1:$T$878,9,FALSE)</f>
        <v>Durarán 02 años en sus cargos. En caso de que no se nombre Asamblea, permanece la que esta nombrada.</v>
      </c>
      <c r="J661" s="129" t="str">
        <f>VLOOKUP(A661,BASE.!$A$1:$T$878,10,FALSE)</f>
        <v>30 de mayo de 2018</v>
      </c>
      <c r="K661" s="129" t="str">
        <f>VLOOKUP(A661,BASE.!$A$1:$T$878,11,FALSE)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1" s="129" t="str">
        <f>VLOOKUP(A661,BASE.!$A$1:$T$878,12,FALSE)</f>
        <v>Colombia Nº 7742, comuna de La Florida, Región Metropolitana.</v>
      </c>
      <c r="M661" s="129" t="str">
        <f>VLOOKUP(A661,BASE.!$A$1:$T$878,13,FALSE)</f>
        <v>XIII</v>
      </c>
      <c r="N661" s="129" t="str">
        <f>VLOOKUP(A661,BASE.!$A$1:$T$878,14,FALSE)</f>
        <v>La Florida</v>
      </c>
      <c r="O661" s="129" t="str">
        <f>VLOOKUP(A661,BASE.!$A$1:$T$878,15,FALSE)</f>
        <v xml:space="preserve">02) 23280100, </v>
      </c>
      <c r="P661" s="129" t="str">
        <f>VLOOKUP(A661,BASE.!$A$1:$T$878,16,FALSE)</f>
        <v xml:space="preserve">mariaayuda@mariaayuda.cl
www.mariaayuda.cl
</v>
      </c>
      <c r="Q661" s="129">
        <f>VLOOKUP(A661,BASE.!$A$1:$T$878,17,FALSE)</f>
        <v>0</v>
      </c>
      <c r="R661" s="129" t="str">
        <f>VLOOKUP(A661,BASE.!$A$1:$T$878,18,FALSE)</f>
        <v>93401: Institución de Asistencia Social</v>
      </c>
      <c r="S661" s="129" t="str">
        <f>VLOOKUP(A661,BASE.!$A$1:$T$878,19,FALSE)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61" s="131">
        <f>VLOOKUP(A661,BASE.!$A$1:$T$878,20,FALSE)</f>
        <v>38344</v>
      </c>
      <c r="U661" s="130">
        <v>7160</v>
      </c>
      <c r="V661" s="136">
        <v>9012597</v>
      </c>
      <c r="W661" s="136">
        <v>9012597</v>
      </c>
      <c r="X661" s="134">
        <v>44227</v>
      </c>
      <c r="Y661" s="135" t="s">
        <v>8664</v>
      </c>
      <c r="Z661" s="135" t="s">
        <v>7880</v>
      </c>
      <c r="AA661" s="135" t="s">
        <v>7956</v>
      </c>
    </row>
    <row r="662" spans="1:27" x14ac:dyDescent="0.25">
      <c r="A662" s="129">
        <v>7160</v>
      </c>
      <c r="B662" s="129" t="s">
        <v>8413</v>
      </c>
      <c r="C662" s="129">
        <v>712091002</v>
      </c>
      <c r="D662" s="129" t="str">
        <f>VLOOKUP(A662,BASE.!$A$1:$T$878,4,FALSE)</f>
        <v>Corporación de Derecho Privado.</v>
      </c>
      <c r="E662" s="129" t="str">
        <f>VLOOKUP(A662,BASE.!$A$1:$T$878,5,FALSE)</f>
        <v>Otorgada por Decreto Supremo Nº 1042, de fecha 30 de noviembre de 1984, del Ministerio de Justicia, publicado en el Diario Oficial el día  29 de diciembre de 1984.</v>
      </c>
      <c r="F662" s="129" t="str">
        <f>VLOOKUP(A662,BASE.!$A$1:$T$878,6,FALSE)</f>
        <v xml:space="preserve">Certificado de vigencia, folio Nº50330996275, de 21 de julio de 2020, del Servicio de Registro Civil e Identificación. </v>
      </c>
      <c r="G662" s="129" t="str">
        <f>VLOOKUP(A662,BASE.!$A$1:$T$878,7,FALSE)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2" s="129" t="str">
        <f>VLOOKUP(A662,BASE.!$A$1:$T$878,8,FALSE)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62" s="129" t="str">
        <f>VLOOKUP(A662,BASE.!$A$1:$T$878,9,FALSE)</f>
        <v>Durarán 02 años en sus cargos. En caso de que no se nombre Asamblea, permanece la que esta nombrada.</v>
      </c>
      <c r="J662" s="129" t="str">
        <f>VLOOKUP(A662,BASE.!$A$1:$T$878,10,FALSE)</f>
        <v>30 de mayo de 2018</v>
      </c>
      <c r="K662" s="129" t="str">
        <f>VLOOKUP(A662,BASE.!$A$1:$T$878,11,FALSE)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2" s="129" t="str">
        <f>VLOOKUP(A662,BASE.!$A$1:$T$878,12,FALSE)</f>
        <v>Colombia Nº 7742, comuna de La Florida, Región Metropolitana.</v>
      </c>
      <c r="M662" s="129" t="str">
        <f>VLOOKUP(A662,BASE.!$A$1:$T$878,13,FALSE)</f>
        <v>XIII</v>
      </c>
      <c r="N662" s="129" t="str">
        <f>VLOOKUP(A662,BASE.!$A$1:$T$878,14,FALSE)</f>
        <v>La Florida</v>
      </c>
      <c r="O662" s="129" t="str">
        <f>VLOOKUP(A662,BASE.!$A$1:$T$878,15,FALSE)</f>
        <v xml:space="preserve">02) 23280100, </v>
      </c>
      <c r="P662" s="129" t="str">
        <f>VLOOKUP(A662,BASE.!$A$1:$T$878,16,FALSE)</f>
        <v xml:space="preserve">mariaayuda@mariaayuda.cl
www.mariaayuda.cl
</v>
      </c>
      <c r="Q662" s="129">
        <f>VLOOKUP(A662,BASE.!$A$1:$T$878,17,FALSE)</f>
        <v>0</v>
      </c>
      <c r="R662" s="129" t="str">
        <f>VLOOKUP(A662,BASE.!$A$1:$T$878,18,FALSE)</f>
        <v>93401: Institución de Asistencia Social</v>
      </c>
      <c r="S662" s="129" t="str">
        <f>VLOOKUP(A662,BASE.!$A$1:$T$878,19,FALSE)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62" s="131">
        <f>VLOOKUP(A662,BASE.!$A$1:$T$878,20,FALSE)</f>
        <v>38344</v>
      </c>
      <c r="U662" s="130">
        <v>7160</v>
      </c>
      <c r="V662" s="136">
        <v>14063921</v>
      </c>
      <c r="W662" s="136">
        <v>14063921</v>
      </c>
      <c r="X662" s="134">
        <v>44227</v>
      </c>
      <c r="Y662" s="135" t="s">
        <v>8664</v>
      </c>
      <c r="Z662" s="135" t="s">
        <v>7880</v>
      </c>
      <c r="AA662" s="135" t="s">
        <v>7898</v>
      </c>
    </row>
    <row r="663" spans="1:27" x14ac:dyDescent="0.25">
      <c r="A663" s="129">
        <v>7160</v>
      </c>
      <c r="B663" s="129" t="s">
        <v>8413</v>
      </c>
      <c r="C663" s="129">
        <v>712091002</v>
      </c>
      <c r="D663" s="129" t="str">
        <f>VLOOKUP(A663,BASE.!$A$1:$T$878,4,FALSE)</f>
        <v>Corporación de Derecho Privado.</v>
      </c>
      <c r="E663" s="129" t="str">
        <f>VLOOKUP(A663,BASE.!$A$1:$T$878,5,FALSE)</f>
        <v>Otorgada por Decreto Supremo Nº 1042, de fecha 30 de noviembre de 1984, del Ministerio de Justicia, publicado en el Diario Oficial el día  29 de diciembre de 1984.</v>
      </c>
      <c r="F663" s="129" t="str">
        <f>VLOOKUP(A663,BASE.!$A$1:$T$878,6,FALSE)</f>
        <v xml:space="preserve">Certificado de vigencia, folio Nº50330996275, de 21 de julio de 2020, del Servicio de Registro Civil e Identificación. </v>
      </c>
      <c r="G663" s="129" t="str">
        <f>VLOOKUP(A663,BASE.!$A$1:$T$878,7,FALSE)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3" s="129" t="str">
        <f>VLOOKUP(A663,BASE.!$A$1:$T$878,8,FALSE)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63" s="129" t="str">
        <f>VLOOKUP(A663,BASE.!$A$1:$T$878,9,FALSE)</f>
        <v>Durarán 02 años en sus cargos. En caso de que no se nombre Asamblea, permanece la que esta nombrada.</v>
      </c>
      <c r="J663" s="129" t="str">
        <f>VLOOKUP(A663,BASE.!$A$1:$T$878,10,FALSE)</f>
        <v>30 de mayo de 2018</v>
      </c>
      <c r="K663" s="129" t="str">
        <f>VLOOKUP(A663,BASE.!$A$1:$T$878,11,FALSE)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3" s="129" t="str">
        <f>VLOOKUP(A663,BASE.!$A$1:$T$878,12,FALSE)</f>
        <v>Colombia Nº 7742, comuna de La Florida, Región Metropolitana.</v>
      </c>
      <c r="M663" s="129" t="str">
        <f>VLOOKUP(A663,BASE.!$A$1:$T$878,13,FALSE)</f>
        <v>XIII</v>
      </c>
      <c r="N663" s="129" t="str">
        <f>VLOOKUP(A663,BASE.!$A$1:$T$878,14,FALSE)</f>
        <v>La Florida</v>
      </c>
      <c r="O663" s="129" t="str">
        <f>VLOOKUP(A663,BASE.!$A$1:$T$878,15,FALSE)</f>
        <v xml:space="preserve">02) 23280100, </v>
      </c>
      <c r="P663" s="129" t="str">
        <f>VLOOKUP(A663,BASE.!$A$1:$T$878,16,FALSE)</f>
        <v xml:space="preserve">mariaayuda@mariaayuda.cl
www.mariaayuda.cl
</v>
      </c>
      <c r="Q663" s="129">
        <f>VLOOKUP(A663,BASE.!$A$1:$T$878,17,FALSE)</f>
        <v>0</v>
      </c>
      <c r="R663" s="129" t="str">
        <f>VLOOKUP(A663,BASE.!$A$1:$T$878,18,FALSE)</f>
        <v>93401: Institución de Asistencia Social</v>
      </c>
      <c r="S663" s="129" t="str">
        <f>VLOOKUP(A663,BASE.!$A$1:$T$878,19,FALSE)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63" s="131">
        <f>VLOOKUP(A663,BASE.!$A$1:$T$878,20,FALSE)</f>
        <v>38344</v>
      </c>
      <c r="U663" s="130">
        <v>7160</v>
      </c>
      <c r="V663" s="136">
        <v>30575180</v>
      </c>
      <c r="W663" s="136">
        <v>30575180</v>
      </c>
      <c r="X663" s="134">
        <v>44227</v>
      </c>
      <c r="Y663" s="135" t="s">
        <v>8664</v>
      </c>
      <c r="Z663" s="135" t="s">
        <v>7880</v>
      </c>
      <c r="AA663" s="135" t="s">
        <v>7887</v>
      </c>
    </row>
    <row r="664" spans="1:27" x14ac:dyDescent="0.25">
      <c r="A664" s="129">
        <v>7160</v>
      </c>
      <c r="B664" s="129" t="s">
        <v>8413</v>
      </c>
      <c r="C664" s="129">
        <v>712091002</v>
      </c>
      <c r="D664" s="129" t="str">
        <f>VLOOKUP(A664,BASE.!$A$1:$T$878,4,FALSE)</f>
        <v>Corporación de Derecho Privado.</v>
      </c>
      <c r="E664" s="129" t="str">
        <f>VLOOKUP(A664,BASE.!$A$1:$T$878,5,FALSE)</f>
        <v>Otorgada por Decreto Supremo Nº 1042, de fecha 30 de noviembre de 1984, del Ministerio de Justicia, publicado en el Diario Oficial el día  29 de diciembre de 1984.</v>
      </c>
      <c r="F664" s="129" t="str">
        <f>VLOOKUP(A664,BASE.!$A$1:$T$878,6,FALSE)</f>
        <v xml:space="preserve">Certificado de vigencia, folio Nº50330996275, de 21 de julio de 2020, del Servicio de Registro Civil e Identificación. </v>
      </c>
      <c r="G664" s="129" t="str">
        <f>VLOOKUP(A664,BASE.!$A$1:$T$878,7,FALSE)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4" s="129" t="str">
        <f>VLOOKUP(A664,BASE.!$A$1:$T$878,8,FALSE)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64" s="129" t="str">
        <f>VLOOKUP(A664,BASE.!$A$1:$T$878,9,FALSE)</f>
        <v>Durarán 02 años en sus cargos. En caso de que no se nombre Asamblea, permanece la que esta nombrada.</v>
      </c>
      <c r="J664" s="129" t="str">
        <f>VLOOKUP(A664,BASE.!$A$1:$T$878,10,FALSE)</f>
        <v>30 de mayo de 2018</v>
      </c>
      <c r="K664" s="129" t="str">
        <f>VLOOKUP(A664,BASE.!$A$1:$T$878,11,FALSE)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4" s="129" t="str">
        <f>VLOOKUP(A664,BASE.!$A$1:$T$878,12,FALSE)</f>
        <v>Colombia Nº 7742, comuna de La Florida, Región Metropolitana.</v>
      </c>
      <c r="M664" s="129" t="str">
        <f>VLOOKUP(A664,BASE.!$A$1:$T$878,13,FALSE)</f>
        <v>XIII</v>
      </c>
      <c r="N664" s="129" t="str">
        <f>VLOOKUP(A664,BASE.!$A$1:$T$878,14,FALSE)</f>
        <v>La Florida</v>
      </c>
      <c r="O664" s="129" t="str">
        <f>VLOOKUP(A664,BASE.!$A$1:$T$878,15,FALSE)</f>
        <v xml:space="preserve">02) 23280100, </v>
      </c>
      <c r="P664" s="129" t="str">
        <f>VLOOKUP(A664,BASE.!$A$1:$T$878,16,FALSE)</f>
        <v xml:space="preserve">mariaayuda@mariaayuda.cl
www.mariaayuda.cl
</v>
      </c>
      <c r="Q664" s="129">
        <f>VLOOKUP(A664,BASE.!$A$1:$T$878,17,FALSE)</f>
        <v>0</v>
      </c>
      <c r="R664" s="129" t="str">
        <f>VLOOKUP(A664,BASE.!$A$1:$T$878,18,FALSE)</f>
        <v>93401: Institución de Asistencia Social</v>
      </c>
      <c r="S664" s="129" t="str">
        <f>VLOOKUP(A664,BASE.!$A$1:$T$878,19,FALSE)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64" s="131">
        <f>VLOOKUP(A664,BASE.!$A$1:$T$878,20,FALSE)</f>
        <v>38344</v>
      </c>
      <c r="U664" s="130">
        <v>7160</v>
      </c>
      <c r="V664" s="136">
        <v>0</v>
      </c>
      <c r="W664" s="136">
        <v>0</v>
      </c>
      <c r="X664" s="134">
        <v>44227</v>
      </c>
      <c r="Y664" s="135" t="s">
        <v>8664</v>
      </c>
      <c r="Z664" s="135" t="s">
        <v>7880</v>
      </c>
      <c r="AA664" s="135" t="s">
        <v>6479</v>
      </c>
    </row>
    <row r="665" spans="1:27" x14ac:dyDescent="0.25">
      <c r="A665" s="129">
        <v>7160</v>
      </c>
      <c r="B665" s="129" t="s">
        <v>8413</v>
      </c>
      <c r="C665" s="129">
        <v>712091002</v>
      </c>
      <c r="D665" s="129" t="str">
        <f>VLOOKUP(A665,BASE.!$A$1:$T$878,4,FALSE)</f>
        <v>Corporación de Derecho Privado.</v>
      </c>
      <c r="E665" s="129" t="str">
        <f>VLOOKUP(A665,BASE.!$A$1:$T$878,5,FALSE)</f>
        <v>Otorgada por Decreto Supremo Nº 1042, de fecha 30 de noviembre de 1984, del Ministerio de Justicia, publicado en el Diario Oficial el día  29 de diciembre de 1984.</v>
      </c>
      <c r="F665" s="129" t="str">
        <f>VLOOKUP(A665,BASE.!$A$1:$T$878,6,FALSE)</f>
        <v xml:space="preserve">Certificado de vigencia, folio Nº50330996275, de 21 de julio de 2020, del Servicio de Registro Civil e Identificación. </v>
      </c>
      <c r="G665" s="129" t="str">
        <f>VLOOKUP(A665,BASE.!$A$1:$T$878,7,FALSE)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5" s="129" t="str">
        <f>VLOOKUP(A665,BASE.!$A$1:$T$878,8,FALSE)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65" s="129" t="str">
        <f>VLOOKUP(A665,BASE.!$A$1:$T$878,9,FALSE)</f>
        <v>Durarán 02 años en sus cargos. En caso de que no se nombre Asamblea, permanece la que esta nombrada.</v>
      </c>
      <c r="J665" s="129" t="str">
        <f>VLOOKUP(A665,BASE.!$A$1:$T$878,10,FALSE)</f>
        <v>30 de mayo de 2018</v>
      </c>
      <c r="K665" s="129" t="str">
        <f>VLOOKUP(A665,BASE.!$A$1:$T$878,11,FALSE)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5" s="129" t="str">
        <f>VLOOKUP(A665,BASE.!$A$1:$T$878,12,FALSE)</f>
        <v>Colombia Nº 7742, comuna de La Florida, Región Metropolitana.</v>
      </c>
      <c r="M665" s="129" t="str">
        <f>VLOOKUP(A665,BASE.!$A$1:$T$878,13,FALSE)</f>
        <v>XIII</v>
      </c>
      <c r="N665" s="129" t="str">
        <f>VLOOKUP(A665,BASE.!$A$1:$T$878,14,FALSE)</f>
        <v>La Florida</v>
      </c>
      <c r="O665" s="129" t="str">
        <f>VLOOKUP(A665,BASE.!$A$1:$T$878,15,FALSE)</f>
        <v xml:space="preserve">02) 23280100, </v>
      </c>
      <c r="P665" s="129" t="str">
        <f>VLOOKUP(A665,BASE.!$A$1:$T$878,16,FALSE)</f>
        <v xml:space="preserve">mariaayuda@mariaayuda.cl
www.mariaayuda.cl
</v>
      </c>
      <c r="Q665" s="129">
        <f>VLOOKUP(A665,BASE.!$A$1:$T$878,17,FALSE)</f>
        <v>0</v>
      </c>
      <c r="R665" s="129" t="str">
        <f>VLOOKUP(A665,BASE.!$A$1:$T$878,18,FALSE)</f>
        <v>93401: Institución de Asistencia Social</v>
      </c>
      <c r="S665" s="129" t="str">
        <f>VLOOKUP(A665,BASE.!$A$1:$T$878,19,FALSE)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65" s="131">
        <f>VLOOKUP(A665,BASE.!$A$1:$T$878,20,FALSE)</f>
        <v>38344</v>
      </c>
      <c r="U665" s="130">
        <v>7160</v>
      </c>
      <c r="V665" s="136">
        <v>14278266</v>
      </c>
      <c r="W665" s="136">
        <v>14278266</v>
      </c>
      <c r="X665" s="134">
        <v>44227</v>
      </c>
      <c r="Y665" s="135" t="s">
        <v>8664</v>
      </c>
      <c r="Z665" s="135" t="s">
        <v>7880</v>
      </c>
      <c r="AA665" s="135" t="s">
        <v>198</v>
      </c>
    </row>
    <row r="666" spans="1:27" x14ac:dyDescent="0.25">
      <c r="A666" s="129">
        <v>7160</v>
      </c>
      <c r="B666" s="129" t="s">
        <v>8413</v>
      </c>
      <c r="C666" s="129">
        <v>712091002</v>
      </c>
      <c r="D666" s="129" t="str">
        <f>VLOOKUP(A666,BASE.!$A$1:$T$878,4,FALSE)</f>
        <v>Corporación de Derecho Privado.</v>
      </c>
      <c r="E666" s="129" t="str">
        <f>VLOOKUP(A666,BASE.!$A$1:$T$878,5,FALSE)</f>
        <v>Otorgada por Decreto Supremo Nº 1042, de fecha 30 de noviembre de 1984, del Ministerio de Justicia, publicado en el Diario Oficial el día  29 de diciembre de 1984.</v>
      </c>
      <c r="F666" s="129" t="str">
        <f>VLOOKUP(A666,BASE.!$A$1:$T$878,6,FALSE)</f>
        <v xml:space="preserve">Certificado de vigencia, folio Nº50330996275, de 21 de julio de 2020, del Servicio de Registro Civil e Identificación. </v>
      </c>
      <c r="G666" s="129" t="str">
        <f>VLOOKUP(A666,BASE.!$A$1:$T$878,7,FALSE)</f>
        <v>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v>
      </c>
      <c r="H666" s="129" t="str">
        <f>VLOOKUP(A666,BASE.!$A$1:$T$878,8,FALSE)</f>
        <v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Nº500330996130, de 21 de julio de 2020, del Servicio de Registro Civil e Identificación. </v>
      </c>
      <c r="I666" s="129" t="str">
        <f>VLOOKUP(A666,BASE.!$A$1:$T$878,9,FALSE)</f>
        <v>Durarán 02 años en sus cargos. En caso de que no se nombre Asamblea, permanece la que esta nombrada.</v>
      </c>
      <c r="J666" s="129" t="str">
        <f>VLOOKUP(A666,BASE.!$A$1:$T$878,10,FALSE)</f>
        <v>30 de mayo de 2018</v>
      </c>
      <c r="K666" s="129" t="str">
        <f>VLOOKUP(A666,BASE.!$A$1:$T$878,11,FALSE)</f>
        <v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v>
      </c>
      <c r="L666" s="129" t="str">
        <f>VLOOKUP(A666,BASE.!$A$1:$T$878,12,FALSE)</f>
        <v>Colombia Nº 7742, comuna de La Florida, Región Metropolitana.</v>
      </c>
      <c r="M666" s="129" t="str">
        <f>VLOOKUP(A666,BASE.!$A$1:$T$878,13,FALSE)</f>
        <v>XIII</v>
      </c>
      <c r="N666" s="129" t="str">
        <f>VLOOKUP(A666,BASE.!$A$1:$T$878,14,FALSE)</f>
        <v>La Florida</v>
      </c>
      <c r="O666" s="129" t="str">
        <f>VLOOKUP(A666,BASE.!$A$1:$T$878,15,FALSE)</f>
        <v xml:space="preserve">02) 23280100, </v>
      </c>
      <c r="P666" s="129" t="str">
        <f>VLOOKUP(A666,BASE.!$A$1:$T$878,16,FALSE)</f>
        <v xml:space="preserve">mariaayuda@mariaayuda.cl
www.mariaayuda.cl
</v>
      </c>
      <c r="Q666" s="129">
        <f>VLOOKUP(A666,BASE.!$A$1:$T$878,17,FALSE)</f>
        <v>0</v>
      </c>
      <c r="R666" s="129" t="str">
        <f>VLOOKUP(A666,BASE.!$A$1:$T$878,18,FALSE)</f>
        <v>93401: Institución de Asistencia Social</v>
      </c>
      <c r="S666" s="129" t="str">
        <f>VLOOKUP(A666,BASE.!$A$1:$T$878,19,FALSE)</f>
        <v xml:space="preserve">Certificado financiero correspondiente al año 2019 y presentación estándar de memoria y balance de organizaciones de la Sociedad Civil, FECU Social por el período reportado 01 de enero al 31 de diciembre de 2018, aprobado por el Subdepartamento de Supervisión Financiera Nacional 
</v>
      </c>
      <c r="T666" s="131">
        <f>VLOOKUP(A666,BASE.!$A$1:$T$878,20,FALSE)</f>
        <v>38344</v>
      </c>
      <c r="U666" s="130">
        <v>7160</v>
      </c>
      <c r="V666" s="136">
        <v>0</v>
      </c>
      <c r="W666" s="136">
        <v>0</v>
      </c>
      <c r="X666" s="134">
        <v>44227</v>
      </c>
      <c r="Y666" s="135" t="s">
        <v>8664</v>
      </c>
      <c r="Z666" s="135" t="s">
        <v>7880</v>
      </c>
      <c r="AA666" s="135" t="s">
        <v>7889</v>
      </c>
    </row>
    <row r="667" spans="1:27" x14ac:dyDescent="0.25">
      <c r="A667" s="129">
        <v>7162</v>
      </c>
      <c r="B667" s="129" t="s">
        <v>8414</v>
      </c>
      <c r="C667" s="129" t="s">
        <v>7830</v>
      </c>
      <c r="D667" s="129" t="str">
        <f>VLOOKUP(A667,BASE.!$A$1:$T$878,4,FALSE)</f>
        <v>Municipalidad</v>
      </c>
      <c r="E667" s="129" t="str">
        <f>VLOOKUP(A667,BASE.!$A$1:$T$878,5,FALSE)</f>
        <v>Constitución Política de la República, art. 107.</v>
      </c>
      <c r="F667" s="129" t="str">
        <f>VLOOKUP(A667,BASE.!$A$1:$T$878,6,FALSE)</f>
        <v>Indefinida.</v>
      </c>
      <c r="G667" s="129" t="str">
        <f>VLOOKUP(A667,BASE.!$A$1:$T$878,7,FALSE)</f>
        <v>Según Ley Orgánica Nº 18.695, arts. 1º al 4º.</v>
      </c>
      <c r="H667" s="129" t="str">
        <f>VLOOKUP(A667,BASE.!$A$1:$T$878,8,FALSE)</f>
        <v>no tiene</v>
      </c>
      <c r="I667" s="129">
        <f>VLOOKUP(A667,BASE.!$A$1:$T$878,9,FALSE)</f>
        <v>0</v>
      </c>
      <c r="J667" s="129">
        <f>VLOOKUP(A667,BASE.!$A$1:$T$878,10,FALSE)</f>
        <v>0</v>
      </c>
      <c r="K667" s="129" t="str">
        <f>VLOOKUP(A667,BASE.!$A$1:$T$878,11,FALSE)</f>
        <v xml:space="preserve">Ana María Silva Gutiérrez      </v>
      </c>
      <c r="L667" s="129" t="str">
        <f>VLOOKUP(A667,BASE.!$A$1:$T$878,12,FALSE)</f>
        <v xml:space="preserve">O’Higgins Nº 376, Codegua, provincia de Cachapoal, Sexta Región.
</v>
      </c>
      <c r="M667" s="129" t="str">
        <f>VLOOKUP(A667,BASE.!$A$1:$T$878,13,FALSE)</f>
        <v>VI</v>
      </c>
      <c r="N667" s="129" t="str">
        <f>VLOOKUP(A667,BASE.!$A$1:$T$878,14,FALSE)</f>
        <v>Codegua</v>
      </c>
      <c r="O667" s="129" t="str">
        <f>VLOOKUP(A667,BASE.!$A$1:$T$878,15,FALSE)</f>
        <v xml:space="preserve">Alcaldía: 1) alcalde@municipalidaddecodegua.cl 2) alcaldia@municipalidaddecodegua.cl. Fono: (72)-2 973500 y (72)-2 973513.
POD: opdconveniocordillera@gmail.com. Fono: (72)-2 973521 y Fono: (72)-2 973522
</v>
      </c>
      <c r="P667" s="129" t="str">
        <f>VLOOKUP(A667,BASE.!$A$1:$T$878,16,FALSE)</f>
        <v xml:space="preserve"> soporte@municipalidaddecodegua.cl</v>
      </c>
      <c r="Q667" s="129">
        <f>VLOOKUP(A667,BASE.!$A$1:$T$878,17,FALSE)</f>
        <v>0</v>
      </c>
      <c r="R667" s="129">
        <f>VLOOKUP(A667,BASE.!$A$1:$T$878,18,FALSE)</f>
        <v>91001</v>
      </c>
      <c r="S667" s="129" t="str">
        <f>VLOOKUP(A667,BASE.!$A$1:$T$878,19,FALSE)</f>
        <v xml:space="preserve">No se acompañan. Aplica Informe Jurídico Nº 09, de  fecha 14 de marzo de 2011 del Departamento Jurídico y Dictamen Nº 070791, de 2009, de la Contraloría General de la República.  
</v>
      </c>
      <c r="T667" s="131">
        <f>VLOOKUP(A667,BASE.!$A$1:$T$878,20,FALSE)</f>
        <v>38443</v>
      </c>
      <c r="U667" s="130">
        <v>7162</v>
      </c>
      <c r="V667" s="136">
        <v>99600</v>
      </c>
      <c r="W667" s="136">
        <v>99600</v>
      </c>
      <c r="X667" s="134">
        <v>44227</v>
      </c>
      <c r="Y667" s="135" t="s">
        <v>8664</v>
      </c>
      <c r="Z667" s="135" t="s">
        <v>7880</v>
      </c>
      <c r="AA667" s="135" t="s">
        <v>8058</v>
      </c>
    </row>
    <row r="668" spans="1:27" x14ac:dyDescent="0.25">
      <c r="A668" s="129">
        <v>7163</v>
      </c>
      <c r="B668" s="129" t="s">
        <v>8415</v>
      </c>
      <c r="C668" s="129">
        <v>744943000</v>
      </c>
      <c r="D668" s="129" t="str">
        <f>VLOOKUP(A668,BASE.!$A$1:$T$878,4,FALSE)</f>
        <v>Corporación de Derecho Privado.</v>
      </c>
      <c r="E668" s="129" t="str">
        <f>VLOOKUP(A668,BASE.!$A$1:$T$878,5,FALSE)</f>
        <v>Otorgado por Decreto Supremo Nº 1285, de fecha 2 de diciembre de 1998, del Ministerio de Justicia.</v>
      </c>
      <c r="F668" s="129" t="str">
        <f>VLOOKUP(A668,BASE.!$A$1:$T$878,6,FALSE)</f>
        <v xml:space="preserve">Certificado de Directorio de Persona Jurídica sin fines de Lucro Nº de Folio 500340274468, de 12 de agosto del 2020, del Servicio de Registro Civil e Identificación.
</v>
      </c>
      <c r="G668" s="129" t="str">
        <f>VLOOKUP(A668,BASE.!$A$1:$T$878,7,FALSE)</f>
        <v>Promoción del desarrollo, especialmente de las personas, familias, grupos y comunidades que viven en condiciones de pobreza y/o marginalidad.</v>
      </c>
      <c r="H668" s="129" t="str">
        <f>VLOOKUP(A668,BASE.!$A$1:$T$878,8,FALSE)</f>
        <v>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v>
      </c>
      <c r="I668" s="129" t="str">
        <f>VLOOKUP(A668,BASE.!$A$1:$T$878,9,FALSE)</f>
        <v>Cada 5 Años</v>
      </c>
      <c r="J668" s="129" t="str">
        <f>VLOOKUP(A668,BASE.!$A$1:$T$878,10,FALSE)</f>
        <v>De fecha 12 de marzo de 2019 a 12 de marzo de 2024.</v>
      </c>
      <c r="K668" s="129" t="str">
        <f>VLOOKUP(A668,BASE.!$A$1:$T$878,11,FALSE)</f>
        <v xml:space="preserve">Presidenta: Rosa Parissi Morales, 
Secretaria Ejecutiva: Denisse Araya Castelli, 
</v>
      </c>
      <c r="L668" s="129" t="str">
        <f>VLOOKUP(A668,BASE.!$A$1:$T$878,12,FALSE)</f>
        <v xml:space="preserve">Moneda Nº 812, oficina 1014, Santiago, Región Metropolitana Situación CORONAVIRUS: Calle Santa Isabel, N° 41, departamento 607. Comuna de Santiago, Stgo
</v>
      </c>
      <c r="M668" s="129" t="str">
        <f>VLOOKUP(A668,BASE.!$A$1:$T$878,13,FALSE)</f>
        <v>XIII</v>
      </c>
      <c r="N668" s="129" t="str">
        <f>VLOOKUP(A668,BASE.!$A$1:$T$878,14,FALSE)</f>
        <v>Santiago</v>
      </c>
      <c r="O668" s="129">
        <f>VLOOKUP(A668,BASE.!$A$1:$T$878,15,FALSE)</f>
        <v>0</v>
      </c>
      <c r="P668" s="129" t="str">
        <f>VLOOKUP(A668,BASE.!$A$1:$T$878,16,FALSE)</f>
        <v>raices@tie.cl
www.ongraices.org</v>
      </c>
      <c r="Q668" s="129">
        <f>VLOOKUP(A668,BASE.!$A$1:$T$878,17,FALSE)</f>
        <v>0</v>
      </c>
      <c r="R668" s="129" t="str">
        <f>VLOOKUP(A668,BASE.!$A$1:$T$878,18,FALSE)</f>
        <v>93401: Institución de Asistencia Social</v>
      </c>
      <c r="S668" s="129" t="str">
        <f>VLOOKUP(A668,BASE.!$A$1:$T$878,19,FALSE)</f>
        <v xml:space="preserve">
Certificado financiero correspondiente al año 2019, aprobado  por el Sub Departamento de Supervisión Nacional de SENAME.
</v>
      </c>
      <c r="T668" s="131">
        <f>VLOOKUP(A668,BASE.!$A$1:$T$878,20,FALSE)</f>
        <v>37970</v>
      </c>
      <c r="U668" s="130">
        <v>7163</v>
      </c>
      <c r="V668" s="136">
        <v>0</v>
      </c>
      <c r="W668" s="136">
        <v>0</v>
      </c>
      <c r="X668" s="134">
        <v>44227</v>
      </c>
      <c r="Y668" s="135" t="s">
        <v>8664</v>
      </c>
      <c r="Z668" s="135" t="s">
        <v>7880</v>
      </c>
      <c r="AA668" s="135" t="s">
        <v>7926</v>
      </c>
    </row>
    <row r="669" spans="1:27" x14ac:dyDescent="0.25">
      <c r="A669" s="129">
        <v>7163</v>
      </c>
      <c r="B669" s="129" t="s">
        <v>8415</v>
      </c>
      <c r="C669" s="129">
        <v>744943000</v>
      </c>
      <c r="D669" s="129" t="str">
        <f>VLOOKUP(A669,BASE.!$A$1:$T$878,4,FALSE)</f>
        <v>Corporación de Derecho Privado.</v>
      </c>
      <c r="E669" s="129" t="str">
        <f>VLOOKUP(A669,BASE.!$A$1:$T$878,5,FALSE)</f>
        <v>Otorgado por Decreto Supremo Nº 1285, de fecha 2 de diciembre de 1998, del Ministerio de Justicia.</v>
      </c>
      <c r="F669" s="129" t="str">
        <f>VLOOKUP(A669,BASE.!$A$1:$T$878,6,FALSE)</f>
        <v xml:space="preserve">Certificado de Directorio de Persona Jurídica sin fines de Lucro Nº de Folio 500340274468, de 12 de agosto del 2020, del Servicio de Registro Civil e Identificación.
</v>
      </c>
      <c r="G669" s="129" t="str">
        <f>VLOOKUP(A669,BASE.!$A$1:$T$878,7,FALSE)</f>
        <v>Promoción del desarrollo, especialmente de las personas, familias, grupos y comunidades que viven en condiciones de pobreza y/o marginalidad.</v>
      </c>
      <c r="H669" s="129" t="str">
        <f>VLOOKUP(A669,BASE.!$A$1:$T$878,8,FALSE)</f>
        <v>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v>
      </c>
      <c r="I669" s="129" t="str">
        <f>VLOOKUP(A669,BASE.!$A$1:$T$878,9,FALSE)</f>
        <v>Cada 5 Años</v>
      </c>
      <c r="J669" s="129" t="str">
        <f>VLOOKUP(A669,BASE.!$A$1:$T$878,10,FALSE)</f>
        <v>De fecha 12 de marzo de 2019 a 12 de marzo de 2024.</v>
      </c>
      <c r="K669" s="129" t="str">
        <f>VLOOKUP(A669,BASE.!$A$1:$T$878,11,FALSE)</f>
        <v xml:space="preserve">Presidenta: Rosa Parissi Morales, 
Secretaria Ejecutiva: Denisse Araya Castelli, 
</v>
      </c>
      <c r="L669" s="129" t="str">
        <f>VLOOKUP(A669,BASE.!$A$1:$T$878,12,FALSE)</f>
        <v xml:space="preserve">Moneda Nº 812, oficina 1014, Santiago, Región Metropolitana Situación CORONAVIRUS: Calle Santa Isabel, N° 41, departamento 607. Comuna de Santiago, Stgo
</v>
      </c>
      <c r="M669" s="129" t="str">
        <f>VLOOKUP(A669,BASE.!$A$1:$T$878,13,FALSE)</f>
        <v>XIII</v>
      </c>
      <c r="N669" s="129" t="str">
        <f>VLOOKUP(A669,BASE.!$A$1:$T$878,14,FALSE)</f>
        <v>Santiago</v>
      </c>
      <c r="O669" s="129">
        <f>VLOOKUP(A669,BASE.!$A$1:$T$878,15,FALSE)</f>
        <v>0</v>
      </c>
      <c r="P669" s="129" t="str">
        <f>VLOOKUP(A669,BASE.!$A$1:$T$878,16,FALSE)</f>
        <v>raices@tie.cl
www.ongraices.org</v>
      </c>
      <c r="Q669" s="129">
        <f>VLOOKUP(A669,BASE.!$A$1:$T$878,17,FALSE)</f>
        <v>0</v>
      </c>
      <c r="R669" s="129" t="str">
        <f>VLOOKUP(A669,BASE.!$A$1:$T$878,18,FALSE)</f>
        <v>93401: Institución de Asistencia Social</v>
      </c>
      <c r="S669" s="129" t="str">
        <f>VLOOKUP(A669,BASE.!$A$1:$T$878,19,FALSE)</f>
        <v xml:space="preserve">
Certificado financiero correspondiente al año 2019, aprobado  por el Sub Departamento de Supervisión Nacional de SENAME.
</v>
      </c>
      <c r="T669" s="131">
        <f>VLOOKUP(A669,BASE.!$A$1:$T$878,20,FALSE)</f>
        <v>37970</v>
      </c>
      <c r="U669" s="130">
        <v>7163</v>
      </c>
      <c r="V669" s="136">
        <v>25712878</v>
      </c>
      <c r="W669" s="136">
        <v>25712878</v>
      </c>
      <c r="X669" s="134">
        <v>44227</v>
      </c>
      <c r="Y669" s="135" t="s">
        <v>8664</v>
      </c>
      <c r="Z669" s="135" t="s">
        <v>7880</v>
      </c>
      <c r="AA669" s="135" t="s">
        <v>7958</v>
      </c>
    </row>
    <row r="670" spans="1:27" x14ac:dyDescent="0.25">
      <c r="A670" s="129">
        <v>7163</v>
      </c>
      <c r="B670" s="129" t="s">
        <v>8415</v>
      </c>
      <c r="C670" s="129">
        <v>744943000</v>
      </c>
      <c r="D670" s="129" t="str">
        <f>VLOOKUP(A670,BASE.!$A$1:$T$878,4,FALSE)</f>
        <v>Corporación de Derecho Privado.</v>
      </c>
      <c r="E670" s="129" t="str">
        <f>VLOOKUP(A670,BASE.!$A$1:$T$878,5,FALSE)</f>
        <v>Otorgado por Decreto Supremo Nº 1285, de fecha 2 de diciembre de 1998, del Ministerio de Justicia.</v>
      </c>
      <c r="F670" s="129" t="str">
        <f>VLOOKUP(A670,BASE.!$A$1:$T$878,6,FALSE)</f>
        <v xml:space="preserve">Certificado de Directorio de Persona Jurídica sin fines de Lucro Nº de Folio 500340274468, de 12 de agosto del 2020, del Servicio de Registro Civil e Identificación.
</v>
      </c>
      <c r="G670" s="129" t="str">
        <f>VLOOKUP(A670,BASE.!$A$1:$T$878,7,FALSE)</f>
        <v>Promoción del desarrollo, especialmente de las personas, familias, grupos y comunidades que viven en condiciones de pobreza y/o marginalidad.</v>
      </c>
      <c r="H670" s="129" t="str">
        <f>VLOOKUP(A670,BASE.!$A$1:$T$878,8,FALSE)</f>
        <v>Presidente: Rosa Parissi Morales,
Vicepresidente: Elizabeth Araya Castelli,
Secretario: Enrique Julio Araya Lopez, 
Tesorero: Viviana Palermino Tropa, 
Directores:
Mónica Correa Noziglia
Claudia Adriana Pérez Hernández, 
Katya Alejandra Perez Hernandez,
Dante Castillo Guajardo
Miguel Almendras Orellana</v>
      </c>
      <c r="I670" s="129" t="str">
        <f>VLOOKUP(A670,BASE.!$A$1:$T$878,9,FALSE)</f>
        <v>Cada 5 Años</v>
      </c>
      <c r="J670" s="129" t="str">
        <f>VLOOKUP(A670,BASE.!$A$1:$T$878,10,FALSE)</f>
        <v>De fecha 12 de marzo de 2019 a 12 de marzo de 2024.</v>
      </c>
      <c r="K670" s="129" t="str">
        <f>VLOOKUP(A670,BASE.!$A$1:$T$878,11,FALSE)</f>
        <v xml:space="preserve">Presidenta: Rosa Parissi Morales, 
Secretaria Ejecutiva: Denisse Araya Castelli, 
</v>
      </c>
      <c r="L670" s="129" t="str">
        <f>VLOOKUP(A670,BASE.!$A$1:$T$878,12,FALSE)</f>
        <v xml:space="preserve">Moneda Nº 812, oficina 1014, Santiago, Región Metropolitana Situación CORONAVIRUS: Calle Santa Isabel, N° 41, departamento 607. Comuna de Santiago, Stgo
</v>
      </c>
      <c r="M670" s="129" t="str">
        <f>VLOOKUP(A670,BASE.!$A$1:$T$878,13,FALSE)</f>
        <v>XIII</v>
      </c>
      <c r="N670" s="129" t="str">
        <f>VLOOKUP(A670,BASE.!$A$1:$T$878,14,FALSE)</f>
        <v>Santiago</v>
      </c>
      <c r="O670" s="129">
        <f>VLOOKUP(A670,BASE.!$A$1:$T$878,15,FALSE)</f>
        <v>0</v>
      </c>
      <c r="P670" s="129" t="str">
        <f>VLOOKUP(A670,BASE.!$A$1:$T$878,16,FALSE)</f>
        <v>raices@tie.cl
www.ongraices.org</v>
      </c>
      <c r="Q670" s="129">
        <f>VLOOKUP(A670,BASE.!$A$1:$T$878,17,FALSE)</f>
        <v>0</v>
      </c>
      <c r="R670" s="129" t="str">
        <f>VLOOKUP(A670,BASE.!$A$1:$T$878,18,FALSE)</f>
        <v>93401: Institución de Asistencia Social</v>
      </c>
      <c r="S670" s="129" t="str">
        <f>VLOOKUP(A670,BASE.!$A$1:$T$878,19,FALSE)</f>
        <v xml:space="preserve">
Certificado financiero correspondiente al año 2019, aprobado  por el Sub Departamento de Supervisión Nacional de SENAME.
</v>
      </c>
      <c r="T670" s="131">
        <f>VLOOKUP(A670,BASE.!$A$1:$T$878,20,FALSE)</f>
        <v>37970</v>
      </c>
      <c r="U670" s="130">
        <v>7163</v>
      </c>
      <c r="V670" s="136">
        <v>0</v>
      </c>
      <c r="W670" s="136">
        <v>0</v>
      </c>
      <c r="X670" s="134">
        <v>44227</v>
      </c>
      <c r="Y670" s="135" t="s">
        <v>8664</v>
      </c>
      <c r="Z670" s="135" t="s">
        <v>7880</v>
      </c>
      <c r="AA670" s="135" t="s">
        <v>8000</v>
      </c>
    </row>
    <row r="671" spans="1:27" x14ac:dyDescent="0.25">
      <c r="A671" s="129">
        <v>7168</v>
      </c>
      <c r="B671" s="129" t="s">
        <v>8416</v>
      </c>
      <c r="C671" s="129" t="s">
        <v>7844</v>
      </c>
      <c r="D671" s="129" t="str">
        <f>VLOOKUP(A671,BASE.!$A$1:$T$878,4,FALSE)</f>
        <v>Municipalidad</v>
      </c>
      <c r="E671" s="129" t="str">
        <f>VLOOKUP(A671,BASE.!$A$1:$T$878,5,FALSE)</f>
        <v>Constitución Política de la República, artículo 107</v>
      </c>
      <c r="F671" s="129" t="str">
        <f>VLOOKUP(A671,BASE.!$A$1:$T$878,6,FALSE)</f>
        <v>Indefinida</v>
      </c>
      <c r="G671" s="129" t="str">
        <f>VLOOKUP(A671,BASE.!$A$1:$T$878,7,FALSE)</f>
        <v>Según ley Orgánica N° 18.695, artículos 1° al 4°</v>
      </c>
      <c r="H671" s="129" t="str">
        <f>VLOOKUP(A671,BASE.!$A$1:$T$878,8,FALSE)</f>
        <v>no tiene</v>
      </c>
      <c r="I671" s="129">
        <f>VLOOKUP(A671,BASE.!$A$1:$T$878,9,FALSE)</f>
        <v>0</v>
      </c>
      <c r="J671" s="129">
        <f>VLOOKUP(A671,BASE.!$A$1:$T$878,10,FALSE)</f>
        <v>0</v>
      </c>
      <c r="K671" s="129" t="str">
        <f>VLOOKUP(A671,BASE.!$A$1:$T$878,11,FALSE)</f>
        <v xml:space="preserve">Carolina Leitao Alvarez Salamanca, 
</v>
      </c>
      <c r="L671" s="129" t="str">
        <f>VLOOKUP(A671,BASE.!$A$1:$T$878,12,FALSE)</f>
        <v xml:space="preserve">Avda. Grecia N° 8735, comuna de Peñalolén, Región Metropolitana.
</v>
      </c>
      <c r="M671" s="129" t="str">
        <f>VLOOKUP(A671,BASE.!$A$1:$T$878,13,FALSE)</f>
        <v>XIII</v>
      </c>
      <c r="N671" s="129" t="str">
        <f>VLOOKUP(A671,BASE.!$A$1:$T$878,14,FALSE)</f>
        <v>Peñalolén</v>
      </c>
      <c r="O671" s="129" t="str">
        <f>VLOOKUP(A671,BASE.!$A$1:$T$878,15,FALSE)</f>
        <v>224868052/ 2248688050/ 224868051</v>
      </c>
      <c r="P671" s="129" t="str">
        <f>VLOOKUP(A671,BASE.!$A$1:$T$878,16,FALSE)</f>
        <v xml:space="preserve">Correo electrónico: alcaldesa@penalolen.cl
                            nmaray@penalolen.cl
</v>
      </c>
      <c r="Q671" s="129">
        <f>VLOOKUP(A671,BASE.!$A$1:$T$878,17,FALSE)</f>
        <v>0</v>
      </c>
      <c r="R671" s="129">
        <f>VLOOKUP(A671,BASE.!$A$1:$T$878,18,FALSE)</f>
        <v>91001</v>
      </c>
      <c r="S671" s="129" t="str">
        <f>VLOOKUP(A671,BASE.!$A$1:$T$878,19,FALSE)</f>
        <v xml:space="preserve">No se acompañan. Aplica Informe Jurídico Nº 09, de  fecha 14 de marzo de 2011 del Departamento Jurídico y Dictamen Nº 070791, de 2009, de la Contraloría General de la República.  
</v>
      </c>
      <c r="T671" s="131">
        <f>VLOOKUP(A671,BASE.!$A$1:$T$878,20,FALSE)</f>
        <v>38478</v>
      </c>
      <c r="U671" s="130">
        <v>7168</v>
      </c>
      <c r="V671" s="136">
        <v>10773125</v>
      </c>
      <c r="W671" s="136">
        <v>10773125</v>
      </c>
      <c r="X671" s="134">
        <v>44227</v>
      </c>
      <c r="Y671" s="135" t="s">
        <v>8664</v>
      </c>
      <c r="Z671" s="135" t="s">
        <v>7880</v>
      </c>
      <c r="AA671" s="135" t="s">
        <v>7961</v>
      </c>
    </row>
    <row r="672" spans="1:27" x14ac:dyDescent="0.25">
      <c r="A672" s="129">
        <v>7169</v>
      </c>
      <c r="B672" s="129" t="s">
        <v>8639</v>
      </c>
      <c r="C672" s="129">
        <v>692651006</v>
      </c>
      <c r="D672" s="129" t="str">
        <f>VLOOKUP(A672,BASE.!$A$1:$T$878,4,FALSE)</f>
        <v>Municipalidad</v>
      </c>
      <c r="E672" s="129" t="str">
        <f>VLOOKUP(A672,BASE.!$A$1:$T$878,5,FALSE)</f>
        <v>Constitución Política de la República, art. 107.</v>
      </c>
      <c r="F672" s="129" t="str">
        <f>VLOOKUP(A672,BASE.!$A$1:$T$878,6,FALSE)</f>
        <v>Indefinida.</v>
      </c>
      <c r="G672" s="129" t="str">
        <f>VLOOKUP(A672,BASE.!$A$1:$T$878,7,FALSE)</f>
        <v>Según Ley Orgánica Nº 18.695, arts. 1º al 4º.</v>
      </c>
      <c r="H672" s="129" t="str">
        <f>VLOOKUP(A672,BASE.!$A$1:$T$878,8,FALSE)</f>
        <v>no tiene</v>
      </c>
      <c r="I672" s="129">
        <f>VLOOKUP(A672,BASE.!$A$1:$T$878,9,FALSE)</f>
        <v>0</v>
      </c>
      <c r="J672" s="129">
        <f>VLOOKUP(A672,BASE.!$A$1:$T$878,10,FALSE)</f>
        <v>0</v>
      </c>
      <c r="K672" s="129" t="str">
        <f>VLOOKUP(A672,BASE.!$A$1:$T$878,11,FALSE)</f>
        <v xml:space="preserve">Patricio Ferreira Rivera  </v>
      </c>
      <c r="L672" s="129" t="str">
        <f>VLOOKUP(A672,BASE.!$A$1:$T$878,12,FALSE)</f>
        <v>Avenida Los Álamos esquina calle Los Nogales, S/N, Alto Hospicio</v>
      </c>
      <c r="M672" s="129" t="str">
        <f>VLOOKUP(A672,BASE.!$A$1:$T$878,13,FALSE)</f>
        <v>I</v>
      </c>
      <c r="N672" s="129">
        <f>VLOOKUP(A672,BASE.!$A$1:$T$878,14,FALSE)</f>
        <v>0</v>
      </c>
      <c r="O672" s="129">
        <f>VLOOKUP(A672,BASE.!$A$1:$T$878,15,FALSE)</f>
        <v>0</v>
      </c>
      <c r="P672" s="129">
        <f>VLOOKUP(A672,BASE.!$A$1:$T$878,16,FALSE)</f>
        <v>0</v>
      </c>
      <c r="Q672" s="129">
        <f>VLOOKUP(A672,BASE.!$A$1:$T$878,17,FALSE)</f>
        <v>0</v>
      </c>
      <c r="R672" s="129">
        <f>VLOOKUP(A672,BASE.!$A$1:$T$878,18,FALSE)</f>
        <v>91001</v>
      </c>
      <c r="S672" s="129" t="str">
        <f>VLOOKUP(A672,BASE.!$A$1:$T$878,19,FALSE)</f>
        <v xml:space="preserve">No se acompañan. Aplica Informe Jurídico Nº 09, de  fecha 14 de marzo de 2011 del Departamento Jurídico y Dictamen Nº 070791, de 2009, de la Contraloría General de la República.  
</v>
      </c>
      <c r="T672" s="131">
        <f>VLOOKUP(A672,BASE.!$A$1:$T$878,20,FALSE)</f>
        <v>38488</v>
      </c>
      <c r="U672" s="130">
        <v>7169</v>
      </c>
      <c r="V672" s="136">
        <v>0</v>
      </c>
      <c r="W672" s="136">
        <v>0</v>
      </c>
      <c r="X672" s="134">
        <v>44227</v>
      </c>
      <c r="Y672" s="135" t="s">
        <v>8664</v>
      </c>
      <c r="Z672" s="135" t="s">
        <v>7880</v>
      </c>
      <c r="AA672" s="135" t="s">
        <v>187</v>
      </c>
    </row>
    <row r="673" spans="1:27" x14ac:dyDescent="0.25">
      <c r="A673" s="129">
        <v>7172</v>
      </c>
      <c r="B673" s="129" t="s">
        <v>8640</v>
      </c>
      <c r="C673" s="129">
        <v>690733005</v>
      </c>
      <c r="D673" s="129" t="str">
        <f>VLOOKUP(A673,BASE.!$A$1:$T$878,4,FALSE)</f>
        <v>Municipalidad</v>
      </c>
      <c r="E673" s="129" t="str">
        <f>VLOOKUP(A673,BASE.!$A$1:$T$878,5,FALSE)</f>
        <v>Constitución Política de la República, art. 107.</v>
      </c>
      <c r="F673" s="129" t="str">
        <f>VLOOKUP(A673,BASE.!$A$1:$T$878,6,FALSE)</f>
        <v>Indefinida.</v>
      </c>
      <c r="G673" s="129" t="str">
        <f>VLOOKUP(A673,BASE.!$A$1:$T$878,7,FALSE)</f>
        <v>Según Ley Orgánica Nº 18.695, arts. 1º al 4º.</v>
      </c>
      <c r="H673" s="129" t="str">
        <f>VLOOKUP(A673,BASE.!$A$1:$T$878,8,FALSE)</f>
        <v>no tiene</v>
      </c>
      <c r="I673" s="129">
        <f>VLOOKUP(A673,BASE.!$A$1:$T$878,9,FALSE)</f>
        <v>0</v>
      </c>
      <c r="J673" s="129">
        <f>VLOOKUP(A673,BASE.!$A$1:$T$878,10,FALSE)</f>
        <v>0</v>
      </c>
      <c r="K673" s="129" t="str">
        <f>VLOOKUP(A673,BASE.!$A$1:$T$878,11,FALSE)</f>
        <v xml:space="preserve">Jessica Paola del Carmen Mualim Fajuri.
</v>
      </c>
      <c r="L673" s="129" t="str">
        <f>VLOOKUP(A673,BASE.!$A$1:$T$878,12,FALSE)</f>
        <v xml:space="preserve">Francisco Costabal Nº 78, comuna de María Pinto, Región Metropolitana. 
</v>
      </c>
      <c r="M673" s="129" t="str">
        <f>VLOOKUP(A673,BASE.!$A$1:$T$878,13,FALSE)</f>
        <v>XIII</v>
      </c>
      <c r="N673" s="129" t="str">
        <f>VLOOKUP(A673,BASE.!$A$1:$T$878,14,FALSE)</f>
        <v>María Pinto</v>
      </c>
      <c r="O673" s="129" t="str">
        <f>VLOOKUP(A673,BASE.!$A$1:$T$878,15,FALSE)</f>
        <v>Fonos: 8354252/8351936</v>
      </c>
      <c r="P673" s="129" t="str">
        <f>VLOOKUP(A673,BASE.!$A$1:$T$878,16,FALSE)</f>
        <v>www.municipalidaddemariapinto.cl</v>
      </c>
      <c r="Q673" s="129">
        <f>VLOOKUP(A673,BASE.!$A$1:$T$878,17,FALSE)</f>
        <v>0</v>
      </c>
      <c r="R673" s="129">
        <f>VLOOKUP(A673,BASE.!$A$1:$T$878,18,FALSE)</f>
        <v>91001</v>
      </c>
      <c r="S673" s="129" t="str">
        <f>VLOOKUP(A673,BASE.!$A$1:$T$878,19,FALSE)</f>
        <v xml:space="preserve">No se acompañan. Aplica Informe Jurídico Nº 09, de  fecha 14 de marzo de 2011 del Departamento Jurídico y Dictamen Nº 070791, de 2009, de la Contraloría General de la República.  
</v>
      </c>
      <c r="T673" s="131">
        <f>VLOOKUP(A673,BASE.!$A$1:$T$878,20,FALSE)</f>
        <v>38509</v>
      </c>
      <c r="U673" s="130">
        <v>7172</v>
      </c>
      <c r="V673" s="136">
        <v>0</v>
      </c>
      <c r="W673" s="136">
        <v>0</v>
      </c>
      <c r="X673" s="134">
        <v>44227</v>
      </c>
      <c r="Y673" s="135" t="s">
        <v>8664</v>
      </c>
      <c r="Z673" s="135" t="s">
        <v>7880</v>
      </c>
      <c r="AA673" s="135" t="s">
        <v>8666</v>
      </c>
    </row>
    <row r="674" spans="1:27" x14ac:dyDescent="0.25">
      <c r="A674" s="129">
        <v>7173</v>
      </c>
      <c r="B674" s="129" t="s">
        <v>8417</v>
      </c>
      <c r="C674" s="129">
        <v>653686706</v>
      </c>
      <c r="D674" s="129" t="str">
        <f>VLOOKUP(A674,BASE.!$A$1:$T$878,4,FALSE)</f>
        <v>Corporación de Derecho Privado</v>
      </c>
      <c r="E674" s="129" t="str">
        <f>VLOOKUP(A674,BASE.!$A$1:$T$878,5,FALSE)</f>
        <v xml:space="preserve">Otorgada por Decreto Supremo N° 1803, de fecha 11 de mayo de 2004, del Ministerio de Justicia.
</v>
      </c>
      <c r="F674" s="129" t="str">
        <f>VLOOKUP(A674,BASE.!$A$1:$T$878,6,FALSE)</f>
        <v xml:space="preserve">Certificado de Vigencia Folio N°500355226907, de 09 de noviembre de 2020, del Registro Civil e Identificación                                                                                                                                                                                                                                       </v>
      </c>
      <c r="G674" s="129" t="str">
        <f>VLOOKUP(A674,BASE.!$A$1:$T$878,7,FALSE)</f>
        <v xml:space="preserve">Fundación y mantenimiento de obras de beneficencia y educación al servicio de los más postergados, principalmente de los niños que han abandonado sus estudios formales o están en peligro de hacerlo. </v>
      </c>
      <c r="H674" s="129" t="str">
        <f>VLOOKUP(A674,BASE.!$A$1:$T$878,8,FALSE)</f>
        <v xml:space="preserve">Presidente: Christian Abud Cabrera, 
Vicepresidenta: Silvia Montserrat Sittler Roig,
Secretario: Juan Sebastián Cardemil Oportus, 
Tesorera: Alejandra Patricia Ortuzar Sainz, 
Directores:
María del Pilar Heinsohn Salvo, 
Jaime Mauricio Necochea Aspillaga,
Claudio Rodrigo Sánchez Rossier, 
Administradora General: Alejandra Patricia Ortuzar Sainz, 
Consta en Certificado de directorio de persona jurídica sin fines de lucro, folio N°500355226915, de 09 de noviembre de 2020, del Registro Civil e Identificación
</v>
      </c>
      <c r="I674" s="129" t="str">
        <f>VLOOKUP(A674,BASE.!$A$1:$T$878,9,FALSE)</f>
        <v>: 2 años en sus cargos.</v>
      </c>
      <c r="J674" s="129" t="str">
        <f>VLOOKUP(A674,BASE.!$A$1:$T$878,10,FALSE)</f>
        <v>19 de febrero de 2019 a 19 de febrero de 2021.</v>
      </c>
      <c r="K674" s="129" t="str">
        <f>VLOOKUP(A674,BASE.!$A$1:$T$878,11,FALSE)</f>
        <v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v>
      </c>
      <c r="L674" s="129" t="str">
        <f>VLOOKUP(A674,BASE.!$A$1:$T$878,12,FALSE)</f>
        <v xml:space="preserve">Avenida Licantén S/N, Población Aguas Negras, comuna de Curicó, Región del Maule.
</v>
      </c>
      <c r="M674" s="129" t="str">
        <f>VLOOKUP(A674,BASE.!$A$1:$T$878,13,FALSE)</f>
        <v>VII</v>
      </c>
      <c r="N674" s="129" t="str">
        <f>VLOOKUP(A674,BASE.!$A$1:$T$878,14,FALSE)</f>
        <v>Curicó</v>
      </c>
      <c r="O674" s="129" t="str">
        <f>VLOOKUP(A674,BASE.!$A$1:$T$878,15,FALSE)</f>
        <v xml:space="preserve">75-325297, 
</v>
      </c>
      <c r="P674" s="129" t="str">
        <f>VLOOKUP(A674,BASE.!$A$1:$T$878,16,FALSE)</f>
        <v xml:space="preserve">naimcurico@gmail.com
</v>
      </c>
      <c r="Q674" s="129">
        <f>VLOOKUP(A674,BASE.!$A$1:$T$878,17,FALSE)</f>
        <v>0</v>
      </c>
      <c r="R674" s="129" t="str">
        <f>VLOOKUP(A674,BASE.!$A$1:$T$878,18,FALSE)</f>
        <v>93401: Instituciones de Asistencia Social</v>
      </c>
      <c r="S674" s="129" t="str">
        <f>VLOOKUP(A674,BASE.!$A$1:$T$878,19,FALSE)</f>
        <v>Se acompaña Certificado Financiero de la Institución, correspondiente al año 2019, aprobado por el Subdepartamento de Supervisión Financiera Nacional.</v>
      </c>
      <c r="T674" s="131">
        <f>VLOOKUP(A674,BASE.!$A$1:$T$878,20,FALSE)</f>
        <v>38523</v>
      </c>
      <c r="U674" s="130">
        <v>7173</v>
      </c>
      <c r="V674" s="136">
        <v>9775079</v>
      </c>
      <c r="W674" s="136">
        <v>9775079</v>
      </c>
      <c r="X674" s="134">
        <v>44227</v>
      </c>
      <c r="Y674" s="135" t="s">
        <v>8664</v>
      </c>
      <c r="Z674" s="135" t="s">
        <v>7880</v>
      </c>
      <c r="AA674" s="135" t="s">
        <v>7914</v>
      </c>
    </row>
    <row r="675" spans="1:27" x14ac:dyDescent="0.25">
      <c r="A675" s="129">
        <v>7174</v>
      </c>
      <c r="B675" s="129" t="s">
        <v>8418</v>
      </c>
      <c r="C675" s="129">
        <v>691912000</v>
      </c>
      <c r="D675" s="129" t="str">
        <f>VLOOKUP(A675,BASE.!$A$1:$T$878,4,FALSE)</f>
        <v>Municipalidad</v>
      </c>
      <c r="E675" s="129" t="str">
        <f>VLOOKUP(A675,BASE.!$A$1:$T$878,5,FALSE)</f>
        <v>Constitución Política de la República, art. 107.</v>
      </c>
      <c r="F675" s="129" t="str">
        <f>VLOOKUP(A675,BASE.!$A$1:$T$878,6,FALSE)</f>
        <v>Indefinida.</v>
      </c>
      <c r="G675" s="129" t="str">
        <f>VLOOKUP(A675,BASE.!$A$1:$T$878,7,FALSE)</f>
        <v>Según Ley Orgánica Nº 18.695, arts. 1º al 4º.</v>
      </c>
      <c r="H675" s="129" t="str">
        <f>VLOOKUP(A675,BASE.!$A$1:$T$878,8,FALSE)</f>
        <v>no tiene</v>
      </c>
      <c r="I675" s="129">
        <f>VLOOKUP(A675,BASE.!$A$1:$T$878,9,FALSE)</f>
        <v>0</v>
      </c>
      <c r="J675" s="129">
        <f>VLOOKUP(A675,BASE.!$A$1:$T$878,10,FALSE)</f>
        <v>0</v>
      </c>
      <c r="K675" s="129" t="str">
        <f>VLOOKUP(A675,BASE.!$A$1:$T$878,11,FALSE)</f>
        <v xml:space="preserve">Guido Germán Siegmund González, </v>
      </c>
      <c r="L675" s="129" t="str">
        <f>VLOOKUP(A675,BASE.!$A$1:$T$878,12,FALSE)</f>
        <v xml:space="preserve">Ramón Freire Nº 590, comuna de Gorbea, Provincia de Cautín, IX Región.
</v>
      </c>
      <c r="M675" s="129" t="str">
        <f>VLOOKUP(A675,BASE.!$A$1:$T$878,13,FALSE)</f>
        <v>IX</v>
      </c>
      <c r="N675" s="129" t="str">
        <f>VLOOKUP(A675,BASE.!$A$1:$T$878,14,FALSE)</f>
        <v xml:space="preserve"> Gorbea</v>
      </c>
      <c r="O675" s="129" t="str">
        <f>VLOOKUP(A675,BASE.!$A$1:$T$878,15,FALSE)</f>
        <v xml:space="preserve">Teléfonos: (45) 201900 </v>
      </c>
      <c r="P675" s="129">
        <f>VLOOKUP(A675,BASE.!$A$1:$T$878,16,FALSE)</f>
        <v>0</v>
      </c>
      <c r="Q675" s="129">
        <f>VLOOKUP(A675,BASE.!$A$1:$T$878,17,FALSE)</f>
        <v>0</v>
      </c>
      <c r="R675" s="129">
        <f>VLOOKUP(A675,BASE.!$A$1:$T$878,18,FALSE)</f>
        <v>91001</v>
      </c>
      <c r="S675" s="129" t="str">
        <f>VLOOKUP(A675,BASE.!$A$1:$T$878,19,FALSE)</f>
        <v xml:space="preserve">No se acompañan. Aplica Informe Jurídico Nº 09, de  fecha 14 de marzo de 2011 del Departamento Jurídico y Dictamen Nº 070791, de 2009, de la Contraloría General de la República.  
</v>
      </c>
      <c r="T675" s="131">
        <f>VLOOKUP(A675,BASE.!$A$1:$T$878,20,FALSE)</f>
        <v>38518</v>
      </c>
      <c r="U675" s="130">
        <v>7174</v>
      </c>
      <c r="V675" s="136">
        <v>184509</v>
      </c>
      <c r="W675" s="136">
        <v>184509</v>
      </c>
      <c r="X675" s="134">
        <v>44227</v>
      </c>
      <c r="Y675" s="135" t="s">
        <v>8664</v>
      </c>
      <c r="Z675" s="135" t="s">
        <v>7880</v>
      </c>
      <c r="AA675" s="135" t="s">
        <v>8059</v>
      </c>
    </row>
    <row r="676" spans="1:27" x14ac:dyDescent="0.25">
      <c r="A676" s="129">
        <v>7175</v>
      </c>
      <c r="B676" s="129" t="s">
        <v>8419</v>
      </c>
      <c r="C676" s="129">
        <v>690407000</v>
      </c>
      <c r="D676" s="129" t="str">
        <f>VLOOKUP(A676,BASE.!$A$1:$T$878,4,FALSE)</f>
        <v>Municipalidad</v>
      </c>
      <c r="E676" s="129" t="str">
        <f>VLOOKUP(A676,BASE.!$A$1:$T$878,5,FALSE)</f>
        <v>Constitución Política de la República, art. 107.</v>
      </c>
      <c r="F676" s="129" t="str">
        <f>VLOOKUP(A676,BASE.!$A$1:$T$878,6,FALSE)</f>
        <v>Indefinida.</v>
      </c>
      <c r="G676" s="129" t="str">
        <f>VLOOKUP(A676,BASE.!$A$1:$T$878,7,FALSE)</f>
        <v>Según Ley Orgánica Nº 18.695, arts. 1º al 4º.</v>
      </c>
      <c r="H676" s="129" t="str">
        <f>VLOOKUP(A676,BASE.!$A$1:$T$878,8,FALSE)</f>
        <v>no tiene</v>
      </c>
      <c r="I676" s="129">
        <f>VLOOKUP(A676,BASE.!$A$1:$T$878,9,FALSE)</f>
        <v>0</v>
      </c>
      <c r="J676" s="129">
        <f>VLOOKUP(A676,BASE.!$A$1:$T$878,10,FALSE)</f>
        <v>0</v>
      </c>
      <c r="K676" s="129" t="str">
        <f>VLOOKUP(A676,BASE.!$A$1:$T$878,11,FALSE)</f>
        <v xml:space="preserve">Claudio Fermín Rentería Larrondo, </v>
      </c>
      <c r="L676" s="129" t="str">
        <f>VLOOKUP(A676,BASE.!$A$1:$T$878,12,FALSE)</f>
        <v>Vicuña Mackenna Nº441, comuna de Ovalle, provincia del Limari IV Región,</v>
      </c>
      <c r="M676" s="129" t="str">
        <f>VLOOKUP(A676,BASE.!$A$1:$T$878,13,FALSE)</f>
        <v>IV</v>
      </c>
      <c r="N676" s="129" t="str">
        <f>VLOOKUP(A676,BASE.!$A$1:$T$878,14,FALSE)</f>
        <v>Ovalle</v>
      </c>
      <c r="O676" s="129" t="str">
        <f>VLOOKUP(A676,BASE.!$A$1:$T$878,15,FALSE)</f>
        <v xml:space="preserve"> Fono: 53-2-627361/ 53-2-661202/ 53-2-661209
</v>
      </c>
      <c r="P676" s="129" t="str">
        <f>VLOOKUP(A676,BASE.!$A$1:$T$878,16,FALSE)</f>
        <v>Correo electrónico: gabineteovalle@gmail.com
                             opdmuniovaalle@gmail.com
                      hflores@municipalidaddeovallle.cl</v>
      </c>
      <c r="Q676" s="129">
        <f>VLOOKUP(A676,BASE.!$A$1:$T$878,17,FALSE)</f>
        <v>0</v>
      </c>
      <c r="R676" s="129">
        <f>VLOOKUP(A676,BASE.!$A$1:$T$878,18,FALSE)</f>
        <v>91001</v>
      </c>
      <c r="S676" s="129" t="str">
        <f>VLOOKUP(A676,BASE.!$A$1:$T$878,19,FALSE)</f>
        <v xml:space="preserve">
No se acompañan. Aplica Informe Jurídico Nº 09, de  fecha 14 de marzo de 2011 del Departamento Jurídico y Dictamen Nº 070791, de 2009, de la Contraloría General de la República.  
</v>
      </c>
      <c r="T676" s="131">
        <f>VLOOKUP(A676,BASE.!$A$1:$T$878,20,FALSE)</f>
        <v>38526</v>
      </c>
      <c r="U676" s="130">
        <v>7175</v>
      </c>
      <c r="V676" s="136">
        <v>198702</v>
      </c>
      <c r="W676" s="136">
        <v>198702</v>
      </c>
      <c r="X676" s="134">
        <v>44227</v>
      </c>
      <c r="Y676" s="135" t="s">
        <v>8664</v>
      </c>
      <c r="Z676" s="135" t="s">
        <v>7880</v>
      </c>
      <c r="AA676" s="135" t="s">
        <v>7956</v>
      </c>
    </row>
    <row r="677" spans="1:27" x14ac:dyDescent="0.25">
      <c r="A677" s="129">
        <v>7176</v>
      </c>
      <c r="B677" s="129" t="s">
        <v>8420</v>
      </c>
      <c r="C677" s="129">
        <v>690709007</v>
      </c>
      <c r="D677" s="129" t="str">
        <f>VLOOKUP(A677,BASE.!$A$1:$T$878,4,FALSE)</f>
        <v>Municipalidad</v>
      </c>
      <c r="E677" s="129" t="str">
        <f>VLOOKUP(A677,BASE.!$A$1:$T$878,5,FALSE)</f>
        <v>Constitución Política de la República, art. 107.</v>
      </c>
      <c r="F677" s="129" t="str">
        <f>VLOOKUP(A677,BASE.!$A$1:$T$878,6,FALSE)</f>
        <v>Indefinida.</v>
      </c>
      <c r="G677" s="129" t="str">
        <f>VLOOKUP(A677,BASE.!$A$1:$T$878,7,FALSE)</f>
        <v>Según Ley Orgánica Nº 18.695, arts. 1º al 4º.</v>
      </c>
      <c r="H677" s="129" t="str">
        <f>VLOOKUP(A677,BASE.!$A$1:$T$878,8,FALSE)</f>
        <v>no tiene</v>
      </c>
      <c r="I677" s="129">
        <f>VLOOKUP(A677,BASE.!$A$1:$T$878,9,FALSE)</f>
        <v>0</v>
      </c>
      <c r="J677" s="129">
        <f>VLOOKUP(A677,BASE.!$A$1:$T$878,10,FALSE)</f>
        <v>0</v>
      </c>
      <c r="K677" s="129" t="str">
        <f>VLOOKUP(A677,BASE.!$A$1:$T$878,11,FALSE)</f>
        <v xml:space="preserve">Cathy Carolina Barriga Guerra.   </v>
      </c>
      <c r="L677" s="129" t="str">
        <f>VLOOKUP(A677,BASE.!$A$1:$T$878,12,FALSE)</f>
        <v xml:space="preserve">Avda. 5 de abril Nº 0260, comuna Maipú, Región Metropolitana.
</v>
      </c>
      <c r="M677" s="129" t="str">
        <f>VLOOKUP(A677,BASE.!$A$1:$T$878,13,FALSE)</f>
        <v>XIII</v>
      </c>
      <c r="N677" s="129" t="str">
        <f>VLOOKUP(A677,BASE.!$A$1:$T$878,14,FALSE)</f>
        <v>Maipú</v>
      </c>
      <c r="O677" s="129" t="str">
        <f>VLOOKUP(A677,BASE.!$A$1:$T$878,15,FALSE)</f>
        <v xml:space="preserve">Teléfonos: 677 6000 – 677 6092 – 677 6095. </v>
      </c>
      <c r="P677" s="129">
        <f>VLOOKUP(A677,BASE.!$A$1:$T$878,16,FALSE)</f>
        <v>0</v>
      </c>
      <c r="Q677" s="129">
        <f>VLOOKUP(A677,BASE.!$A$1:$T$878,17,FALSE)</f>
        <v>0</v>
      </c>
      <c r="R677" s="129">
        <f>VLOOKUP(A677,BASE.!$A$1:$T$878,18,FALSE)</f>
        <v>91001</v>
      </c>
      <c r="S677" s="129" t="str">
        <f>VLOOKUP(A677,BASE.!$A$1:$T$878,19,FALSE)</f>
        <v>No se acompañan. Aplica Informe Jurídico Nº 09, de fecha 14 de marzo de 2011 del Departamento Jurídico y Dictamen Nº 070791, de 2009, de la Contraloría General de la República.</v>
      </c>
      <c r="T677" s="131">
        <f>VLOOKUP(A677,BASE.!$A$1:$T$878,20,FALSE)</f>
        <v>38531</v>
      </c>
      <c r="U677" s="130">
        <v>7176</v>
      </c>
      <c r="V677" s="136">
        <v>211650</v>
      </c>
      <c r="W677" s="136">
        <v>211650</v>
      </c>
      <c r="X677" s="134">
        <v>44227</v>
      </c>
      <c r="Y677" s="135" t="s">
        <v>8664</v>
      </c>
      <c r="Z677" s="135" t="s">
        <v>7880</v>
      </c>
      <c r="AA677" s="135" t="s">
        <v>7921</v>
      </c>
    </row>
    <row r="678" spans="1:27" x14ac:dyDescent="0.25">
      <c r="A678" s="129">
        <v>7177</v>
      </c>
      <c r="B678" s="129" t="s">
        <v>8641</v>
      </c>
      <c r="C678" s="129">
        <v>690305003</v>
      </c>
      <c r="D678" s="129" t="str">
        <f>VLOOKUP(A678,BASE.!$A$1:$T$878,4,FALSE)</f>
        <v>Municipalidad</v>
      </c>
      <c r="E678" s="129" t="str">
        <f>VLOOKUP(A678,BASE.!$A$1:$T$878,5,FALSE)</f>
        <v>Constitución Política de la República, art. 107.</v>
      </c>
      <c r="F678" s="129" t="str">
        <f>VLOOKUP(A678,BASE.!$A$1:$T$878,6,FALSE)</f>
        <v>Indefinida.</v>
      </c>
      <c r="G678" s="129" t="str">
        <f>VLOOKUP(A678,BASE.!$A$1:$T$878,7,FALSE)</f>
        <v>Según Ley Orgánica Nº 18.695, arts. 1º al 4º.</v>
      </c>
      <c r="H678" s="129" t="str">
        <f>VLOOKUP(A678,BASE.!$A$1:$T$878,8,FALSE)</f>
        <v>no tiene</v>
      </c>
      <c r="I678" s="129">
        <f>VLOOKUP(A678,BASE.!$A$1:$T$878,9,FALSE)</f>
        <v>0</v>
      </c>
      <c r="J678" s="129">
        <f>VLOOKUP(A678,BASE.!$A$1:$T$878,10,FALSE)</f>
        <v>0</v>
      </c>
      <c r="K678" s="129" t="str">
        <f>VLOOKUP(A678,BASE.!$A$1:$T$878,11,FALSE)</f>
        <v xml:space="preserve">Victor Manuel Isla Lutz
</v>
      </c>
      <c r="L678" s="129" t="str">
        <f>VLOOKUP(A678,BASE.!$A$1:$T$878,12,FALSE)</f>
        <v xml:space="preserve">Plaza Nº 25, comuna de Vallenar, provincia de Huasco, Tercera Región.
</v>
      </c>
      <c r="M678" s="129" t="str">
        <f>VLOOKUP(A678,BASE.!$A$1:$T$878,13,FALSE)</f>
        <v>III</v>
      </c>
      <c r="N678" s="129" t="str">
        <f>VLOOKUP(A678,BASE.!$A$1:$T$878,14,FALSE)</f>
        <v>Vallenar</v>
      </c>
      <c r="O678" s="129" t="str">
        <f>VLOOKUP(A678,BASE.!$A$1:$T$878,15,FALSE)</f>
        <v>Teléfono: (51) 611320</v>
      </c>
      <c r="P678" s="129" t="str">
        <f>VLOOKUP(A678,BASE.!$A$1:$T$878,16,FALSE)</f>
        <v xml:space="preserve">contacto@vallenar.cl
</v>
      </c>
      <c r="Q678" s="129">
        <f>VLOOKUP(A678,BASE.!$A$1:$T$878,17,FALSE)</f>
        <v>0</v>
      </c>
      <c r="R678" s="129">
        <f>VLOOKUP(A678,BASE.!$A$1:$T$878,18,FALSE)</f>
        <v>911001</v>
      </c>
      <c r="S678" s="129" t="str">
        <f>VLOOKUP(A678,BASE.!$A$1:$T$878,19,FALSE)</f>
        <v xml:space="preserve">No se acompañan. Aplica Informe Jurídico Nº 09, de  fecha 14 de marzo de 2011 del Departamento Jurídico y Dictamen Nº 070791, de 2009, de la Contraloría General de la República.  
</v>
      </c>
      <c r="T678" s="131">
        <f>VLOOKUP(A678,BASE.!$A$1:$T$878,20,FALSE)</f>
        <v>38532</v>
      </c>
      <c r="U678" s="130">
        <v>7177</v>
      </c>
      <c r="V678" s="136">
        <v>0</v>
      </c>
      <c r="W678" s="136">
        <v>0</v>
      </c>
      <c r="X678" s="134">
        <v>44227</v>
      </c>
      <c r="Y678" s="135" t="s">
        <v>8664</v>
      </c>
      <c r="Z678" s="135" t="s">
        <v>7880</v>
      </c>
      <c r="AA678" s="135" t="s">
        <v>7906</v>
      </c>
    </row>
    <row r="679" spans="1:27" x14ac:dyDescent="0.25">
      <c r="A679" s="129">
        <v>7179</v>
      </c>
      <c r="B679" s="129" t="s">
        <v>8642</v>
      </c>
      <c r="C679" s="129">
        <v>691904008</v>
      </c>
      <c r="D679" s="129" t="str">
        <f>VLOOKUP(A679,BASE.!$A$1:$T$878,4,FALSE)</f>
        <v>Municipalidad</v>
      </c>
      <c r="E679" s="129" t="str">
        <f>VLOOKUP(A679,BASE.!$A$1:$T$878,5,FALSE)</f>
        <v>Constitución Política de la República, art. 107.</v>
      </c>
      <c r="F679" s="129" t="str">
        <f>VLOOKUP(A679,BASE.!$A$1:$T$878,6,FALSE)</f>
        <v>Indefinida.</v>
      </c>
      <c r="G679" s="129" t="str">
        <f>VLOOKUP(A679,BASE.!$A$1:$T$878,7,FALSE)</f>
        <v>Según Ley Orgánica Nº 18.695, arts. 1º al 4º.</v>
      </c>
      <c r="H679" s="129" t="str">
        <f>VLOOKUP(A679,BASE.!$A$1:$T$878,8,FALSE)</f>
        <v>no tiene</v>
      </c>
      <c r="I679" s="129">
        <f>VLOOKUP(A679,BASE.!$A$1:$T$878,9,FALSE)</f>
        <v>0</v>
      </c>
      <c r="J679" s="129">
        <f>VLOOKUP(A679,BASE.!$A$1:$T$878,10,FALSE)</f>
        <v>0</v>
      </c>
      <c r="K679" s="129" t="str">
        <f>VLOOKUP(A679,BASE.!$A$1:$T$878,11,FALSE)</f>
        <v xml:space="preserve">Manuel Adolfo Salas Trautmann, </v>
      </c>
      <c r="L679" s="129" t="str">
        <f>VLOOKUP(A679,BASE.!$A$1:$T$878,12,FALSE)</f>
        <v xml:space="preserve">Arturo Prat Nº 65, comuna de Nueva Imperial, Novena Región, 
</v>
      </c>
      <c r="M679" s="129" t="str">
        <f>VLOOKUP(A679,BASE.!$A$1:$T$878,13,FALSE)</f>
        <v>IX</v>
      </c>
      <c r="N679" s="129" t="str">
        <f>VLOOKUP(A679,BASE.!$A$1:$T$878,14,FALSE)</f>
        <v xml:space="preserve"> Nueva Imperial,</v>
      </c>
      <c r="O679" s="129" t="str">
        <f>VLOOKUP(A679,BASE.!$A$1:$T$878,15,FALSE)</f>
        <v>fono (45)611006 – 611054,</v>
      </c>
      <c r="P679" s="129" t="str">
        <f>VLOOKUP(A679,BASE.!$A$1:$T$878,16,FALSE)</f>
        <v xml:space="preserve"> municipalidad@nuevaimperial.cl</v>
      </c>
      <c r="Q679" s="129">
        <f>VLOOKUP(A679,BASE.!$A$1:$T$878,17,FALSE)</f>
        <v>0</v>
      </c>
      <c r="R679" s="129">
        <f>VLOOKUP(A679,BASE.!$A$1:$T$878,18,FALSE)</f>
        <v>91001</v>
      </c>
      <c r="S679" s="129" t="str">
        <f>VLOOKUP(A679,BASE.!$A$1:$T$878,19,FALSE)</f>
        <v xml:space="preserve">No se acompañan. Aplica Informe Jurídico Nº 09, de  fecha 14 de marzo de 2011 del Departamento Jurídico y Dictamen Nº 070791, de 2009, de la Contraloría General de la República.  
</v>
      </c>
      <c r="T679" s="131">
        <f>VLOOKUP(A679,BASE.!$A$1:$T$878,20,FALSE)</f>
        <v>38568</v>
      </c>
      <c r="U679" s="130">
        <v>7179</v>
      </c>
      <c r="V679" s="136">
        <v>0</v>
      </c>
      <c r="W679" s="136">
        <v>0</v>
      </c>
      <c r="X679" s="134">
        <v>44227</v>
      </c>
      <c r="Y679" s="135" t="s">
        <v>8664</v>
      </c>
      <c r="Z679" s="135" t="s">
        <v>7880</v>
      </c>
      <c r="AA679" s="135" t="s">
        <v>8036</v>
      </c>
    </row>
    <row r="680" spans="1:27" x14ac:dyDescent="0.25">
      <c r="A680" s="129">
        <v>7180</v>
      </c>
      <c r="B680" s="129" t="s">
        <v>8421</v>
      </c>
      <c r="C680" s="129">
        <v>692525000</v>
      </c>
      <c r="D680" s="129" t="str">
        <f>VLOOKUP(A680,BASE.!$A$1:$T$878,4,FALSE)</f>
        <v>Municipalidad</v>
      </c>
      <c r="E680" s="129" t="str">
        <f>VLOOKUP(A680,BASE.!$A$1:$T$878,5,FALSE)</f>
        <v>Constitución Política de la República, art. 107.</v>
      </c>
      <c r="F680" s="129" t="str">
        <f>VLOOKUP(A680,BASE.!$A$1:$T$878,6,FALSE)</f>
        <v>Indefinida.</v>
      </c>
      <c r="G680" s="129" t="str">
        <f>VLOOKUP(A680,BASE.!$A$1:$T$878,7,FALSE)</f>
        <v>Según Ley Orgánica Nº 18.695, arts. 1º al 4º.</v>
      </c>
      <c r="H680" s="129" t="str">
        <f>VLOOKUP(A680,BASE.!$A$1:$T$878,8,FALSE)</f>
        <v>No tiene</v>
      </c>
      <c r="I680" s="129">
        <f>VLOOKUP(A680,BASE.!$A$1:$T$878,9,FALSE)</f>
        <v>0</v>
      </c>
      <c r="J680" s="129">
        <f>VLOOKUP(A680,BASE.!$A$1:$T$878,10,FALSE)</f>
        <v>0</v>
      </c>
      <c r="K680" s="129" t="str">
        <f>VLOOKUP(A680,BASE.!$A$1:$T$878,11,FALSE)</f>
        <v xml:space="preserve">Sandra Berna Martínez     </v>
      </c>
      <c r="L680" s="129" t="str">
        <f>VLOOKUP(A680,BASE.!$A$1:$T$878,12,FALSE)</f>
        <v xml:space="preserve">Gustavo Le Paige Nº 328, casco antiguo, comuna de San Pedro de Atacama, provincia El Loa, II Región de Antofagasta.
</v>
      </c>
      <c r="M680" s="129" t="str">
        <f>VLOOKUP(A680,BASE.!$A$1:$T$878,13,FALSE)</f>
        <v>III</v>
      </c>
      <c r="N680" s="129" t="str">
        <f>VLOOKUP(A680,BASE.!$A$1:$T$878,14,FALSE)</f>
        <v>San Pedro de Atacama</v>
      </c>
      <c r="O680" s="129" t="str">
        <f>VLOOKUP(A680,BASE.!$A$1:$T$878,15,FALSE)</f>
        <v>Teléfonos: (55) 851041 – 851019 – 851103 – 851316 – 851317.</v>
      </c>
      <c r="P680" s="129" t="str">
        <f>VLOOKUP(A680,BASE.!$A$1:$T$878,16,FALSE)</f>
        <v xml:space="preserve"> alcaldiaspa@gmail.com </v>
      </c>
      <c r="Q680" s="129">
        <f>VLOOKUP(A680,BASE.!$A$1:$T$878,17,FALSE)</f>
        <v>0</v>
      </c>
      <c r="R680" s="129">
        <f>VLOOKUP(A680,BASE.!$A$1:$T$878,18,FALSE)</f>
        <v>91001</v>
      </c>
      <c r="S680" s="129" t="str">
        <f>VLOOKUP(A680,BASE.!$A$1:$T$878,19,FALSE)</f>
        <v xml:space="preserve">No se acompañan. Aplica Informe Jurídico Nº 09, de  fecha 14 de marzo de 2011 del Departamento Jurídico y Dictamen Nº 070791, de 2009, de la Contraloría General de la República.  
. 
</v>
      </c>
      <c r="T680" s="131">
        <f>VLOOKUP(A680,BASE.!$A$1:$T$878,20,FALSE)</f>
        <v>38553</v>
      </c>
      <c r="U680" s="130">
        <v>7180</v>
      </c>
      <c r="V680" s="136">
        <v>7646285</v>
      </c>
      <c r="W680" s="136">
        <v>7646285</v>
      </c>
      <c r="X680" s="134">
        <v>44227</v>
      </c>
      <c r="Y680" s="135" t="s">
        <v>8664</v>
      </c>
      <c r="Z680" s="135" t="s">
        <v>7880</v>
      </c>
      <c r="AA680" s="135" t="s">
        <v>7882</v>
      </c>
    </row>
    <row r="681" spans="1:27" x14ac:dyDescent="0.25">
      <c r="A681" s="129">
        <v>7180</v>
      </c>
      <c r="B681" s="129" t="s">
        <v>8421</v>
      </c>
      <c r="C681" s="129">
        <v>692525000</v>
      </c>
      <c r="D681" s="129" t="str">
        <f>VLOOKUP(A681,BASE.!$A$1:$T$878,4,FALSE)</f>
        <v>Municipalidad</v>
      </c>
      <c r="E681" s="129" t="str">
        <f>VLOOKUP(A681,BASE.!$A$1:$T$878,5,FALSE)</f>
        <v>Constitución Política de la República, art. 107.</v>
      </c>
      <c r="F681" s="129" t="str">
        <f>VLOOKUP(A681,BASE.!$A$1:$T$878,6,FALSE)</f>
        <v>Indefinida.</v>
      </c>
      <c r="G681" s="129" t="str">
        <f>VLOOKUP(A681,BASE.!$A$1:$T$878,7,FALSE)</f>
        <v>Según Ley Orgánica Nº 18.695, arts. 1º al 4º.</v>
      </c>
      <c r="H681" s="129" t="str">
        <f>VLOOKUP(A681,BASE.!$A$1:$T$878,8,FALSE)</f>
        <v>No tiene</v>
      </c>
      <c r="I681" s="129">
        <f>VLOOKUP(A681,BASE.!$A$1:$T$878,9,FALSE)</f>
        <v>0</v>
      </c>
      <c r="J681" s="129">
        <f>VLOOKUP(A681,BASE.!$A$1:$T$878,10,FALSE)</f>
        <v>0</v>
      </c>
      <c r="K681" s="129" t="str">
        <f>VLOOKUP(A681,BASE.!$A$1:$T$878,11,FALSE)</f>
        <v xml:space="preserve">Sandra Berna Martínez     </v>
      </c>
      <c r="L681" s="129" t="str">
        <f>VLOOKUP(A681,BASE.!$A$1:$T$878,12,FALSE)</f>
        <v xml:space="preserve">Gustavo Le Paige Nº 328, casco antiguo, comuna de San Pedro de Atacama, provincia El Loa, II Región de Antofagasta.
</v>
      </c>
      <c r="M681" s="129" t="str">
        <f>VLOOKUP(A681,BASE.!$A$1:$T$878,13,FALSE)</f>
        <v>III</v>
      </c>
      <c r="N681" s="129" t="str">
        <f>VLOOKUP(A681,BASE.!$A$1:$T$878,14,FALSE)</f>
        <v>San Pedro de Atacama</v>
      </c>
      <c r="O681" s="129" t="str">
        <f>VLOOKUP(A681,BASE.!$A$1:$T$878,15,FALSE)</f>
        <v>Teléfonos: (55) 851041 – 851019 – 851103 – 851316 – 851317.</v>
      </c>
      <c r="P681" s="129" t="str">
        <f>VLOOKUP(A681,BASE.!$A$1:$T$878,16,FALSE)</f>
        <v xml:space="preserve"> alcaldiaspa@gmail.com </v>
      </c>
      <c r="Q681" s="129">
        <f>VLOOKUP(A681,BASE.!$A$1:$T$878,17,FALSE)</f>
        <v>0</v>
      </c>
      <c r="R681" s="129">
        <f>VLOOKUP(A681,BASE.!$A$1:$T$878,18,FALSE)</f>
        <v>91001</v>
      </c>
      <c r="S681" s="129" t="str">
        <f>VLOOKUP(A681,BASE.!$A$1:$T$878,19,FALSE)</f>
        <v xml:space="preserve">No se acompañan. Aplica Informe Jurídico Nº 09, de  fecha 14 de marzo de 2011 del Departamento Jurídico y Dictamen Nº 070791, de 2009, de la Contraloría General de la República.  
. 
</v>
      </c>
      <c r="T681" s="131">
        <f>VLOOKUP(A681,BASE.!$A$1:$T$878,20,FALSE)</f>
        <v>38553</v>
      </c>
      <c r="U681" s="130">
        <v>7180</v>
      </c>
      <c r="V681" s="136">
        <v>0</v>
      </c>
      <c r="W681" s="136">
        <v>0</v>
      </c>
      <c r="X681" s="134">
        <v>44227</v>
      </c>
      <c r="Y681" s="135" t="s">
        <v>8664</v>
      </c>
      <c r="Z681" s="135" t="s">
        <v>7880</v>
      </c>
      <c r="AA681" s="135" t="s">
        <v>8667</v>
      </c>
    </row>
    <row r="682" spans="1:27" x14ac:dyDescent="0.25">
      <c r="A682" s="129">
        <v>7181</v>
      </c>
      <c r="B682" s="129" t="s">
        <v>8422</v>
      </c>
      <c r="C682" s="129">
        <v>692402006</v>
      </c>
      <c r="D682" s="129" t="str">
        <f>VLOOKUP(A682,BASE.!$A$1:$T$878,4,FALSE)</f>
        <v>Municipalidad</v>
      </c>
      <c r="E682" s="129" t="str">
        <f>VLOOKUP(A682,BASE.!$A$1:$T$878,5,FALSE)</f>
        <v>Constitución Política de la República, art. 107.</v>
      </c>
      <c r="F682" s="129" t="str">
        <f>VLOOKUP(A682,BASE.!$A$1:$T$878,6,FALSE)</f>
        <v>Indefinida.</v>
      </c>
      <c r="G682" s="129" t="str">
        <f>VLOOKUP(A682,BASE.!$A$1:$T$878,7,FALSE)</f>
        <v>Según Ley Orgánica Nº 18.695, arts. 1º al 4º.</v>
      </c>
      <c r="H682" s="129" t="str">
        <f>VLOOKUP(A682,BASE.!$A$1:$T$878,8,FALSE)</f>
        <v>no tiene</v>
      </c>
      <c r="I682" s="129">
        <f>VLOOKUP(A682,BASE.!$A$1:$T$878,9,FALSE)</f>
        <v>0</v>
      </c>
      <c r="J682" s="129">
        <f>VLOOKUP(A682,BASE.!$A$1:$T$878,10,FALSE)</f>
        <v>0</v>
      </c>
      <c r="K682" s="129" t="str">
        <f>VLOOKUP(A682,BASE.!$A$1:$T$878,11,FALSE)</f>
        <v xml:space="preserve">Francisco Roncagliolo Lepio   </v>
      </c>
      <c r="L682" s="129" t="str">
        <f>VLOOKUP(A682,BASE.!$A$1:$T$878,12,FALSE)</f>
        <v>Rafael Sotomayor Nº191, comuna de Cisnes, Provincia de Aysén, Undécima Región de Aysén.</v>
      </c>
      <c r="M682" s="129" t="str">
        <f>VLOOKUP(A682,BASE.!$A$1:$T$878,13,FALSE)</f>
        <v>XI</v>
      </c>
      <c r="N682" s="129" t="str">
        <f>VLOOKUP(A682,BASE.!$A$1:$T$878,14,FALSE)</f>
        <v>Cisnes</v>
      </c>
      <c r="O682" s="129">
        <f>VLOOKUP(A682,BASE.!$A$1:$T$878,15,FALSE)</f>
        <v>0</v>
      </c>
      <c r="P682" s="129">
        <f>VLOOKUP(A682,BASE.!$A$1:$T$878,16,FALSE)</f>
        <v>0</v>
      </c>
      <c r="Q682" s="129">
        <f>VLOOKUP(A682,BASE.!$A$1:$T$878,17,FALSE)</f>
        <v>0</v>
      </c>
      <c r="R682" s="129">
        <f>VLOOKUP(A682,BASE.!$A$1:$T$878,18,FALSE)</f>
        <v>91001</v>
      </c>
      <c r="S682" s="129" t="str">
        <f>VLOOKUP(A682,BASE.!$A$1:$T$878,19,FALSE)</f>
        <v xml:space="preserve">No se acompañan. Aplica Informe Jurídico Nº 09, de fecha 14 de marzo de 2011 del Departamento Jurídico y Dictamen Nº 070791, de 2009, de la Contraloría General de la República.  
</v>
      </c>
      <c r="T682" s="131">
        <f>VLOOKUP(A682,BASE.!$A$1:$T$878,20,FALSE)</f>
        <v>38572</v>
      </c>
      <c r="U682" s="130">
        <v>7181</v>
      </c>
      <c r="V682" s="136">
        <v>152720</v>
      </c>
      <c r="W682" s="136">
        <v>152720</v>
      </c>
      <c r="X682" s="134">
        <v>44227</v>
      </c>
      <c r="Y682" s="135" t="s">
        <v>8664</v>
      </c>
      <c r="Z682" s="135" t="s">
        <v>7880</v>
      </c>
      <c r="AA682" s="135" t="s">
        <v>8060</v>
      </c>
    </row>
    <row r="683" spans="1:27" x14ac:dyDescent="0.25">
      <c r="A683" s="129">
        <v>7184</v>
      </c>
      <c r="B683" s="129" t="s">
        <v>8643</v>
      </c>
      <c r="C683" s="129">
        <v>691801004</v>
      </c>
      <c r="D683" s="129" t="str">
        <f>VLOOKUP(A683,BASE.!$A$1:$T$878,4,FALSE)</f>
        <v>Municipalidad</v>
      </c>
      <c r="E683" s="129" t="str">
        <f>VLOOKUP(A683,BASE.!$A$1:$T$878,5,FALSE)</f>
        <v>Constitución Política de la República, art. 107.</v>
      </c>
      <c r="F683" s="129" t="str">
        <f>VLOOKUP(A683,BASE.!$A$1:$T$878,6,FALSE)</f>
        <v>Indefinida.</v>
      </c>
      <c r="G683" s="129" t="str">
        <f>VLOOKUP(A683,BASE.!$A$1:$T$878,7,FALSE)</f>
        <v>Según Ley Orgánica Nº 18.695, arts. 1º al 4º.</v>
      </c>
      <c r="H683" s="129" t="str">
        <f>VLOOKUP(A683,BASE.!$A$1:$T$878,8,FALSE)</f>
        <v>no tiene</v>
      </c>
      <c r="I683" s="129">
        <f>VLOOKUP(A683,BASE.!$A$1:$T$878,9,FALSE)</f>
        <v>0</v>
      </c>
      <c r="J683" s="129">
        <f>VLOOKUP(A683,BASE.!$A$1:$T$878,10,FALSE)</f>
        <v>0</v>
      </c>
      <c r="K683" s="129" t="str">
        <f>VLOOKUP(A683,BASE.!$A$1:$T$878,11,FALSE)</f>
        <v xml:space="preserve">José Enrique Neira Neira    </v>
      </c>
      <c r="L683" s="129" t="str">
        <f>VLOOKUP(A683,BASE.!$A$1:$T$878,12,FALSE)</f>
        <v xml:space="preserve">Pedro Aguirre Cerda Nº509, Angol.
</v>
      </c>
      <c r="M683" s="129" t="str">
        <f>VLOOKUP(A683,BASE.!$A$1:$T$878,13,FALSE)</f>
        <v>IX</v>
      </c>
      <c r="N683" s="129" t="str">
        <f>VLOOKUP(A683,BASE.!$A$1:$T$878,14,FALSE)</f>
        <v>Angol</v>
      </c>
      <c r="O683" s="129" t="str">
        <f>VLOOKUP(A683,BASE.!$A$1:$T$878,15,FALSE)</f>
        <v xml:space="preserve">Fono (45) 2657056.
</v>
      </c>
      <c r="P683" s="129" t="str">
        <f>VLOOKUP(A683,BASE.!$A$1:$T$878,16,FALSE)</f>
        <v>E-Mail: enrique.neira@angol.cl</v>
      </c>
      <c r="Q683" s="129">
        <f>VLOOKUP(A683,BASE.!$A$1:$T$878,17,FALSE)</f>
        <v>0</v>
      </c>
      <c r="R683" s="129">
        <f>VLOOKUP(A683,BASE.!$A$1:$T$878,18,FALSE)</f>
        <v>91001</v>
      </c>
      <c r="S683" s="129" t="str">
        <f>VLOOKUP(A683,BASE.!$A$1:$T$878,19,FALSE)</f>
        <v>No se acompañan. Aplica Informe Jurídico Nº09 de  fecha 14 de marzo de 2011 del Departamento Jurídico y Dictamen Nº 070791, de 2009, de la Contraloría General de la República.</v>
      </c>
      <c r="T683" s="131">
        <f>VLOOKUP(A683,BASE.!$A$1:$T$878,20,FALSE)</f>
        <v>38568</v>
      </c>
      <c r="U683" s="130">
        <v>7184</v>
      </c>
      <c r="V683" s="136">
        <v>0</v>
      </c>
      <c r="W683" s="136">
        <v>0</v>
      </c>
      <c r="X683" s="134">
        <v>44227</v>
      </c>
      <c r="Y683" s="135" t="s">
        <v>8664</v>
      </c>
      <c r="Z683" s="135" t="s">
        <v>7880</v>
      </c>
      <c r="AA683" s="135" t="s">
        <v>230</v>
      </c>
    </row>
    <row r="684" spans="1:27" x14ac:dyDescent="0.25">
      <c r="A684" s="129">
        <v>7186</v>
      </c>
      <c r="B684" s="129" t="s">
        <v>8423</v>
      </c>
      <c r="C684" s="129">
        <v>691501000</v>
      </c>
      <c r="D684" s="129" t="str">
        <f>VLOOKUP(A684,BASE.!$A$1:$T$878,4,FALSE)</f>
        <v>Municipalidad</v>
      </c>
      <c r="E684" s="129" t="str">
        <f>VLOOKUP(A684,BASE.!$A$1:$T$878,5,FALSE)</f>
        <v>Constitución Política de la República, artículo 107.</v>
      </c>
      <c r="F684" s="129" t="str">
        <f>VLOOKUP(A684,BASE.!$A$1:$T$878,6,FALSE)</f>
        <v>Indefinida.</v>
      </c>
      <c r="G684" s="129" t="str">
        <f>VLOOKUP(A684,BASE.!$A$1:$T$878,7,FALSE)</f>
        <v>Según Ley Orgánica Constitucional Nº 18.695, arts. 1º al 4º.</v>
      </c>
      <c r="H684" s="129" t="str">
        <f>VLOOKUP(A684,BASE.!$A$1:$T$878,8,FALSE)</f>
        <v>no tiene</v>
      </c>
      <c r="I684" s="129">
        <f>VLOOKUP(A684,BASE.!$A$1:$T$878,9,FALSE)</f>
        <v>0</v>
      </c>
      <c r="J684" s="129">
        <f>VLOOKUP(A684,BASE.!$A$1:$T$878,10,FALSE)</f>
        <v>0</v>
      </c>
      <c r="K684" s="129" t="str">
        <f>VLOOKUP(A684,BASE.!$A$1:$T$878,11,FALSE)</f>
        <v xml:space="preserve">Eduardo Aguilera Aguilera 
</v>
      </c>
      <c r="L684" s="129" t="str">
        <f>VLOOKUP(A684,BASE.!$A$1:$T$878,12,FALSE)</f>
        <v xml:space="preserve">Ignacio Serrano N° 1185, , comuna de Tomé, Octava Región del Bío – Bío.
</v>
      </c>
      <c r="M684" s="129" t="str">
        <f>VLOOKUP(A684,BASE.!$A$1:$T$878,13,FALSE)</f>
        <v>VIII</v>
      </c>
      <c r="N684" s="129" t="str">
        <f>VLOOKUP(A684,BASE.!$A$1:$T$878,14,FALSE)</f>
        <v>Tomé</v>
      </c>
      <c r="O684" s="129" t="str">
        <f>VLOOKUP(A684,BASE.!$A$1:$T$878,15,FALSE)</f>
        <v>Fono: (41) 2406400 - (41) 2406410</v>
      </c>
      <c r="P684" s="129" t="str">
        <f>VLOOKUP(A684,BASE.!$A$1:$T$878,16,FALSE)</f>
        <v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v>
      </c>
      <c r="Q684" s="129">
        <f>VLOOKUP(A684,BASE.!$A$1:$T$878,17,FALSE)</f>
        <v>0</v>
      </c>
      <c r="R684" s="129">
        <f>VLOOKUP(A684,BASE.!$A$1:$T$878,18,FALSE)</f>
        <v>91001</v>
      </c>
      <c r="S684" s="129" t="str">
        <f>VLOOKUP(A684,BASE.!$A$1:$T$878,19,FALSE)</f>
        <v>No procede</v>
      </c>
      <c r="T684" s="131">
        <f>VLOOKUP(A684,BASE.!$A$1:$T$878,20,FALSE)</f>
        <v>38572</v>
      </c>
      <c r="U684" s="130">
        <v>7186</v>
      </c>
      <c r="V684" s="136">
        <v>146661</v>
      </c>
      <c r="W684" s="136">
        <v>146661</v>
      </c>
      <c r="X684" s="134">
        <v>44227</v>
      </c>
      <c r="Y684" s="135" t="s">
        <v>8664</v>
      </c>
      <c r="Z684" s="135" t="s">
        <v>7880</v>
      </c>
      <c r="AA684" s="135" t="s">
        <v>8032</v>
      </c>
    </row>
    <row r="685" spans="1:27" x14ac:dyDescent="0.25">
      <c r="A685" s="129">
        <v>7189</v>
      </c>
      <c r="B685" s="129" t="s">
        <v>8424</v>
      </c>
      <c r="C685" s="129">
        <v>754634006</v>
      </c>
      <c r="D685" s="129" t="str">
        <f>VLOOKUP(A685,BASE.!$A$1:$T$878,4,FALSE)</f>
        <v>Fundación de Derecho Público.</v>
      </c>
      <c r="E685" s="129" t="str">
        <f>VLOOKUP(A685,BASE.!$A$1:$T$878,5,FALSE)</f>
        <v xml:space="preserve">Canon 114-1 del Código de Derecho Canónico y Decreto Episcopal N° 27, de 30 de noviembre de 1994, emitido por el Obispo de Linares, Monseñor Carlos Camus Larenas. </v>
      </c>
      <c r="F685" s="129" t="str">
        <f>VLOOKUP(A685,BASE.!$A$1:$T$878,6,FALSE)</f>
        <v>Indefinida. Certificado emitido por Pbro. Silvio Jara Ramírez, Vicario General del Obispado de San Ambrosio de Linares, de noviembre de 2020.</v>
      </c>
      <c r="G685" s="129" t="str">
        <f>VLOOKUP(A685,BASE.!$A$1:$T$878,7,FALSE)</f>
        <v xml:space="preserve">Promover y coordinar las obras de caridad y solidaridad cristiana, y la defensa y promoción de la vida a través de un servicio efectivo a las personas y el fortalecimiento de la familia como eje central de la sociedad.
</v>
      </c>
      <c r="H685" s="129" t="str">
        <f>VLOOKUP(A685,BASE.!$A$1:$T$878,8,FALSE)</f>
        <v xml:space="preserve">Presidente: 
Monseñor Tomislav Koljatic Maroevic, 
Consejeros:
Pbro. Luis Fuentealba Sánchez,
Judith Villagran Molina, 
Pbro. José Ulloa Oliveros, 
Rodrigo Barrera Ruz, 
</v>
      </c>
      <c r="I685" s="129" t="str">
        <f>VLOOKUP(A685,BASE.!$A$1:$T$878,9,FALSE)</f>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
      <c r="J685" s="129" t="str">
        <f>VLOOKUP(A685,BASE.!$A$1:$T$878,10,FALSE)</f>
        <v>04 de abril de 2018</v>
      </c>
      <c r="K685" s="129" t="str">
        <f>VLOOKUP(A685,BASE.!$A$1:$T$878,11,FALSE)</f>
        <v xml:space="preserve">Mandato General: Director Ejecutivo: Judith Ivonne Villagrán Molina, y Humberto Barrera Ruz.
Según información entregada con fecha 17-11-2020, mediante correo electrónico, se indica que este poder ya no está vigente: Pbro. Benjamín Retamales Núñez, RUT N°7.676.125-6, en temas relacionados con el Centro Comunitario Nazareth de Yerbas Buenas.
</v>
      </c>
      <c r="L685" s="129" t="str">
        <f>VLOOKUP(A685,BASE.!$A$1:$T$878,12,FALSE)</f>
        <v xml:space="preserve">Freire N° 434, Linares
</v>
      </c>
      <c r="M685" s="129" t="str">
        <f>VLOOKUP(A685,BASE.!$A$1:$T$878,13,FALSE)</f>
        <v>VII</v>
      </c>
      <c r="N685" s="129" t="str">
        <f>VLOOKUP(A685,BASE.!$A$1:$T$878,14,FALSE)</f>
        <v>Linares</v>
      </c>
      <c r="O685" s="129" t="str">
        <f>VLOOKUP(A685,BASE.!$A$1:$T$878,15,FALSE)</f>
        <v>073-627226- 627227</v>
      </c>
      <c r="P685" s="129" t="str">
        <f>VLOOKUP(A685,BASE.!$A$1:$T$878,16,FALSE)</f>
        <v xml:space="preserve">Correo electrónico : caritas@caritaslinares.cl
</v>
      </c>
      <c r="Q685" s="129">
        <f>VLOOKUP(A685,BASE.!$A$1:$T$878,17,FALSE)</f>
        <v>0</v>
      </c>
      <c r="R685" s="129">
        <f>VLOOKUP(A685,BASE.!$A$1:$T$878,18,FALSE)</f>
        <v>93401</v>
      </c>
      <c r="S685" s="129" t="str">
        <f>VLOOKUP(A685,BASE.!$A$1:$T$878,19,FALSE)</f>
        <v>Se acompaña certificado financiero correspondiente al año 2019, aprobados por Supervisión Financiera Nacional.</v>
      </c>
      <c r="T685" s="131">
        <f>VLOOKUP(A685,BASE.!$A$1:$T$878,20,FALSE)</f>
        <v>38600</v>
      </c>
      <c r="U685" s="130">
        <v>7189</v>
      </c>
      <c r="V685" s="136">
        <v>21816562</v>
      </c>
      <c r="W685" s="136">
        <v>21816562</v>
      </c>
      <c r="X685" s="134">
        <v>44227</v>
      </c>
      <c r="Y685" s="135" t="s">
        <v>8664</v>
      </c>
      <c r="Z685" s="135" t="s">
        <v>7880</v>
      </c>
      <c r="AA685" s="135" t="s">
        <v>7993</v>
      </c>
    </row>
    <row r="686" spans="1:27" x14ac:dyDescent="0.25">
      <c r="A686" s="129">
        <v>7189</v>
      </c>
      <c r="B686" s="129" t="s">
        <v>8424</v>
      </c>
      <c r="C686" s="129">
        <v>754634006</v>
      </c>
      <c r="D686" s="129" t="str">
        <f>VLOOKUP(A686,BASE.!$A$1:$T$878,4,FALSE)</f>
        <v>Fundación de Derecho Público.</v>
      </c>
      <c r="E686" s="129" t="str">
        <f>VLOOKUP(A686,BASE.!$A$1:$T$878,5,FALSE)</f>
        <v xml:space="preserve">Canon 114-1 del Código de Derecho Canónico y Decreto Episcopal N° 27, de 30 de noviembre de 1994, emitido por el Obispo de Linares, Monseñor Carlos Camus Larenas. </v>
      </c>
      <c r="F686" s="129" t="str">
        <f>VLOOKUP(A686,BASE.!$A$1:$T$878,6,FALSE)</f>
        <v>Indefinida. Certificado emitido por Pbro. Silvio Jara Ramírez, Vicario General del Obispado de San Ambrosio de Linares, de noviembre de 2020.</v>
      </c>
      <c r="G686" s="129" t="str">
        <f>VLOOKUP(A686,BASE.!$A$1:$T$878,7,FALSE)</f>
        <v xml:space="preserve">Promover y coordinar las obras de caridad y solidaridad cristiana, y la defensa y promoción de la vida a través de un servicio efectivo a las personas y el fortalecimiento de la familia como eje central de la sociedad.
</v>
      </c>
      <c r="H686" s="129" t="str">
        <f>VLOOKUP(A686,BASE.!$A$1:$T$878,8,FALSE)</f>
        <v xml:space="preserve">Presidente: 
Monseñor Tomislav Koljatic Maroevic, 
Consejeros:
Pbro. Luis Fuentealba Sánchez,
Judith Villagran Molina, 
Pbro. José Ulloa Oliveros, 
Rodrigo Barrera Ruz, 
</v>
      </c>
      <c r="I686" s="129" t="str">
        <f>VLOOKUP(A686,BASE.!$A$1:$T$878,9,FALSE)</f>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
      <c r="J686" s="129" t="str">
        <f>VLOOKUP(A686,BASE.!$A$1:$T$878,10,FALSE)</f>
        <v>04 de abril de 2018</v>
      </c>
      <c r="K686" s="129" t="str">
        <f>VLOOKUP(A686,BASE.!$A$1:$T$878,11,FALSE)</f>
        <v xml:space="preserve">Mandato General: Director Ejecutivo: Judith Ivonne Villagrán Molina, y Humberto Barrera Ruz.
Según información entregada con fecha 17-11-2020, mediante correo electrónico, se indica que este poder ya no está vigente: Pbro. Benjamín Retamales Núñez, RUT N°7.676.125-6, en temas relacionados con el Centro Comunitario Nazareth de Yerbas Buenas.
</v>
      </c>
      <c r="L686" s="129" t="str">
        <f>VLOOKUP(A686,BASE.!$A$1:$T$878,12,FALSE)</f>
        <v xml:space="preserve">Freire N° 434, Linares
</v>
      </c>
      <c r="M686" s="129" t="str">
        <f>VLOOKUP(A686,BASE.!$A$1:$T$878,13,FALSE)</f>
        <v>VII</v>
      </c>
      <c r="N686" s="129" t="str">
        <f>VLOOKUP(A686,BASE.!$A$1:$T$878,14,FALSE)</f>
        <v>Linares</v>
      </c>
      <c r="O686" s="129" t="str">
        <f>VLOOKUP(A686,BASE.!$A$1:$T$878,15,FALSE)</f>
        <v>073-627226- 627227</v>
      </c>
      <c r="P686" s="129" t="str">
        <f>VLOOKUP(A686,BASE.!$A$1:$T$878,16,FALSE)</f>
        <v xml:space="preserve">Correo electrónico : caritas@caritaslinares.cl
</v>
      </c>
      <c r="Q686" s="129">
        <f>VLOOKUP(A686,BASE.!$A$1:$T$878,17,FALSE)</f>
        <v>0</v>
      </c>
      <c r="R686" s="129">
        <f>VLOOKUP(A686,BASE.!$A$1:$T$878,18,FALSE)</f>
        <v>93401</v>
      </c>
      <c r="S686" s="129" t="str">
        <f>VLOOKUP(A686,BASE.!$A$1:$T$878,19,FALSE)</f>
        <v>Se acompaña certificado financiero correspondiente al año 2019, aprobados por Supervisión Financiera Nacional.</v>
      </c>
      <c r="T686" s="131">
        <f>VLOOKUP(A686,BASE.!$A$1:$T$878,20,FALSE)</f>
        <v>38600</v>
      </c>
      <c r="U686" s="130">
        <v>7189</v>
      </c>
      <c r="V686" s="136">
        <v>9583697</v>
      </c>
      <c r="W686" s="136">
        <v>9583697</v>
      </c>
      <c r="X686" s="134">
        <v>44227</v>
      </c>
      <c r="Y686" s="135" t="s">
        <v>8664</v>
      </c>
      <c r="Z686" s="135" t="s">
        <v>7880</v>
      </c>
      <c r="AA686" s="135" t="s">
        <v>7997</v>
      </c>
    </row>
    <row r="687" spans="1:27" x14ac:dyDescent="0.25">
      <c r="A687" s="129">
        <v>7189</v>
      </c>
      <c r="B687" s="129" t="s">
        <v>8424</v>
      </c>
      <c r="C687" s="129">
        <v>754634006</v>
      </c>
      <c r="D687" s="129" t="str">
        <f>VLOOKUP(A687,BASE.!$A$1:$T$878,4,FALSE)</f>
        <v>Fundación de Derecho Público.</v>
      </c>
      <c r="E687" s="129" t="str">
        <f>VLOOKUP(A687,BASE.!$A$1:$T$878,5,FALSE)</f>
        <v xml:space="preserve">Canon 114-1 del Código de Derecho Canónico y Decreto Episcopal N° 27, de 30 de noviembre de 1994, emitido por el Obispo de Linares, Monseñor Carlos Camus Larenas. </v>
      </c>
      <c r="F687" s="129" t="str">
        <f>VLOOKUP(A687,BASE.!$A$1:$T$878,6,FALSE)</f>
        <v>Indefinida. Certificado emitido por Pbro. Silvio Jara Ramírez, Vicario General del Obispado de San Ambrosio de Linares, de noviembre de 2020.</v>
      </c>
      <c r="G687" s="129" t="str">
        <f>VLOOKUP(A687,BASE.!$A$1:$T$878,7,FALSE)</f>
        <v xml:space="preserve">Promover y coordinar las obras de caridad y solidaridad cristiana, y la defensa y promoción de la vida a través de un servicio efectivo a las personas y el fortalecimiento de la familia como eje central de la sociedad.
</v>
      </c>
      <c r="H687" s="129" t="str">
        <f>VLOOKUP(A687,BASE.!$A$1:$T$878,8,FALSE)</f>
        <v xml:space="preserve">Presidente: 
Monseñor Tomislav Koljatic Maroevic, 
Consejeros:
Pbro. Luis Fuentealba Sánchez,
Judith Villagran Molina, 
Pbro. José Ulloa Oliveros, 
Rodrigo Barrera Ruz, 
</v>
      </c>
      <c r="I687" s="129" t="str">
        <f>VLOOKUP(A687,BASE.!$A$1:$T$878,9,FALSE)</f>
        <v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v>
      </c>
      <c r="J687" s="129" t="str">
        <f>VLOOKUP(A687,BASE.!$A$1:$T$878,10,FALSE)</f>
        <v>04 de abril de 2018</v>
      </c>
      <c r="K687" s="129" t="str">
        <f>VLOOKUP(A687,BASE.!$A$1:$T$878,11,FALSE)</f>
        <v xml:space="preserve">Mandato General: Director Ejecutivo: Judith Ivonne Villagrán Molina, y Humberto Barrera Ruz.
Según información entregada con fecha 17-11-2020, mediante correo electrónico, se indica que este poder ya no está vigente: Pbro. Benjamín Retamales Núñez, RUT N°7.676.125-6, en temas relacionados con el Centro Comunitario Nazareth de Yerbas Buenas.
</v>
      </c>
      <c r="L687" s="129" t="str">
        <f>VLOOKUP(A687,BASE.!$A$1:$T$878,12,FALSE)</f>
        <v xml:space="preserve">Freire N° 434, Linares
</v>
      </c>
      <c r="M687" s="129" t="str">
        <f>VLOOKUP(A687,BASE.!$A$1:$T$878,13,FALSE)</f>
        <v>VII</v>
      </c>
      <c r="N687" s="129" t="str">
        <f>VLOOKUP(A687,BASE.!$A$1:$T$878,14,FALSE)</f>
        <v>Linares</v>
      </c>
      <c r="O687" s="129" t="str">
        <f>VLOOKUP(A687,BASE.!$A$1:$T$878,15,FALSE)</f>
        <v>073-627226- 627227</v>
      </c>
      <c r="P687" s="129" t="str">
        <f>VLOOKUP(A687,BASE.!$A$1:$T$878,16,FALSE)</f>
        <v xml:space="preserve">Correo electrónico : caritas@caritaslinares.cl
</v>
      </c>
      <c r="Q687" s="129">
        <f>VLOOKUP(A687,BASE.!$A$1:$T$878,17,FALSE)</f>
        <v>0</v>
      </c>
      <c r="R687" s="129">
        <f>VLOOKUP(A687,BASE.!$A$1:$T$878,18,FALSE)</f>
        <v>93401</v>
      </c>
      <c r="S687" s="129" t="str">
        <f>VLOOKUP(A687,BASE.!$A$1:$T$878,19,FALSE)</f>
        <v>Se acompaña certificado financiero correspondiente al año 2019, aprobados por Supervisión Financiera Nacional.</v>
      </c>
      <c r="T687" s="131">
        <f>VLOOKUP(A687,BASE.!$A$1:$T$878,20,FALSE)</f>
        <v>38600</v>
      </c>
      <c r="U687" s="130">
        <v>7189</v>
      </c>
      <c r="V687" s="136">
        <v>8837083</v>
      </c>
      <c r="W687" s="136">
        <v>8837083</v>
      </c>
      <c r="X687" s="134">
        <v>44227</v>
      </c>
      <c r="Y687" s="135" t="s">
        <v>8664</v>
      </c>
      <c r="Z687" s="135" t="s">
        <v>7880</v>
      </c>
      <c r="AA687" s="135" t="s">
        <v>7999</v>
      </c>
    </row>
    <row r="688" spans="1:27" x14ac:dyDescent="0.25">
      <c r="A688" s="129">
        <v>7190</v>
      </c>
      <c r="B688" s="129" t="s">
        <v>8425</v>
      </c>
      <c r="C688" s="129" t="s">
        <v>7855</v>
      </c>
      <c r="D688" s="129" t="str">
        <f>VLOOKUP(A688,BASE.!$A$1:$T$878,4,FALSE)</f>
        <v xml:space="preserve">Organización comunitaria funcional.
</v>
      </c>
      <c r="E688" s="129" t="str">
        <f>VLOOKUP(A688,BASE.!$A$1:$T$878,5,FALSE)</f>
        <v xml:space="preserve">Regida por Ley Nº 19.418, e inscrita en los Registros de organizaciones comunitarias territoriales y funcionales en la Secretaría Municipal de la I. Municipalidad de Punta Arenas.
</v>
      </c>
      <c r="F688" s="129" t="str">
        <f>VLOOKUP(A688,BASE.!$A$1:$T$878,6,FALSE)</f>
        <v xml:space="preserve">Certificado de vigencia, folio 500346203845, de fecha 7 de septiembre de 2020, emitido por el Servicio de registro civil e identificación.
</v>
      </c>
      <c r="G688" s="129" t="str">
        <f>VLOOKUP(A688,BASE.!$A$1:$T$878,7,FALSE)</f>
        <v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v>
      </c>
      <c r="H688" s="129" t="str">
        <f>VLOOKUP(A688,BASE.!$A$1:$T$878,8,FALSE)</f>
        <v>Presidente: Cristóbal Bascuñán Illanes, 
Vicepresidente: Mireya Lambert Cañón, 
Tesorero: Ricardo Rivero Velarde, 
Secretario: Carlos Abarzúa Villegas, 
Directores:
Claudia Loreto Salazar Alasevic, 
Alfonso José Mancilla Avendaño, 
Belinda Ann Mac Leay Coop,</v>
      </c>
      <c r="I688" s="129" t="str">
        <f>VLOOKUP(A688,BASE.!$A$1:$T$878,9,FALSE)</f>
        <v>Dos (2) años en sus funciones, según Estatutos.</v>
      </c>
      <c r="J688" s="129" t="str">
        <f>VLOOKUP(A688,BASE.!$A$1:$T$878,10,FALSE)</f>
        <v>02 de julio de 2020 al 17 de septiembre de 2022</v>
      </c>
      <c r="K688" s="129" t="str">
        <f>VLOOKUP(A688,BASE.!$A$1:$T$878,11,FALSE)</f>
        <v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v>
      </c>
      <c r="L688" s="129" t="str">
        <f>VLOOKUP(A688,BASE.!$A$1:$T$878,12,FALSE)</f>
        <v xml:space="preserve">Avda. España N° 1101, Punta Arenas, Región de Magallanes.
</v>
      </c>
      <c r="M688" s="129" t="str">
        <f>VLOOKUP(A688,BASE.!$A$1:$T$878,13,FALSE)</f>
        <v>XII</v>
      </c>
      <c r="N688" s="129" t="str">
        <f>VLOOKUP(A688,BASE.!$A$1:$T$878,14,FALSE)</f>
        <v>Punta Arenas</v>
      </c>
      <c r="O688" s="129">
        <f>VLOOKUP(A688,BASE.!$A$1:$T$878,15,FALSE)</f>
        <v>0</v>
      </c>
      <c r="P688" s="129">
        <f>VLOOKUP(A688,BASE.!$A$1:$T$878,16,FALSE)</f>
        <v>0</v>
      </c>
      <c r="Q688" s="129">
        <f>VLOOKUP(A688,BASE.!$A$1:$T$878,17,FALSE)</f>
        <v>0</v>
      </c>
      <c r="R688" s="129" t="str">
        <f>VLOOKUP(A688,BASE.!$A$1:$T$878,18,FALSE)</f>
        <v>93401 Institución de Asistencia Social.</v>
      </c>
      <c r="S688" s="129" t="str">
        <f>VLOOKUP(A688,BASE.!$A$1:$T$878,19,FALSE)</f>
        <v xml:space="preserve">Se acompaña certificado financiero correspondiente al año 2019, aprobados por el  Subdepartamento de Supervisión Financiera Nacional.
</v>
      </c>
      <c r="T688" s="131">
        <f>VLOOKUP(A688,BASE.!$A$1:$T$878,20,FALSE)</f>
        <v>38607</v>
      </c>
      <c r="U688" s="130">
        <v>7190</v>
      </c>
      <c r="V688" s="136">
        <v>22529388</v>
      </c>
      <c r="W688" s="136">
        <v>22529388</v>
      </c>
      <c r="X688" s="134">
        <v>44227</v>
      </c>
      <c r="Y688" s="135" t="s">
        <v>8664</v>
      </c>
      <c r="Z688" s="135" t="s">
        <v>7880</v>
      </c>
      <c r="AA688" s="135" t="s">
        <v>7958</v>
      </c>
    </row>
    <row r="689" spans="1:27" x14ac:dyDescent="0.25">
      <c r="A689" s="129">
        <v>7194</v>
      </c>
      <c r="B689" s="129" t="s">
        <v>8426</v>
      </c>
      <c r="C689" s="129">
        <v>690204002</v>
      </c>
      <c r="D689" s="129" t="str">
        <f>VLOOKUP(A689,BASE.!$A$1:$T$878,4,FALSE)</f>
        <v>Municipalidad</v>
      </c>
      <c r="E689" s="129" t="str">
        <f>VLOOKUP(A689,BASE.!$A$1:$T$878,5,FALSE)</f>
        <v>Constitución Política de la República, artículo 107.</v>
      </c>
      <c r="F689" s="129" t="str">
        <f>VLOOKUP(A689,BASE.!$A$1:$T$878,6,FALSE)</f>
        <v>Indefinida.</v>
      </c>
      <c r="G689" s="129" t="str">
        <f>VLOOKUP(A689,BASE.!$A$1:$T$878,7,FALSE)</f>
        <v>Según Ley Orgánica Nº 18.695, artículos 1º al 4º.</v>
      </c>
      <c r="H689" s="129" t="str">
        <f>VLOOKUP(A689,BASE.!$A$1:$T$878,8,FALSE)</f>
        <v>no tiene</v>
      </c>
      <c r="I689" s="129">
        <f>VLOOKUP(A689,BASE.!$A$1:$T$878,9,FALSE)</f>
        <v>0</v>
      </c>
      <c r="J689" s="129">
        <f>VLOOKUP(A689,BASE.!$A$1:$T$878,10,FALSE)</f>
        <v>0</v>
      </c>
      <c r="K689" s="129" t="str">
        <f>VLOOKUP(A689,BASE.!$A$1:$T$878,11,FALSE)</f>
        <v xml:space="preserve">Alcalde Titular: Sergio Vega Venegas
</v>
      </c>
      <c r="L689" s="129" t="str">
        <f>VLOOKUP(A689,BASE.!$A$1:$T$878,12,FALSE)</f>
        <v xml:space="preserve">Francisco Antonio Pinto Nº 200, comuna de Mejillones, Región de Antofagasta.
</v>
      </c>
      <c r="M689" s="129" t="str">
        <f>VLOOKUP(A689,BASE.!$A$1:$T$878,13,FALSE)</f>
        <v>III</v>
      </c>
      <c r="N689" s="129" t="str">
        <f>VLOOKUP(A689,BASE.!$A$1:$T$878,14,FALSE)</f>
        <v>Mejillones,</v>
      </c>
      <c r="O689" s="129" t="str">
        <f>VLOOKUP(A689,BASE.!$A$1:$T$878,15,FALSE)</f>
        <v>Fonos: 55-557300 - 55-557390 - 55-557308</v>
      </c>
      <c r="P689" s="129" t="str">
        <f>VLOOKUP(A689,BASE.!$A$1:$T$878,16,FALSE)</f>
        <v xml:space="preserve"> informaciones@mejillones.cl
alcaldia@mejillones.cl</v>
      </c>
      <c r="Q689" s="129">
        <f>VLOOKUP(A689,BASE.!$A$1:$T$878,17,FALSE)</f>
        <v>0</v>
      </c>
      <c r="R689" s="129">
        <f>VLOOKUP(A689,BASE.!$A$1:$T$878,18,FALSE)</f>
        <v>91001</v>
      </c>
      <c r="S689" s="129" t="str">
        <f>VLOOKUP(A689,BASE.!$A$1:$T$878,19,FALSE)</f>
        <v>No se acompañan. Aplica Informe Jurídico Nº 09, de fecha 14 de marzo de 2011 del Departamento Jurídico y Dictamen Nº 070791, de 2009, de la Contraloría General de la República.</v>
      </c>
      <c r="T689" s="131">
        <f>VLOOKUP(A689,BASE.!$A$1:$T$878,20,FALSE)</f>
        <v>38618</v>
      </c>
      <c r="U689" s="130">
        <v>7194</v>
      </c>
      <c r="V689" s="136">
        <v>11607347</v>
      </c>
      <c r="W689" s="136">
        <v>11607347</v>
      </c>
      <c r="X689" s="134">
        <v>44227</v>
      </c>
      <c r="Y689" s="135" t="s">
        <v>8664</v>
      </c>
      <c r="Z689" s="135" t="s">
        <v>7880</v>
      </c>
      <c r="AA689" s="135" t="s">
        <v>8061</v>
      </c>
    </row>
    <row r="690" spans="1:27" x14ac:dyDescent="0.25">
      <c r="A690" s="129">
        <v>7195</v>
      </c>
      <c r="B690" s="129" t="s">
        <v>8427</v>
      </c>
      <c r="C690" s="129">
        <v>690726009</v>
      </c>
      <c r="D690" s="129" t="str">
        <f>VLOOKUP(A690,BASE.!$A$1:$T$878,4,FALSE)</f>
        <v>Municipalidad</v>
      </c>
      <c r="E690" s="129" t="str">
        <f>VLOOKUP(A690,BASE.!$A$1:$T$878,5,FALSE)</f>
        <v>Constitución Política de la República, art. 107.</v>
      </c>
      <c r="F690" s="129" t="str">
        <f>VLOOKUP(A690,BASE.!$A$1:$T$878,6,FALSE)</f>
        <v>Indefinida.</v>
      </c>
      <c r="G690" s="129" t="str">
        <f>VLOOKUP(A690,BASE.!$A$1:$T$878,7,FALSE)</f>
        <v>Según Ley Orgánica Nº 18.695, arts. 1º al 4º.</v>
      </c>
      <c r="H690" s="129" t="str">
        <f>VLOOKUP(A690,BASE.!$A$1:$T$878,8,FALSE)</f>
        <v>no tiene</v>
      </c>
      <c r="I690" s="129">
        <f>VLOOKUP(A690,BASE.!$A$1:$T$878,9,FALSE)</f>
        <v>0</v>
      </c>
      <c r="J690" s="129">
        <f>VLOOKUP(A690,BASE.!$A$1:$T$878,10,FALSE)</f>
        <v>0</v>
      </c>
      <c r="K690" s="129" t="str">
        <f>VLOOKUP(A690,BASE.!$A$1:$T$878,11,FALSE)</f>
        <v xml:space="preserve">Diego Vergara Rodríguez, 
</v>
      </c>
      <c r="L690" s="129" t="str">
        <f>VLOOKUP(A690,BASE.!$A$1:$T$878,12,FALSE)</f>
        <v xml:space="preserve">Avenida General Baquedano Nº490, Paine.
</v>
      </c>
      <c r="M690" s="129" t="str">
        <f>VLOOKUP(A690,BASE.!$A$1:$T$878,13,FALSE)</f>
        <v>XIII</v>
      </c>
      <c r="N690" s="129" t="str">
        <f>VLOOKUP(A690,BASE.!$A$1:$T$878,14,FALSE)</f>
        <v>Paine</v>
      </c>
      <c r="O690" s="129" t="str">
        <f>VLOOKUP(A690,BASE.!$A$1:$T$878,15,FALSE)</f>
        <v xml:space="preserve">Fono: 228218615
</v>
      </c>
      <c r="P690" s="129" t="str">
        <f>VLOOKUP(A690,BASE.!$A$1:$T$878,16,FALSE)</f>
        <v>Correo electrónico: alcaldia@paine.cl</v>
      </c>
      <c r="Q690" s="129">
        <f>VLOOKUP(A690,BASE.!$A$1:$T$878,17,FALSE)</f>
        <v>0</v>
      </c>
      <c r="R690" s="129">
        <f>VLOOKUP(A690,BASE.!$A$1:$T$878,18,FALSE)</f>
        <v>91001</v>
      </c>
      <c r="S690" s="129" t="str">
        <f>VLOOKUP(A690,BASE.!$A$1:$T$878,19,FALSE)</f>
        <v xml:space="preserve">No se acompañan. Aplica Informe Jurídico Nº 09, de  fecha 14 de marzo de 2011 del Departamento Jurídico y Dictamen Nº 070791, de 2009, de la Contraloría General de la República.  </v>
      </c>
      <c r="T690" s="131">
        <f>VLOOKUP(A690,BASE.!$A$1:$T$878,20,FALSE)</f>
        <v>38624</v>
      </c>
      <c r="U690" s="130">
        <v>7195</v>
      </c>
      <c r="V690" s="136">
        <v>99600</v>
      </c>
      <c r="W690" s="136">
        <v>99600</v>
      </c>
      <c r="X690" s="134">
        <v>44227</v>
      </c>
      <c r="Y690" s="135" t="s">
        <v>8664</v>
      </c>
      <c r="Z690" s="135" t="s">
        <v>7880</v>
      </c>
      <c r="AA690" s="135" t="s">
        <v>7947</v>
      </c>
    </row>
    <row r="691" spans="1:27" x14ac:dyDescent="0.25">
      <c r="A691" s="129">
        <v>7196</v>
      </c>
      <c r="B691" s="129" t="s">
        <v>8428</v>
      </c>
      <c r="C691" s="129">
        <v>690720000</v>
      </c>
      <c r="D691" s="129" t="str">
        <f>VLOOKUP(A691,BASE.!$A$1:$T$878,4,FALSE)</f>
        <v>Municipalidad</v>
      </c>
      <c r="E691" s="129" t="str">
        <f>VLOOKUP(A691,BASE.!$A$1:$T$878,5,FALSE)</f>
        <v>Constitución Política de la República, art. 107.</v>
      </c>
      <c r="F691" s="129" t="str">
        <f>VLOOKUP(A691,BASE.!$A$1:$T$878,6,FALSE)</f>
        <v>Indefinida.</v>
      </c>
      <c r="G691" s="129" t="str">
        <f>VLOOKUP(A691,BASE.!$A$1:$T$878,7,FALSE)</f>
        <v>Según Ley Orgánica Nº 18.695, arts. 1º al 4º.</v>
      </c>
      <c r="H691" s="129" t="str">
        <f>VLOOKUP(A691,BASE.!$A$1:$T$878,8,FALSE)</f>
        <v>no tiene</v>
      </c>
      <c r="I691" s="129">
        <f>VLOOKUP(A691,BASE.!$A$1:$T$878,9,FALSE)</f>
        <v>0</v>
      </c>
      <c r="J691" s="129">
        <f>VLOOKUP(A691,BASE.!$A$1:$T$878,10,FALSE)</f>
        <v>0</v>
      </c>
      <c r="K691" s="129" t="str">
        <f>VLOOKUP(A691,BASE.!$A$1:$T$878,11,FALSE)</f>
        <v xml:space="preserve">Reginaldo Santiago Rebolledo Pizarro    </v>
      </c>
      <c r="L691" s="129" t="str">
        <f>VLOOKUP(A691,BASE.!$A$1:$T$878,12,FALSE)</f>
        <v xml:space="preserve">Pedro Aguirre Cerda Nº0161, La Cisterna.
</v>
      </c>
      <c r="M691" s="129" t="str">
        <f>VLOOKUP(A691,BASE.!$A$1:$T$878,13,FALSE)</f>
        <v>XIII</v>
      </c>
      <c r="N691" s="129" t="str">
        <f>VLOOKUP(A691,BASE.!$A$1:$T$878,14,FALSE)</f>
        <v>La Cisterna</v>
      </c>
      <c r="O691" s="129" t="str">
        <f>VLOOKUP(A691,BASE.!$A$1:$T$878,15,FALSE)</f>
        <v>Fono 225407541- 225407586</v>
      </c>
      <c r="P691" s="129" t="str">
        <f>VLOOKUP(A691,BASE.!$A$1:$T$878,16,FALSE)</f>
        <v>secmunicipal@cisterna.cl</v>
      </c>
      <c r="Q691" s="129">
        <f>VLOOKUP(A691,BASE.!$A$1:$T$878,17,FALSE)</f>
        <v>0</v>
      </c>
      <c r="R691" s="129">
        <f>VLOOKUP(A691,BASE.!$A$1:$T$878,18,FALSE)</f>
        <v>91001</v>
      </c>
      <c r="S691" s="129" t="str">
        <f>VLOOKUP(A691,BASE.!$A$1:$T$878,19,FALSE)</f>
        <v xml:space="preserve">No se acompañan. Aplica Informe Jurídico Nº 09, de  fecha 14 de marzo de 2011 del Departamento Jurídico y Dictamen Nº 070791, de 2009, de la Contraloría General de la República.  
</v>
      </c>
      <c r="T691" s="131">
        <f>VLOOKUP(A691,BASE.!$A$1:$T$878,20,FALSE)</f>
        <v>38624</v>
      </c>
      <c r="U691" s="130">
        <v>7196</v>
      </c>
      <c r="V691" s="136">
        <v>145250</v>
      </c>
      <c r="W691" s="136">
        <v>145250</v>
      </c>
      <c r="X691" s="134">
        <v>44227</v>
      </c>
      <c r="Y691" s="135" t="s">
        <v>8664</v>
      </c>
      <c r="Z691" s="135" t="s">
        <v>7880</v>
      </c>
      <c r="AA691" s="135" t="s">
        <v>7944</v>
      </c>
    </row>
    <row r="692" spans="1:27" x14ac:dyDescent="0.25">
      <c r="A692" s="129">
        <v>7197</v>
      </c>
      <c r="B692" s="129" t="s">
        <v>8429</v>
      </c>
      <c r="C692" s="129">
        <v>690414007</v>
      </c>
      <c r="D692" s="129" t="str">
        <f>VLOOKUP(A692,BASE.!$A$1:$T$878,4,FALSE)</f>
        <v>Municipalidad</v>
      </c>
      <c r="E692" s="129" t="str">
        <f>VLOOKUP(A692,BASE.!$A$1:$T$878,5,FALSE)</f>
        <v>Constitución Política de la República, art. 107.</v>
      </c>
      <c r="F692" s="129" t="str">
        <f>VLOOKUP(A692,BASE.!$A$1:$T$878,6,FALSE)</f>
        <v>Indefinida.</v>
      </c>
      <c r="G692" s="129" t="str">
        <f>VLOOKUP(A692,BASE.!$A$1:$T$878,7,FALSE)</f>
        <v>Según Ley Orgánica Nº 18.695, arts. 1º al 4º.</v>
      </c>
      <c r="H692" s="129">
        <f>VLOOKUP(A692,BASE.!$A$1:$T$878,8,FALSE)</f>
        <v>0</v>
      </c>
      <c r="I692" s="129">
        <f>VLOOKUP(A692,BASE.!$A$1:$T$878,9,FALSE)</f>
        <v>0</v>
      </c>
      <c r="J692" s="129">
        <f>VLOOKUP(A692,BASE.!$A$1:$T$878,10,FALSE)</f>
        <v>0</v>
      </c>
      <c r="K692" s="129" t="str">
        <f>VLOOKUP(A692,BASE.!$A$1:$T$878,11,FALSE)</f>
        <v xml:space="preserve">Gerardo Andrés Rojas Escudero   </v>
      </c>
      <c r="L692" s="129" t="str">
        <f>VLOOKUP(A692,BASE.!$A$1:$T$878,12,FALSE)</f>
        <v xml:space="preserve">Manuel Bulnes Nº599, comuna de Salamanca.
</v>
      </c>
      <c r="M692" s="129" t="str">
        <f>VLOOKUP(A692,BASE.!$A$1:$T$878,13,FALSE)</f>
        <v>IV</v>
      </c>
      <c r="N692" s="129" t="str">
        <f>VLOOKUP(A692,BASE.!$A$1:$T$878,14,FALSE)</f>
        <v>Salamanca.</v>
      </c>
      <c r="O692" s="129" t="str">
        <f>VLOOKUP(A692,BASE.!$A$1:$T$878,15,FALSE)</f>
        <v>Fono (53) 2448600 – (53) 2448601 – (53)-2448539</v>
      </c>
      <c r="P692" s="129" t="str">
        <f>VLOOKUP(A692,BASE.!$A$1:$T$878,16,FALSE)</f>
        <v xml:space="preserve">
oirs@salamanca.cl alcaldia@salamanca.cl ncruz@salamanca.cl</v>
      </c>
      <c r="Q692" s="129">
        <f>VLOOKUP(A692,BASE.!$A$1:$T$878,17,FALSE)</f>
        <v>0</v>
      </c>
      <c r="R692" s="129">
        <f>VLOOKUP(A692,BASE.!$A$1:$T$878,18,FALSE)</f>
        <v>91001</v>
      </c>
      <c r="S692" s="129" t="str">
        <f>VLOOKUP(A692,BASE.!$A$1:$T$878,19,FALSE)</f>
        <v xml:space="preserve">No se acompañan. Aplica Informe Jurídico Nº 09, de  fecha 14 de marzo de 2011 del Departamento Jurídico y Dictamen Nº 070791, de 2009, de la Contraloría General de la República.  
</v>
      </c>
      <c r="T692" s="131">
        <f>VLOOKUP(A692,BASE.!$A$1:$T$878,20,FALSE)</f>
        <v>38624</v>
      </c>
      <c r="U692" s="130">
        <v>7197</v>
      </c>
      <c r="V692" s="136">
        <v>137199</v>
      </c>
      <c r="W692" s="136">
        <v>137199</v>
      </c>
      <c r="X692" s="134">
        <v>44227</v>
      </c>
      <c r="Y692" s="135" t="s">
        <v>8664</v>
      </c>
      <c r="Z692" s="135" t="s">
        <v>7880</v>
      </c>
      <c r="AA692" s="135" t="s">
        <v>8005</v>
      </c>
    </row>
    <row r="693" spans="1:27" x14ac:dyDescent="0.25">
      <c r="A693" s="129">
        <v>7198</v>
      </c>
      <c r="B693" s="129" t="s">
        <v>8430</v>
      </c>
      <c r="C693" s="129">
        <v>690725002</v>
      </c>
      <c r="D693" s="129" t="str">
        <f>VLOOKUP(A693,BASE.!$A$1:$T$878,4,FALSE)</f>
        <v>Municipalidad</v>
      </c>
      <c r="E693" s="129" t="str">
        <f>VLOOKUP(A693,BASE.!$A$1:$T$878,5,FALSE)</f>
        <v>Constitución Política de la República, art. 107.</v>
      </c>
      <c r="F693" s="129" t="str">
        <f>VLOOKUP(A693,BASE.!$A$1:$T$878,6,FALSE)</f>
        <v>Indefinida.</v>
      </c>
      <c r="G693" s="129" t="str">
        <f>VLOOKUP(A693,BASE.!$A$1:$T$878,7,FALSE)</f>
        <v>Según Ley Orgánica Nº 18.695, arts. 1º al 4º.</v>
      </c>
      <c r="H693" s="129" t="str">
        <f>VLOOKUP(A693,BASE.!$A$1:$T$878,8,FALSE)</f>
        <v>no tiene</v>
      </c>
      <c r="I693" s="129">
        <f>VLOOKUP(A693,BASE.!$A$1:$T$878,9,FALSE)</f>
        <v>0</v>
      </c>
      <c r="J693" s="129">
        <f>VLOOKUP(A693,BASE.!$A$1:$T$878,10,FALSE)</f>
        <v>0</v>
      </c>
      <c r="K693" s="129" t="str">
        <f>VLOOKUP(A693,BASE.!$A$1:$T$878,11,FALSE)</f>
        <v xml:space="preserve">Miguel Leonardo Araya Lobos </v>
      </c>
      <c r="L693" s="129" t="str">
        <f>VLOOKUP(A693,BASE.!$A$1:$T$878,12,FALSE)</f>
        <v xml:space="preserve">Carlos Condell Nº415, comuna de Buin.
</v>
      </c>
      <c r="M693" s="129" t="str">
        <f>VLOOKUP(A693,BASE.!$A$1:$T$878,13,FALSE)</f>
        <v>XIII</v>
      </c>
      <c r="N693" s="129" t="str">
        <f>VLOOKUP(A693,BASE.!$A$1:$T$878,14,FALSE)</f>
        <v>Buin</v>
      </c>
      <c r="O693" s="129" t="str">
        <f>VLOOKUP(A693,BASE.!$A$1:$T$878,15,FALSE)</f>
        <v>Fono 28218400,</v>
      </c>
      <c r="P693" s="129">
        <f>VLOOKUP(A693,BASE.!$A$1:$T$878,16,FALSE)</f>
        <v>0</v>
      </c>
      <c r="Q693" s="129">
        <f>VLOOKUP(A693,BASE.!$A$1:$T$878,17,FALSE)</f>
        <v>0</v>
      </c>
      <c r="R693" s="129">
        <f>VLOOKUP(A693,BASE.!$A$1:$T$878,18,FALSE)</f>
        <v>91001</v>
      </c>
      <c r="S693" s="129" t="str">
        <f>VLOOKUP(A693,BASE.!$A$1:$T$878,19,FALSE)</f>
        <v xml:space="preserve">No se acompañan. Aplica Informe Jurídico Nº 09, de fecha 14 de marzo de 2011 del Departamento Jurídico y Dictamen Nº 070791, de 2009, de la Contraloría General de la República.  
</v>
      </c>
      <c r="T693" s="131">
        <f>VLOOKUP(A693,BASE.!$A$1:$T$878,20,FALSE)</f>
        <v>38624</v>
      </c>
      <c r="U693" s="130">
        <v>7198</v>
      </c>
      <c r="V693" s="136">
        <v>4292760</v>
      </c>
      <c r="W693" s="136">
        <v>4292760</v>
      </c>
      <c r="X693" s="134">
        <v>44227</v>
      </c>
      <c r="Y693" s="135" t="s">
        <v>8664</v>
      </c>
      <c r="Z693" s="135" t="s">
        <v>7880</v>
      </c>
      <c r="AA693" s="135" t="s">
        <v>7895</v>
      </c>
    </row>
    <row r="694" spans="1:27" x14ac:dyDescent="0.25">
      <c r="A694" s="129">
        <v>7200</v>
      </c>
      <c r="B694" s="129" t="s">
        <v>8431</v>
      </c>
      <c r="C694" s="129">
        <v>692553004</v>
      </c>
      <c r="D694" s="129" t="str">
        <f>VLOOKUP(A694,BASE.!$A$1:$T$878,4,FALSE)</f>
        <v>Municipalidad</v>
      </c>
      <c r="E694" s="129" t="str">
        <f>VLOOKUP(A694,BASE.!$A$1:$T$878,5,FALSE)</f>
        <v>Constitución Política de la República, art. 107.</v>
      </c>
      <c r="F694" s="129" t="str">
        <f>VLOOKUP(A694,BASE.!$A$1:$T$878,6,FALSE)</f>
        <v>Indefinida.</v>
      </c>
      <c r="G694" s="129" t="str">
        <f>VLOOKUP(A694,BASE.!$A$1:$T$878,7,FALSE)</f>
        <v>Según Ley Orgánica Nº 18.695, arts. 1º al 4º.</v>
      </c>
      <c r="H694" s="129" t="str">
        <f>VLOOKUP(A694,BASE.!$A$1:$T$878,8,FALSE)</f>
        <v>no tiene</v>
      </c>
      <c r="I694" s="129">
        <f>VLOOKUP(A694,BASE.!$A$1:$T$878,9,FALSE)</f>
        <v>0</v>
      </c>
      <c r="J694" s="129">
        <f>VLOOKUP(A694,BASE.!$A$1:$T$878,10,FALSE)</f>
        <v>0</v>
      </c>
      <c r="K694" s="129" t="str">
        <f>VLOOKUP(A694,BASE.!$A$1:$T$878,11,FALSE)</f>
        <v xml:space="preserve">Sadi Leonardo Melo Moya (Alcalde Titular) </v>
      </c>
      <c r="L694" s="129" t="str">
        <f>VLOOKUP(A694,BASE.!$A$1:$T$878,12,FALSE)</f>
        <v xml:space="preserve">Alejandro Guzmán Nº735, comuna de El Bosque.
</v>
      </c>
      <c r="M694" s="129" t="str">
        <f>VLOOKUP(A694,BASE.!$A$1:$T$878,13,FALSE)</f>
        <v>XIII</v>
      </c>
      <c r="N694" s="129" t="str">
        <f>VLOOKUP(A694,BASE.!$A$1:$T$878,14,FALSE)</f>
        <v>El Bosque.</v>
      </c>
      <c r="O694" s="129" t="str">
        <f>VLOOKUP(A694,BASE.!$A$1:$T$878,15,FALSE)</f>
        <v>Fono 5401600 – 5401671 – 5274299</v>
      </c>
      <c r="P694" s="129">
        <f>VLOOKUP(A694,BASE.!$A$1:$T$878,16,FALSE)</f>
        <v>0</v>
      </c>
      <c r="Q694" s="129">
        <f>VLOOKUP(A694,BASE.!$A$1:$T$878,17,FALSE)</f>
        <v>0</v>
      </c>
      <c r="R694" s="129">
        <f>VLOOKUP(A694,BASE.!$A$1:$T$878,18,FALSE)</f>
        <v>91001</v>
      </c>
      <c r="S694" s="129" t="str">
        <f>VLOOKUP(A694,BASE.!$A$1:$T$878,19,FALSE)</f>
        <v xml:space="preserve">No se acompañan. Aplica Informe Jurídico Nº 09, de  fecha 14 de marzo de 2011 del Departamento Jurídico y Dictamen Nº 070791, de 2009, de la Contraloría General de la República.  
</v>
      </c>
      <c r="T694" s="131">
        <f>VLOOKUP(A694,BASE.!$A$1:$T$878,20,FALSE)</f>
        <v>38624</v>
      </c>
      <c r="U694" s="130">
        <v>7200</v>
      </c>
      <c r="V694" s="136">
        <v>9730256</v>
      </c>
      <c r="W694" s="136">
        <v>9730256</v>
      </c>
      <c r="X694" s="134">
        <v>44227</v>
      </c>
      <c r="Y694" s="135" t="s">
        <v>8664</v>
      </c>
      <c r="Z694" s="135" t="s">
        <v>7880</v>
      </c>
      <c r="AA694" s="135" t="s">
        <v>7949</v>
      </c>
    </row>
    <row r="695" spans="1:27" x14ac:dyDescent="0.25">
      <c r="A695" s="129">
        <v>7201</v>
      </c>
      <c r="B695" s="129" t="s">
        <v>8432</v>
      </c>
      <c r="C695" s="129">
        <v>692105001</v>
      </c>
      <c r="D695" s="129" t="str">
        <f>VLOOKUP(A695,BASE.!$A$1:$T$878,4,FALSE)</f>
        <v>Municipalidad</v>
      </c>
      <c r="E695" s="129" t="str">
        <f>VLOOKUP(A695,BASE.!$A$1:$T$878,5,FALSE)</f>
        <v>Constitución Política de la República, art. 107.</v>
      </c>
      <c r="F695" s="129" t="str">
        <f>VLOOKUP(A695,BASE.!$A$1:$T$878,6,FALSE)</f>
        <v>Indefinida.</v>
      </c>
      <c r="G695" s="129" t="str">
        <f>VLOOKUP(A695,BASE.!$A$1:$T$878,7,FALSE)</f>
        <v>Según Ley Orgánica Nº 18.695, arts. 1º al 4º.</v>
      </c>
      <c r="H695" s="129" t="str">
        <f>VLOOKUP(A695,BASE.!$A$1:$T$878,8,FALSE)</f>
        <v>no tiene</v>
      </c>
      <c r="I695" s="129">
        <f>VLOOKUP(A695,BASE.!$A$1:$T$878,9,FALSE)</f>
        <v>0</v>
      </c>
      <c r="J695" s="129">
        <f>VLOOKUP(A695,BASE.!$A$1:$T$878,10,FALSE)</f>
        <v>0</v>
      </c>
      <c r="K695" s="129" t="str">
        <f>VLOOKUP(A695,BASE.!$A$1:$T$878,11,FALSE)</f>
        <v>Héctor Alejandro Barría Angulo,</v>
      </c>
      <c r="L695" s="129" t="str">
        <f>VLOOKUP(A695,BASE.!$A$1:$T$878,12,FALSE)</f>
        <v xml:space="preserve">Pedro Montt Nº249, comuna de Purranque.
</v>
      </c>
      <c r="M695" s="129" t="str">
        <f>VLOOKUP(A695,BASE.!$A$1:$T$878,13,FALSE)</f>
        <v>X</v>
      </c>
      <c r="N695" s="129" t="str">
        <f>VLOOKUP(A695,BASE.!$A$1:$T$878,14,FALSE)</f>
        <v>Purranque.</v>
      </c>
      <c r="O695" s="129" t="str">
        <f>VLOOKUP(A695,BASE.!$A$1:$T$878,15,FALSE)</f>
        <v xml:space="preserve">Fono: 642351133/ 642351129 
</v>
      </c>
      <c r="P695" s="129" t="str">
        <f>VLOOKUP(A695,BASE.!$A$1:$T$878,16,FALSE)</f>
        <v xml:space="preserve">Correo electrónico: hector.barria@purranque.cl 
                              gabinete@purranque.cl
                              partes@purranque.cl
</v>
      </c>
      <c r="Q695" s="129">
        <f>VLOOKUP(A695,BASE.!$A$1:$T$878,17,FALSE)</f>
        <v>0</v>
      </c>
      <c r="R695" s="129">
        <f>VLOOKUP(A695,BASE.!$A$1:$T$878,18,FALSE)</f>
        <v>91001</v>
      </c>
      <c r="S695" s="129" t="str">
        <f>VLOOKUP(A695,BASE.!$A$1:$T$878,19,FALSE)</f>
        <v xml:space="preserve">No se acompañan. Aplica Informe Jurídico Nº 09, de  fecha 14 de marzo de 2011 del Departamento Jurídico y Dictamen Nº 070791, de 2009, de la Contraloría General de la República.  
</v>
      </c>
      <c r="T695" s="131">
        <f>VLOOKUP(A695,BASE.!$A$1:$T$878,20,FALSE)</f>
        <v>38624</v>
      </c>
      <c r="U695" s="130">
        <v>7201</v>
      </c>
      <c r="V695" s="136">
        <v>5709371</v>
      </c>
      <c r="W695" s="136">
        <v>5709371</v>
      </c>
      <c r="X695" s="134">
        <v>44227</v>
      </c>
      <c r="Y695" s="135" t="s">
        <v>8664</v>
      </c>
      <c r="Z695" s="135" t="s">
        <v>7880</v>
      </c>
      <c r="AA695" s="135" t="s">
        <v>8062</v>
      </c>
    </row>
    <row r="696" spans="1:27" x14ac:dyDescent="0.25">
      <c r="A696" s="129">
        <v>7202</v>
      </c>
      <c r="B696" s="129" t="s">
        <v>8433</v>
      </c>
      <c r="C696" s="129">
        <v>690728001</v>
      </c>
      <c r="D696" s="129" t="str">
        <f>VLOOKUP(A696,BASE.!$A$1:$T$878,4,FALSE)</f>
        <v>Municipalidad</v>
      </c>
      <c r="E696" s="129" t="str">
        <f>VLOOKUP(A696,BASE.!$A$1:$T$878,5,FALSE)</f>
        <v>Constitución Política de la República, art. 107.</v>
      </c>
      <c r="F696" s="129" t="str">
        <f>VLOOKUP(A696,BASE.!$A$1:$T$878,6,FALSE)</f>
        <v>Indefinida.</v>
      </c>
      <c r="G696" s="129" t="str">
        <f>VLOOKUP(A696,BASE.!$A$1:$T$878,7,FALSE)</f>
        <v>Según Ley Orgánica Nº 18.695, arts. 1º al 4º.</v>
      </c>
      <c r="H696" s="129" t="str">
        <f>VLOOKUP(A696,BASE.!$A$1:$T$878,8,FALSE)</f>
        <v>no tiene</v>
      </c>
      <c r="I696" s="129">
        <f>VLOOKUP(A696,BASE.!$A$1:$T$878,9,FALSE)</f>
        <v>0</v>
      </c>
      <c r="J696" s="129">
        <f>VLOOKUP(A696,BASE.!$A$1:$T$878,10,FALSE)</f>
        <v>0</v>
      </c>
      <c r="K696" s="129" t="str">
        <f>VLOOKUP(A696,BASE.!$A$1:$T$878,11,FALSE)</f>
        <v xml:space="preserve">Erasmo Agustín Valenzuela Santibáñez, </v>
      </c>
      <c r="L696" s="129" t="str">
        <f>VLOOKUP(A696,BASE.!$A$1:$T$878,12,FALSE)</f>
        <v xml:space="preserve">Avenida Calera de Tango  Nº 345, comuna de Calera de Tango, Región Metropolitana.
</v>
      </c>
      <c r="M696" s="129" t="str">
        <f>VLOOKUP(A696,BASE.!$A$1:$T$878,13,FALSE)</f>
        <v>XIII</v>
      </c>
      <c r="N696" s="129" t="str">
        <f>VLOOKUP(A696,BASE.!$A$1:$T$878,14,FALSE)</f>
        <v>Calera de Tango</v>
      </c>
      <c r="O696" s="129" t="str">
        <f>VLOOKUP(A696,BASE.!$A$1:$T$878,15,FALSE)</f>
        <v>Fono: 8108900</v>
      </c>
      <c r="P696" s="129">
        <f>VLOOKUP(A696,BASE.!$A$1:$T$878,16,FALSE)</f>
        <v>0</v>
      </c>
      <c r="Q696" s="129">
        <f>VLOOKUP(A696,BASE.!$A$1:$T$878,17,FALSE)</f>
        <v>0</v>
      </c>
      <c r="R696" s="129">
        <f>VLOOKUP(A696,BASE.!$A$1:$T$878,18,FALSE)</f>
        <v>91001</v>
      </c>
      <c r="S696" s="129" t="str">
        <f>VLOOKUP(A696,BASE.!$A$1:$T$878,19,FALSE)</f>
        <v xml:space="preserve">No se acompañan. Aplica Informe Jurídico Nº 09, de  fecha 14 de marzo de 2011 del Departamento Jurídico y Dictamen Nº 070791, de 2009, de la Contraloría General de la República.  
</v>
      </c>
      <c r="T696" s="131">
        <f>VLOOKUP(A696,BASE.!$A$1:$T$878,20,FALSE)</f>
        <v>38624</v>
      </c>
      <c r="U696" s="130">
        <v>7202</v>
      </c>
      <c r="V696" s="136">
        <v>145250</v>
      </c>
      <c r="W696" s="136">
        <v>145250</v>
      </c>
      <c r="X696" s="134">
        <v>44227</v>
      </c>
      <c r="Y696" s="135" t="s">
        <v>8664</v>
      </c>
      <c r="Z696" s="135" t="s">
        <v>7880</v>
      </c>
      <c r="AA696" s="135" t="s">
        <v>7972</v>
      </c>
    </row>
    <row r="697" spans="1:27" x14ac:dyDescent="0.25">
      <c r="A697" s="129">
        <v>7203</v>
      </c>
      <c r="B697" s="129" t="s">
        <v>8434</v>
      </c>
      <c r="C697" s="129">
        <v>690708000</v>
      </c>
      <c r="D697" s="129" t="str">
        <f>VLOOKUP(A697,BASE.!$A$1:$T$878,4,FALSE)</f>
        <v>Municipalidad</v>
      </c>
      <c r="E697" s="129" t="str">
        <f>VLOOKUP(A697,BASE.!$A$1:$T$878,5,FALSE)</f>
        <v>Constitución Política de la República, artículo 107</v>
      </c>
      <c r="F697" s="129" t="str">
        <f>VLOOKUP(A697,BASE.!$A$1:$T$878,6,FALSE)</f>
        <v>Indefinida</v>
      </c>
      <c r="G697" s="129" t="str">
        <f>VLOOKUP(A697,BASE.!$A$1:$T$878,7,FALSE)</f>
        <v>Según Ley Orgánica N° 18.695, artículos 1° al 4°</v>
      </c>
      <c r="H697" s="129" t="str">
        <f>VLOOKUP(A697,BASE.!$A$1:$T$878,8,FALSE)</f>
        <v>no tiene</v>
      </c>
      <c r="I697" s="129">
        <f>VLOOKUP(A697,BASE.!$A$1:$T$878,9,FALSE)</f>
        <v>0</v>
      </c>
      <c r="J697" s="129">
        <f>VLOOKUP(A697,BASE.!$A$1:$T$878,10,FALSE)</f>
        <v>0</v>
      </c>
      <c r="K697" s="129" t="str">
        <f>VLOOKUP(A697,BASE.!$A$1:$T$878,11,FALSE)</f>
        <v xml:space="preserve">Luis Humberto Sanhueza Bravo, 
</v>
      </c>
      <c r="L697" s="129" t="str">
        <f>VLOOKUP(A697,BASE.!$A$1:$T$878,12,FALSE)</f>
        <v xml:space="preserve">Gran Avenida José Miguel Carrera N° 3418, comuna de San Miguel, Región Metropolitana.
</v>
      </c>
      <c r="M697" s="129" t="str">
        <f>VLOOKUP(A697,BASE.!$A$1:$T$878,13,FALSE)</f>
        <v>XIII</v>
      </c>
      <c r="N697" s="129" t="str">
        <f>VLOOKUP(A697,BASE.!$A$1:$T$878,14,FALSE)</f>
        <v>San Miguel</v>
      </c>
      <c r="O697" s="129" t="str">
        <f>VLOOKUP(A697,BASE.!$A$1:$T$878,15,FALSE)</f>
        <v xml:space="preserve">Fono: 26789131-232419301
</v>
      </c>
      <c r="P697" s="129" t="str">
        <f>VLOOKUP(A697,BASE.!$A$1:$T$878,16,FALSE)</f>
        <v xml:space="preserve">Correo electrónico: alcaldiasanmiguel@sanmiguel.cl </v>
      </c>
      <c r="Q697" s="129">
        <f>VLOOKUP(A697,BASE.!$A$1:$T$878,17,FALSE)</f>
        <v>0</v>
      </c>
      <c r="R697" s="129">
        <f>VLOOKUP(A697,BASE.!$A$1:$T$878,18,FALSE)</f>
        <v>91001</v>
      </c>
      <c r="S697" s="129" t="str">
        <f>VLOOKUP(A697,BASE.!$A$1:$T$878,19,FALSE)</f>
        <v>No se acompañan. Aplica Informe Jurídico Nº 09, de fecha 14 de marzo de 2011 del Departamento Jurídico y Dictamen Nº 070791, de 2009, de la Contraloría General de la República.</v>
      </c>
      <c r="T697" s="131">
        <f>VLOOKUP(A697,BASE.!$A$1:$T$878,20,FALSE)</f>
        <v>38628</v>
      </c>
      <c r="U697" s="130">
        <v>7203</v>
      </c>
      <c r="V697" s="136">
        <v>207714</v>
      </c>
      <c r="W697" s="136">
        <v>207714</v>
      </c>
      <c r="X697" s="134">
        <v>44227</v>
      </c>
      <c r="Y697" s="135" t="s">
        <v>8664</v>
      </c>
      <c r="Z697" s="135" t="s">
        <v>7880</v>
      </c>
      <c r="AA697" s="135" t="s">
        <v>8000</v>
      </c>
    </row>
    <row r="698" spans="1:27" x14ac:dyDescent="0.25">
      <c r="A698" s="129">
        <v>7204</v>
      </c>
      <c r="B698" s="129" t="s">
        <v>8435</v>
      </c>
      <c r="C698" s="129">
        <v>690718006</v>
      </c>
      <c r="D698" s="129" t="str">
        <f>VLOOKUP(A698,BASE.!$A$1:$T$878,4,FALSE)</f>
        <v>Municipalidad</v>
      </c>
      <c r="E698" s="129" t="str">
        <f>VLOOKUP(A698,BASE.!$A$1:$T$878,5,FALSE)</f>
        <v>Constitución Política de la República, art. 107.</v>
      </c>
      <c r="F698" s="129" t="str">
        <f>VLOOKUP(A698,BASE.!$A$1:$T$878,6,FALSE)</f>
        <v>Indefinida.</v>
      </c>
      <c r="G698" s="129" t="str">
        <f>VLOOKUP(A698,BASE.!$A$1:$T$878,7,FALSE)</f>
        <v>Según Ley Orgánica Nº 18.695, arts. 1º al 4º.</v>
      </c>
      <c r="H698" s="129" t="str">
        <f>VLOOKUP(A698,BASE.!$A$1:$T$878,8,FALSE)</f>
        <v>no tiene</v>
      </c>
      <c r="I698" s="129">
        <f>VLOOKUP(A698,BASE.!$A$1:$T$878,9,FALSE)</f>
        <v>0</v>
      </c>
      <c r="J698" s="129">
        <f>VLOOKUP(A698,BASE.!$A$1:$T$878,10,FALSE)</f>
        <v>0</v>
      </c>
      <c r="K698" s="129" t="str">
        <f>VLOOKUP(A698,BASE.!$A$1:$T$878,11,FALSE)</f>
        <v xml:space="preserve">Carlos Daniel Álvarez Esteban 
</v>
      </c>
      <c r="L698" s="129" t="str">
        <f>VLOOKUP(A698,BASE.!$A$1:$T$878,12,FALSE)</f>
        <v xml:space="preserve">21 de Mayo Nº 875, Talagante.
</v>
      </c>
      <c r="M698" s="129" t="str">
        <f>VLOOKUP(A698,BASE.!$A$1:$T$878,13,FALSE)</f>
        <v>XIII</v>
      </c>
      <c r="N698" s="129" t="str">
        <f>VLOOKUP(A698,BASE.!$A$1:$T$878,14,FALSE)</f>
        <v>Talagante</v>
      </c>
      <c r="O698" s="129" t="str">
        <f>VLOOKUP(A698,BASE.!$A$1:$T$878,15,FALSE)</f>
        <v xml:space="preserve">Fonos: 225989284
</v>
      </c>
      <c r="P698" s="129" t="str">
        <f>VLOOKUP(A698,BASE.!$A$1:$T$878,16,FALSE)</f>
        <v xml:space="preserve">
Correo electrónico: alcaldia@talagante.cl
</v>
      </c>
      <c r="Q698" s="129">
        <f>VLOOKUP(A698,BASE.!$A$1:$T$878,17,FALSE)</f>
        <v>0</v>
      </c>
      <c r="R698" s="129">
        <f>VLOOKUP(A698,BASE.!$A$1:$T$878,18,FALSE)</f>
        <v>91001</v>
      </c>
      <c r="S698" s="129" t="str">
        <f>VLOOKUP(A698,BASE.!$A$1:$T$878,19,FALSE)</f>
        <v>No se acompañan. Aplica Informe Jurídico Nº 09, de fecha 14 de marzo de 2011 del Departamento Jurídico y Dictamen Nº 070791, de 2009, de la Contraloría General de la República.</v>
      </c>
      <c r="T698" s="131">
        <f>VLOOKUP(A698,BASE.!$A$1:$T$878,20,FALSE)</f>
        <v>38628</v>
      </c>
      <c r="U698" s="130">
        <v>7204</v>
      </c>
      <c r="V698" s="136">
        <v>6439140</v>
      </c>
      <c r="W698" s="136">
        <v>6439140</v>
      </c>
      <c r="X698" s="134">
        <v>44227</v>
      </c>
      <c r="Y698" s="135" t="s">
        <v>8664</v>
      </c>
      <c r="Z698" s="135" t="s">
        <v>7880</v>
      </c>
      <c r="AA698" s="135" t="s">
        <v>7937</v>
      </c>
    </row>
    <row r="699" spans="1:27" x14ac:dyDescent="0.25">
      <c r="A699" s="129">
        <v>7205</v>
      </c>
      <c r="B699" s="129" t="s">
        <v>8644</v>
      </c>
      <c r="C699" s="129" t="s">
        <v>7847</v>
      </c>
      <c r="D699" s="129" t="str">
        <f>VLOOKUP(A699,BASE.!$A$1:$T$878,4,FALSE)</f>
        <v>Municipalidad</v>
      </c>
      <c r="E699" s="129" t="str">
        <f>VLOOKUP(A699,BASE.!$A$1:$T$878,5,FALSE)</f>
        <v>Constitución Política de la República, art. 107.</v>
      </c>
      <c r="F699" s="129" t="str">
        <f>VLOOKUP(A699,BASE.!$A$1:$T$878,6,FALSE)</f>
        <v>Indefinida.</v>
      </c>
      <c r="G699" s="129" t="str">
        <f>VLOOKUP(A699,BASE.!$A$1:$T$878,7,FALSE)</f>
        <v>Según Ley Orgánica Nº 18.695, arts. 1º al 4º.</v>
      </c>
      <c r="H699" s="129" t="str">
        <f>VLOOKUP(A699,BASE.!$A$1:$T$878,8,FALSE)</f>
        <v>no tiene</v>
      </c>
      <c r="I699" s="129">
        <f>VLOOKUP(A699,BASE.!$A$1:$T$878,9,FALSE)</f>
        <v>0</v>
      </c>
      <c r="J699" s="129">
        <f>VLOOKUP(A699,BASE.!$A$1:$T$878,10,FALSE)</f>
        <v>0</v>
      </c>
      <c r="K699" s="129" t="str">
        <f>VLOOKUP(A699,BASE.!$A$1:$T$878,11,FALSE)</f>
        <v xml:space="preserve">Luis Hernán Pezoa Alvarez            </v>
      </c>
      <c r="L699" s="129" t="str">
        <f>VLOOKUP(A699,BASE.!$A$1:$T$878,12,FALSE)</f>
        <v xml:space="preserve">Camino El Volcán Nº19775, San José de Maipo.
</v>
      </c>
      <c r="M699" s="129" t="str">
        <f>VLOOKUP(A699,BASE.!$A$1:$T$878,13,FALSE)</f>
        <v>XIII</v>
      </c>
      <c r="N699" s="129" t="str">
        <f>VLOOKUP(A699,BASE.!$A$1:$T$878,14,FALSE)</f>
        <v>Maipo</v>
      </c>
      <c r="O699" s="129">
        <f>VLOOKUP(A699,BASE.!$A$1:$T$878,15,FALSE)</f>
        <v>226784305</v>
      </c>
      <c r="P699" s="129" t="str">
        <f>VLOOKUP(A699,BASE.!$A$1:$T$878,16,FALSE)</f>
        <v>marteaga@sanjosedemaipo.cl</v>
      </c>
      <c r="Q699" s="129">
        <f>VLOOKUP(A699,BASE.!$A$1:$T$878,17,FALSE)</f>
        <v>0</v>
      </c>
      <c r="R699" s="129">
        <f>VLOOKUP(A699,BASE.!$A$1:$T$878,18,FALSE)</f>
        <v>91001</v>
      </c>
      <c r="S699" s="129" t="str">
        <f>VLOOKUP(A699,BASE.!$A$1:$T$878,19,FALSE)</f>
        <v xml:space="preserve">No se acompañan. Aplica Informe Jurídico Nº 09, de  fecha 14 de marzo de 2011 del Departamento Jurídico y Dictamen Nº 070791, de 2009, de la Contraloría General de la República.  
.
</v>
      </c>
      <c r="T699" s="131">
        <f>VLOOKUP(A699,BASE.!$A$1:$T$878,20,FALSE)</f>
        <v>38628</v>
      </c>
      <c r="U699" s="130">
        <v>7205</v>
      </c>
      <c r="V699" s="136">
        <v>0</v>
      </c>
      <c r="W699" s="136">
        <v>0</v>
      </c>
      <c r="X699" s="134">
        <v>44227</v>
      </c>
      <c r="Y699" s="135" t="s">
        <v>8664</v>
      </c>
      <c r="Z699" s="135" t="s">
        <v>7880</v>
      </c>
      <c r="AA699" s="135" t="s">
        <v>8007</v>
      </c>
    </row>
    <row r="700" spans="1:27" x14ac:dyDescent="0.25">
      <c r="A700" s="129">
        <v>7206</v>
      </c>
      <c r="B700" s="129" t="s">
        <v>8436</v>
      </c>
      <c r="C700" s="129">
        <v>692548000</v>
      </c>
      <c r="D700" s="129" t="str">
        <f>VLOOKUP(A700,BASE.!$A$1:$T$878,4,FALSE)</f>
        <v>Municipalidad</v>
      </c>
      <c r="E700" s="129" t="str">
        <f>VLOOKUP(A700,BASE.!$A$1:$T$878,5,FALSE)</f>
        <v>Constitución Política de la República, artículo 107</v>
      </c>
      <c r="F700" s="129" t="str">
        <f>VLOOKUP(A700,BASE.!$A$1:$T$878,6,FALSE)</f>
        <v>Indefinida</v>
      </c>
      <c r="G700" s="129" t="str">
        <f>VLOOKUP(A700,BASE.!$A$1:$T$878,7,FALSE)</f>
        <v>Según ley Orgánica N° 18.695, artículos 1° al 4°</v>
      </c>
      <c r="H700" s="129" t="str">
        <f>VLOOKUP(A700,BASE.!$A$1:$T$878,8,FALSE)</f>
        <v>no tiene</v>
      </c>
      <c r="I700" s="129">
        <f>VLOOKUP(A700,BASE.!$A$1:$T$878,9,FALSE)</f>
        <v>0</v>
      </c>
      <c r="J700" s="129">
        <f>VLOOKUP(A700,BASE.!$A$1:$T$878,10,FALSE)</f>
        <v>0</v>
      </c>
      <c r="K700" s="129" t="str">
        <f>VLOOKUP(A700,BASE.!$A$1:$T$878,11,FALSE)</f>
        <v xml:space="preserve">Oscar Daniel Jadue Jadue 
</v>
      </c>
      <c r="L700" s="129" t="str">
        <f>VLOOKUP(A700,BASE.!$A$1:$T$878,12,FALSE)</f>
        <v xml:space="preserve">Avda. Recoleta N° 676, comuna de Recoleta, Región Metropolitana.
</v>
      </c>
      <c r="M700" s="129" t="str">
        <f>VLOOKUP(A700,BASE.!$A$1:$T$878,13,FALSE)</f>
        <v>XIII</v>
      </c>
      <c r="N700" s="129" t="str">
        <f>VLOOKUP(A700,BASE.!$A$1:$T$878,14,FALSE)</f>
        <v>Recoleta,</v>
      </c>
      <c r="O700" s="129">
        <f>VLOOKUP(A700,BASE.!$A$1:$T$878,15,FALSE)</f>
        <v>229457440</v>
      </c>
      <c r="P700" s="129" t="str">
        <f>VLOOKUP(A700,BASE.!$A$1:$T$878,16,FALSE)</f>
        <v xml:space="preserve">daniel.jadue@recoleta.cl </v>
      </c>
      <c r="Q700" s="129">
        <f>VLOOKUP(A700,BASE.!$A$1:$T$878,17,FALSE)</f>
        <v>0</v>
      </c>
      <c r="R700" s="129">
        <f>VLOOKUP(A700,BASE.!$A$1:$T$878,18,FALSE)</f>
        <v>91001</v>
      </c>
      <c r="S700" s="129" t="str">
        <f>VLOOKUP(A700,BASE.!$A$1:$T$878,19,FALSE)</f>
        <v xml:space="preserve">No se acompañan. Aplica Informe Jurídico Nº 09, de  fecha 14 de marzo de 2011 del Departamento Jurídico y Dictamen Nº 070791, de 2009, de la Contraloría General de la República.  
</v>
      </c>
      <c r="T700" s="131">
        <f>VLOOKUP(A700,BASE.!$A$1:$T$878,20,FALSE)</f>
        <v>38631</v>
      </c>
      <c r="U700" s="130">
        <v>7206</v>
      </c>
      <c r="V700" s="136">
        <v>5375482</v>
      </c>
      <c r="W700" s="136">
        <v>5375482</v>
      </c>
      <c r="X700" s="134">
        <v>44227</v>
      </c>
      <c r="Y700" s="135" t="s">
        <v>8664</v>
      </c>
      <c r="Z700" s="135" t="s">
        <v>7880</v>
      </c>
      <c r="AA700" s="135" t="s">
        <v>7967</v>
      </c>
    </row>
    <row r="701" spans="1:27" x14ac:dyDescent="0.25">
      <c r="A701" s="129">
        <v>7207</v>
      </c>
      <c r="B701" s="129" t="s">
        <v>8437</v>
      </c>
      <c r="C701" s="129">
        <v>690506009</v>
      </c>
      <c r="D701" s="129" t="str">
        <f>VLOOKUP(A701,BASE.!$A$1:$T$878,4,FALSE)</f>
        <v>Municipalidad</v>
      </c>
      <c r="E701" s="129" t="str">
        <f>VLOOKUP(A701,BASE.!$A$1:$T$878,5,FALSE)</f>
        <v>Constitución Política de la República, artículo 107</v>
      </c>
      <c r="F701" s="129" t="str">
        <f>VLOOKUP(A701,BASE.!$A$1:$T$878,6,FALSE)</f>
        <v>Indefinida</v>
      </c>
      <c r="G701" s="129" t="str">
        <f>VLOOKUP(A701,BASE.!$A$1:$T$878,7,FALSE)</f>
        <v>Según Ley Orgánica N° 18.695, artículos 1° al 4°</v>
      </c>
      <c r="H701" s="129" t="str">
        <f>VLOOKUP(A701,BASE.!$A$1:$T$878,8,FALSE)</f>
        <v>no tiene</v>
      </c>
      <c r="I701" s="129">
        <f>VLOOKUP(A701,BASE.!$A$1:$T$878,9,FALSE)</f>
        <v>0</v>
      </c>
      <c r="J701" s="129">
        <f>VLOOKUP(A701,BASE.!$A$1:$T$878,10,FALSE)</f>
        <v>0</v>
      </c>
      <c r="K701" s="129" t="str">
        <f>VLOOKUP(A701,BASE.!$A$1:$T$878,11,FALSE)</f>
        <v xml:space="preserve">Patricio Freire Canto, 
</v>
      </c>
      <c r="L701" s="129" t="str">
        <f>VLOOKUP(A701,BASE.!$A$1:$T$878,12,FALSE)</f>
        <v xml:space="preserve">Salinas N° 203, comuna y provincia de San Felipe, Quinta Región
</v>
      </c>
      <c r="M701" s="129" t="str">
        <f>VLOOKUP(A701,BASE.!$A$1:$T$878,13,FALSE)</f>
        <v>V</v>
      </c>
      <c r="N701" s="129" t="str">
        <f>VLOOKUP(A701,BASE.!$A$1:$T$878,14,FALSE)</f>
        <v>San Felipe</v>
      </c>
      <c r="O701" s="129" t="str">
        <f>VLOOKUP(A701,BASE.!$A$1:$T$878,15,FALSE)</f>
        <v>Fonos: (34) -509000- 510077</v>
      </c>
      <c r="P701" s="129" t="str">
        <f>VLOOKUP(A701,BASE.!$A$1:$T$878,16,FALSE)</f>
        <v>rrhh@sanfe.cl, secretaria@sanfe.cl</v>
      </c>
      <c r="Q701" s="129">
        <f>VLOOKUP(A701,BASE.!$A$1:$T$878,17,FALSE)</f>
        <v>0</v>
      </c>
      <c r="R701" s="129">
        <f>VLOOKUP(A701,BASE.!$A$1:$T$878,18,FALSE)</f>
        <v>91001</v>
      </c>
      <c r="S701" s="129" t="str">
        <f>VLOOKUP(A701,BASE.!$A$1:$T$878,19,FALSE)</f>
        <v>No se acompañan. Aplica Informe Jurídico Nº 09, de  fecha 14 de marzo de 2011 del Departamento Jurídico y Dictamen Nº 070791, de 2009, de la Contraloría General de la República.</v>
      </c>
      <c r="T701" s="131">
        <f>VLOOKUP(A701,BASE.!$A$1:$T$878,20,FALSE)</f>
        <v>38631</v>
      </c>
      <c r="U701" s="130">
        <v>7207</v>
      </c>
      <c r="V701" s="136">
        <v>186750</v>
      </c>
      <c r="W701" s="136">
        <v>186750</v>
      </c>
      <c r="X701" s="134">
        <v>44227</v>
      </c>
      <c r="Y701" s="135" t="s">
        <v>8664</v>
      </c>
      <c r="Z701" s="135" t="s">
        <v>7880</v>
      </c>
      <c r="AA701" s="135" t="s">
        <v>7887</v>
      </c>
    </row>
    <row r="702" spans="1:27" x14ac:dyDescent="0.25">
      <c r="A702" s="129">
        <v>7208</v>
      </c>
      <c r="B702" s="129" t="s">
        <v>8438</v>
      </c>
      <c r="C702" s="129">
        <v>692554000</v>
      </c>
      <c r="D702" s="129" t="str">
        <f>VLOOKUP(A702,BASE.!$A$1:$T$878,4,FALSE)</f>
        <v>Municipalidad</v>
      </c>
      <c r="E702" s="129" t="str">
        <f>VLOOKUP(A702,BASE.!$A$1:$T$878,5,FALSE)</f>
        <v>Constitución Política de la República, art. 107.</v>
      </c>
      <c r="F702" s="129" t="str">
        <f>VLOOKUP(A702,BASE.!$A$1:$T$878,6,FALSE)</f>
        <v>Indefinida.</v>
      </c>
      <c r="G702" s="129" t="str">
        <f>VLOOKUP(A702,BASE.!$A$1:$T$878,7,FALSE)</f>
        <v>Según Ley Orgánica Constitucional Nº 18.695, arts. 1º al 4º.</v>
      </c>
      <c r="H702" s="129" t="str">
        <f>VLOOKUP(A702,BASE.!$A$1:$T$878,8,FALSE)</f>
        <v>no tiene</v>
      </c>
      <c r="I702" s="129">
        <f>VLOOKUP(A702,BASE.!$A$1:$T$878,9,FALSE)</f>
        <v>0</v>
      </c>
      <c r="J702" s="129">
        <f>VLOOKUP(A702,BASE.!$A$1:$T$878,10,FALSE)</f>
        <v>0</v>
      </c>
      <c r="K702" s="129" t="str">
        <f>VLOOKUP(A702,BASE.!$A$1:$T$878,11,FALSE)</f>
        <v xml:space="preserve">Carlos César Luis Cuadrado Prats   
Alcalde
</v>
      </c>
      <c r="L702" s="129" t="str">
        <f>VLOOKUP(A702,BASE.!$A$1:$T$878,12,FALSE)</f>
        <v xml:space="preserve">Avenida Premio Nobel Nº5555, comuna de Huechuraba.
</v>
      </c>
      <c r="M702" s="129" t="str">
        <f>VLOOKUP(A702,BASE.!$A$1:$T$878,13,FALSE)</f>
        <v>XIII</v>
      </c>
      <c r="N702" s="129" t="str">
        <f>VLOOKUP(A702,BASE.!$A$1:$T$878,14,FALSE)</f>
        <v xml:space="preserve"> Huechuraba</v>
      </c>
      <c r="O702" s="129" t="str">
        <f>VLOOKUP(A702,BASE.!$A$1:$T$878,15,FALSE)</f>
        <v>Fono 27511100</v>
      </c>
      <c r="P702" s="129" t="str">
        <f>VLOOKUP(A702,BASE.!$A$1:$T$878,16,FALSE)</f>
        <v>alcaldecuadrado@huechuraba.cl</v>
      </c>
      <c r="Q702" s="129">
        <f>VLOOKUP(A702,BASE.!$A$1:$T$878,17,FALSE)</f>
        <v>0</v>
      </c>
      <c r="R702" s="129">
        <f>VLOOKUP(A702,BASE.!$A$1:$T$878,18,FALSE)</f>
        <v>91001</v>
      </c>
      <c r="S702" s="129" t="str">
        <f>VLOOKUP(A702,BASE.!$A$1:$T$878,19,FALSE)</f>
        <v xml:space="preserve">No se acompañan. Aplica Informe Jurídico Nº 09, de  fecha 14 de marzo de 2011 del Departamento Jurídico y Dictamen Nº 070791, de 2009, de la Contraloría General de la República.
</v>
      </c>
      <c r="T702" s="131">
        <f>VLOOKUP(A702,BASE.!$A$1:$T$878,20,FALSE)</f>
        <v>38649</v>
      </c>
      <c r="U702" s="130">
        <v>7208</v>
      </c>
      <c r="V702" s="136">
        <v>116200</v>
      </c>
      <c r="W702" s="136">
        <v>116200</v>
      </c>
      <c r="X702" s="134">
        <v>44227</v>
      </c>
      <c r="Y702" s="135" t="s">
        <v>8664</v>
      </c>
      <c r="Z702" s="135" t="s">
        <v>7880</v>
      </c>
      <c r="AA702" s="135" t="s">
        <v>8006</v>
      </c>
    </row>
    <row r="703" spans="1:27" x14ac:dyDescent="0.25">
      <c r="A703" s="129">
        <v>7209</v>
      </c>
      <c r="B703" s="129" t="s">
        <v>8439</v>
      </c>
      <c r="C703" s="129">
        <v>830175008</v>
      </c>
      <c r="D703" s="129" t="str">
        <f>VLOOKUP(A703,BASE.!$A$1:$T$878,4,FALSE)</f>
        <v>Municipalidad</v>
      </c>
      <c r="E703" s="129" t="str">
        <f>VLOOKUP(A703,BASE.!$A$1:$T$878,5,FALSE)</f>
        <v>Constitución Política de la República, artículo 107.</v>
      </c>
      <c r="F703" s="129" t="str">
        <f>VLOOKUP(A703,BASE.!$A$1:$T$878,6,FALSE)</f>
        <v>Indefinida.</v>
      </c>
      <c r="G703" s="129" t="str">
        <f>VLOOKUP(A703,BASE.!$A$1:$T$878,7,FALSE)</f>
        <v>Según Ley Orgánica Nº 18.695, artículos 1º al 4º.</v>
      </c>
      <c r="H703" s="129" t="str">
        <f>VLOOKUP(A703,BASE.!$A$1:$T$878,8,FALSE)</f>
        <v>no tiene</v>
      </c>
      <c r="I703" s="129">
        <f>VLOOKUP(A703,BASE.!$A$1:$T$878,9,FALSE)</f>
        <v>0</v>
      </c>
      <c r="J703" s="129">
        <f>VLOOKUP(A703,BASE.!$A$1:$T$878,10,FALSE)</f>
        <v>0</v>
      </c>
      <c r="K703" s="129" t="str">
        <f>VLOOKUP(A703,BASE.!$A$1:$T$878,11,FALSE)</f>
        <v xml:space="preserve">José Fernando Muñoz Cáceres              </v>
      </c>
      <c r="L703" s="129" t="str">
        <f>VLOOKUP(A703,BASE.!$A$1:$T$878,12,FALSE)</f>
        <v xml:space="preserve">Balmaceda Nº 276, comuna de Pozo Almonte, Primera Región.
</v>
      </c>
      <c r="M703" s="129" t="str">
        <f>VLOOKUP(A703,BASE.!$A$1:$T$878,13,FALSE)</f>
        <v>I</v>
      </c>
      <c r="N703" s="129" t="str">
        <f>VLOOKUP(A703,BASE.!$A$1:$T$878,14,FALSE)</f>
        <v>Pozo Almonte</v>
      </c>
      <c r="O703" s="129" t="str">
        <f>VLOOKUP(A703,BASE.!$A$1:$T$878,15,FALSE)</f>
        <v>Fonos: 57-751477  57-751220</v>
      </c>
      <c r="P703" s="129">
        <f>VLOOKUP(A703,BASE.!$A$1:$T$878,16,FALSE)</f>
        <v>0</v>
      </c>
      <c r="Q703" s="129">
        <f>VLOOKUP(A703,BASE.!$A$1:$T$878,17,FALSE)</f>
        <v>0</v>
      </c>
      <c r="R703" s="129">
        <f>VLOOKUP(A703,BASE.!$A$1:$T$878,18,FALSE)</f>
        <v>91001</v>
      </c>
      <c r="S703" s="129" t="str">
        <f>VLOOKUP(A703,BASE.!$A$1:$T$878,19,FALSE)</f>
        <v xml:space="preserve">No se acompañan. Aplica Informe Jurídico Nº 09, de  fecha 14 de marzo de 2011 del Departamento Jurídico y Dictamen Nº 070791, de 2009, de la Contraloría General de la República.  
</v>
      </c>
      <c r="T703" s="131">
        <f>VLOOKUP(A703,BASE.!$A$1:$T$878,20,FALSE)</f>
        <v>38649</v>
      </c>
      <c r="U703" s="130">
        <v>7209</v>
      </c>
      <c r="V703" s="136">
        <v>143424</v>
      </c>
      <c r="W703" s="136">
        <v>143424</v>
      </c>
      <c r="X703" s="134">
        <v>44227</v>
      </c>
      <c r="Y703" s="135" t="s">
        <v>8664</v>
      </c>
      <c r="Z703" s="135" t="s">
        <v>7880</v>
      </c>
      <c r="AA703" s="135" t="s">
        <v>7905</v>
      </c>
    </row>
    <row r="704" spans="1:27" x14ac:dyDescent="0.25">
      <c r="A704" s="129">
        <v>7211</v>
      </c>
      <c r="B704" s="129" t="s">
        <v>8440</v>
      </c>
      <c r="C704" s="129">
        <v>690731002</v>
      </c>
      <c r="D704" s="129" t="str">
        <f>VLOOKUP(A704,BASE.!$A$1:$T$878,4,FALSE)</f>
        <v>Municipalidad</v>
      </c>
      <c r="E704" s="129" t="str">
        <f>VLOOKUP(A704,BASE.!$A$1:$T$878,5,FALSE)</f>
        <v>Constitución Política de la República, artículo 107.</v>
      </c>
      <c r="F704" s="129" t="str">
        <f>VLOOKUP(A704,BASE.!$A$1:$T$878,6,FALSE)</f>
        <v>Indefinida.</v>
      </c>
      <c r="G704" s="129" t="str">
        <f>VLOOKUP(A704,BASE.!$A$1:$T$878,7,FALSE)</f>
        <v>Según Ley Orgánica Nº 18.695, artículos 1º al 4º.</v>
      </c>
      <c r="H704" s="129" t="str">
        <f>VLOOKUP(A704,BASE.!$A$1:$T$878,8,FALSE)</f>
        <v>No tiene</v>
      </c>
      <c r="I704" s="129">
        <f>VLOOKUP(A704,BASE.!$A$1:$T$878,9,FALSE)</f>
        <v>0</v>
      </c>
      <c r="J704" s="129">
        <f>VLOOKUP(A704,BASE.!$A$1:$T$878,10,FALSE)</f>
        <v>0</v>
      </c>
      <c r="K704" s="129" t="str">
        <f>VLOOKUP(A704,BASE.!$A$1:$T$878,11,FALSE)</f>
        <v xml:space="preserve">Manuel Devia Vilches, </v>
      </c>
      <c r="L704" s="129" t="str">
        <f>VLOOKUP(A704,BASE.!$A$1:$T$878,12,FALSE)</f>
        <v xml:space="preserve">Av. Hermosilla N°11, comuna de San Pedro, provincia de Melipilla, Región Metropolitana.
</v>
      </c>
      <c r="M704" s="129" t="str">
        <f>VLOOKUP(A704,BASE.!$A$1:$T$878,13,FALSE)</f>
        <v>XIII</v>
      </c>
      <c r="N704" s="129" t="str">
        <f>VLOOKUP(A704,BASE.!$A$1:$T$878,14,FALSE)</f>
        <v>San Pedro</v>
      </c>
      <c r="O704" s="129" t="str">
        <f>VLOOKUP(A704,BASE.!$A$1:$T$878,15,FALSE)</f>
        <v xml:space="preserve">Fonos: 228405961 Anexo 16
</v>
      </c>
      <c r="P704" s="129" t="str">
        <f>VLOOKUP(A704,BASE.!$A$1:$T$878,16,FALSE)</f>
        <v xml:space="preserve">Correo: 
alcaldia@munisanpedro.cl 
</v>
      </c>
      <c r="Q704" s="129">
        <f>VLOOKUP(A704,BASE.!$A$1:$T$878,17,FALSE)</f>
        <v>0</v>
      </c>
      <c r="R704" s="129">
        <f>VLOOKUP(A704,BASE.!$A$1:$T$878,18,FALSE)</f>
        <v>91001</v>
      </c>
      <c r="S704" s="129" t="str">
        <f>VLOOKUP(A704,BASE.!$A$1:$T$878,19,FALSE)</f>
        <v xml:space="preserve">No se acompañan. Aplica Informe Jurídico Nº 09, de  fecha 14 de marzo de 2011 del Departamento Jurídico y Dictamen Nº 070791, de 2009, de la Contraloría General de la República.  
</v>
      </c>
      <c r="T704" s="131">
        <f>VLOOKUP(A704,BASE.!$A$1:$T$878,20,FALSE)</f>
        <v>38656</v>
      </c>
      <c r="U704" s="130">
        <v>7211</v>
      </c>
      <c r="V704" s="136">
        <v>2861840</v>
      </c>
      <c r="W704" s="136">
        <v>2861840</v>
      </c>
      <c r="X704" s="134">
        <v>44227</v>
      </c>
      <c r="Y704" s="135" t="s">
        <v>8664</v>
      </c>
      <c r="Z704" s="135" t="s">
        <v>7880</v>
      </c>
      <c r="AA704" s="135" t="s">
        <v>8063</v>
      </c>
    </row>
    <row r="705" spans="1:27" x14ac:dyDescent="0.25">
      <c r="A705" s="129">
        <v>7212</v>
      </c>
      <c r="B705" s="129" t="s">
        <v>8441</v>
      </c>
      <c r="C705" s="129">
        <v>690408007</v>
      </c>
      <c r="D705" s="129" t="str">
        <f>VLOOKUP(A705,BASE.!$A$1:$T$878,4,FALSE)</f>
        <v>Municipalidad</v>
      </c>
      <c r="E705" s="129" t="str">
        <f>VLOOKUP(A705,BASE.!$A$1:$T$878,5,FALSE)</f>
        <v>Constitución Política de la República, artículo 107.</v>
      </c>
      <c r="F705" s="129" t="str">
        <f>VLOOKUP(A705,BASE.!$A$1:$T$878,6,FALSE)</f>
        <v>Indefinida.</v>
      </c>
      <c r="G705" s="129" t="str">
        <f>VLOOKUP(A705,BASE.!$A$1:$T$878,7,FALSE)</f>
        <v>Según Ley Orgánica Nº 18.695, artículos 1º al 4º.</v>
      </c>
      <c r="H705" s="129" t="str">
        <f>VLOOKUP(A705,BASE.!$A$1:$T$878,8,FALSE)</f>
        <v>no tiene</v>
      </c>
      <c r="I705" s="129">
        <f>VLOOKUP(A705,BASE.!$A$1:$T$878,9,FALSE)</f>
        <v>0</v>
      </c>
      <c r="J705" s="129">
        <f>VLOOKUP(A705,BASE.!$A$1:$T$878,10,FALSE)</f>
        <v>0</v>
      </c>
      <c r="K705" s="129" t="str">
        <f>VLOOKUP(A705,BASE.!$A$1:$T$878,11,FALSE)</f>
        <v xml:space="preserve">Camilo Valentín Ossandón Espinoza.
</v>
      </c>
      <c r="L705" s="129" t="str">
        <f>VLOOKUP(A705,BASE.!$A$1:$T$878,12,FALSE)</f>
        <v xml:space="preserve">Diaguitas 31, comuna de Monte Patria, provincia de Limarí, Cuarta Región.
</v>
      </c>
      <c r="M705" s="129" t="str">
        <f>VLOOKUP(A705,BASE.!$A$1:$T$878,13,FALSE)</f>
        <v>IV</v>
      </c>
      <c r="N705" s="129" t="str">
        <f>VLOOKUP(A705,BASE.!$A$1:$T$878,14,FALSE)</f>
        <v>Monte Patria</v>
      </c>
      <c r="O705" s="129" t="str">
        <f>VLOOKUP(A705,BASE.!$A$1:$T$878,15,FALSE)</f>
        <v>Fonos: 53-711-058, 53-712-002</v>
      </c>
      <c r="P705" s="129" t="str">
        <f>VLOOKUP(A705,BASE.!$A$1:$T$878,16,FALSE)</f>
        <v>contacto@montepatria.net</v>
      </c>
      <c r="Q705" s="129">
        <f>VLOOKUP(A705,BASE.!$A$1:$T$878,17,FALSE)</f>
        <v>0</v>
      </c>
      <c r="R705" s="129">
        <f>VLOOKUP(A705,BASE.!$A$1:$T$878,18,FALSE)</f>
        <v>91001</v>
      </c>
      <c r="S705" s="129" t="str">
        <f>VLOOKUP(A705,BASE.!$A$1:$T$878,19,FALSE)</f>
        <v xml:space="preserve">No se acompañan. Aplica Informe Jurídico Nº 09, de  fecha 14 de marzo de 2011 del Departamento Jurídico y Dictamen Nº 070791, de 2009, de la Contraloría General de la República.  
</v>
      </c>
      <c r="T705" s="131">
        <f>VLOOKUP(A705,BASE.!$A$1:$T$878,20,FALSE)</f>
        <v>38658</v>
      </c>
      <c r="U705" s="130">
        <v>7212</v>
      </c>
      <c r="V705" s="136">
        <v>6593406</v>
      </c>
      <c r="W705" s="136">
        <v>6593406</v>
      </c>
      <c r="X705" s="134">
        <v>44227</v>
      </c>
      <c r="Y705" s="135" t="s">
        <v>8664</v>
      </c>
      <c r="Z705" s="135" t="s">
        <v>7880</v>
      </c>
      <c r="AA705" s="135" t="s">
        <v>8064</v>
      </c>
    </row>
    <row r="706" spans="1:27" x14ac:dyDescent="0.25">
      <c r="A706" s="129">
        <v>7215</v>
      </c>
      <c r="B706" s="129" t="s">
        <v>8442</v>
      </c>
      <c r="C706" s="129">
        <v>692207009</v>
      </c>
      <c r="D706" s="129" t="str">
        <f>VLOOKUP(A706,BASE.!$A$1:$T$878,4,FALSE)</f>
        <v>Municipalidad</v>
      </c>
      <c r="E706" s="129" t="str">
        <f>VLOOKUP(A706,BASE.!$A$1:$T$878,5,FALSE)</f>
        <v>Constitución Política de la República, artículo 107.</v>
      </c>
      <c r="F706" s="129" t="str">
        <f>VLOOKUP(A706,BASE.!$A$1:$T$878,6,FALSE)</f>
        <v>Indefinida.</v>
      </c>
      <c r="G706" s="129" t="str">
        <f>VLOOKUP(A706,BASE.!$A$1:$T$878,7,FALSE)</f>
        <v>Según Ley Orgánica Constitucional Nº 18.695, arts. 1º al 4º.</v>
      </c>
      <c r="H706" s="129" t="str">
        <f>VLOOKUP(A706,BASE.!$A$1:$T$878,8,FALSE)</f>
        <v>no tiene</v>
      </c>
      <c r="I706" s="129">
        <f>VLOOKUP(A706,BASE.!$A$1:$T$878,9,FALSE)</f>
        <v>0</v>
      </c>
      <c r="J706" s="129">
        <f>VLOOKUP(A706,BASE.!$A$1:$T$878,10,FALSE)</f>
        <v>0</v>
      </c>
      <c r="K706" s="129" t="str">
        <f>VLOOKUP(A706,BASE.!$A$1:$T$878,11,FALSE)</f>
        <v xml:space="preserve">Claus Pedro Lindemann Vierth,     </v>
      </c>
      <c r="L706" s="129" t="str">
        <f>VLOOKUP(A706,BASE.!$A$1:$T$878,12,FALSE)</f>
        <v>Philippi Nº 753, comuna de Frutillar, Provincia de Llanquihue, Décima Región de Los Lagos.</v>
      </c>
      <c r="M706" s="129" t="str">
        <f>VLOOKUP(A706,BASE.!$A$1:$T$878,13,FALSE)</f>
        <v>X</v>
      </c>
      <c r="N706" s="129" t="str">
        <f>VLOOKUP(A706,BASE.!$A$1:$T$878,14,FALSE)</f>
        <v>Frutillar</v>
      </c>
      <c r="O706" s="129">
        <f>VLOOKUP(A706,BASE.!$A$1:$T$878,15,FALSE)</f>
        <v>0</v>
      </c>
      <c r="P706" s="129">
        <f>VLOOKUP(A706,BASE.!$A$1:$T$878,16,FALSE)</f>
        <v>0</v>
      </c>
      <c r="Q706" s="129">
        <f>VLOOKUP(A706,BASE.!$A$1:$T$878,17,FALSE)</f>
        <v>0</v>
      </c>
      <c r="R706" s="129">
        <f>VLOOKUP(A706,BASE.!$A$1:$T$878,18,FALSE)</f>
        <v>91001</v>
      </c>
      <c r="S706" s="129" t="str">
        <f>VLOOKUP(A706,BASE.!$A$1:$T$878,19,FALSE)</f>
        <v xml:space="preserve">No se acompañan. Aplica Informe Jurídico Nº 09, de  fecha 14 de marzo de 2011 del Departamento Jurídico y Dictamen Nº 070791, de 2009, de la Contraloría General de la República.  
</v>
      </c>
      <c r="T706" s="131">
        <f>VLOOKUP(A706,BASE.!$A$1:$T$878,20,FALSE)</f>
        <v>38663</v>
      </c>
      <c r="U706" s="130">
        <v>7215</v>
      </c>
      <c r="V706" s="136">
        <v>118275</v>
      </c>
      <c r="W706" s="136">
        <v>118275</v>
      </c>
      <c r="X706" s="134">
        <v>44227</v>
      </c>
      <c r="Y706" s="135" t="s">
        <v>8664</v>
      </c>
      <c r="Z706" s="135" t="s">
        <v>7880</v>
      </c>
      <c r="AA706" s="135" t="s">
        <v>8065</v>
      </c>
    </row>
    <row r="707" spans="1:27" x14ac:dyDescent="0.25">
      <c r="A707" s="129">
        <v>7217</v>
      </c>
      <c r="B707" s="129" t="s">
        <v>8443</v>
      </c>
      <c r="C707" s="129">
        <v>690104008</v>
      </c>
      <c r="D707" s="129" t="str">
        <f>VLOOKUP(A707,BASE.!$A$1:$T$878,4,FALSE)</f>
        <v>Municipalidad</v>
      </c>
      <c r="E707" s="129" t="str">
        <f>VLOOKUP(A707,BASE.!$A$1:$T$878,5,FALSE)</f>
        <v>Constitución Política de la República, artículo 107.</v>
      </c>
      <c r="F707" s="129" t="str">
        <f>VLOOKUP(A707,BASE.!$A$1:$T$878,6,FALSE)</f>
        <v>Indefinida.</v>
      </c>
      <c r="G707" s="129" t="str">
        <f>VLOOKUP(A707,BASE.!$A$1:$T$878,7,FALSE)</f>
        <v>Según Ley Orgánica Nº 18.695, artículos 1º al 4º.</v>
      </c>
      <c r="H707" s="129" t="str">
        <f>VLOOKUP(A707,BASE.!$A$1:$T$878,8,FALSE)</f>
        <v>no tiene</v>
      </c>
      <c r="I707" s="129">
        <f>VLOOKUP(A707,BASE.!$A$1:$T$878,9,FALSE)</f>
        <v>0</v>
      </c>
      <c r="J707" s="129">
        <f>VLOOKUP(A707,BASE.!$A$1:$T$878,10,FALSE)</f>
        <v>0</v>
      </c>
      <c r="K707" s="129" t="str">
        <f>VLOOKUP(A707,BASE.!$A$1:$T$878,11,FALSE)</f>
        <v xml:space="preserve">Iván Manuel Infante Chacón      </v>
      </c>
      <c r="L707" s="129" t="str">
        <f>VLOOKUP(A707,BASE.!$A$1:$T$878,12,FALSE)</f>
        <v xml:space="preserve">Plaza de Armas Nº 20, comuna de Pica, Primera Región.
</v>
      </c>
      <c r="M707" s="129" t="str">
        <f>VLOOKUP(A707,BASE.!$A$1:$T$878,13,FALSE)</f>
        <v>I</v>
      </c>
      <c r="N707" s="129" t="str">
        <f>VLOOKUP(A707,BASE.!$A$1:$T$878,14,FALSE)</f>
        <v>Pica</v>
      </c>
      <c r="O707" s="129" t="str">
        <f>VLOOKUP(A707,BASE.!$A$1:$T$878,15,FALSE)</f>
        <v>Fonos: 57-741310 - 57-741340 – 57-741593</v>
      </c>
      <c r="P707" s="129" t="str">
        <f>VLOOKUP(A707,BASE.!$A$1:$T$878,16,FALSE)</f>
        <v>www.pica.cl        alcaldía@pica.cl</v>
      </c>
      <c r="Q707" s="129">
        <f>VLOOKUP(A707,BASE.!$A$1:$T$878,17,FALSE)</f>
        <v>0</v>
      </c>
      <c r="R707" s="129">
        <f>VLOOKUP(A707,BASE.!$A$1:$T$878,18,FALSE)</f>
        <v>91001</v>
      </c>
      <c r="S707" s="129" t="str">
        <f>VLOOKUP(A707,BASE.!$A$1:$T$878,19,FALSE)</f>
        <v>Se acompaña Balance General año 2004, aprobado por Unidad de Auditoría.</v>
      </c>
      <c r="T707" s="131">
        <f>VLOOKUP(A707,BASE.!$A$1:$T$878,20,FALSE)</f>
        <v>38673</v>
      </c>
      <c r="U707" s="130">
        <v>7217</v>
      </c>
      <c r="V707" s="136">
        <v>106240</v>
      </c>
      <c r="W707" s="136">
        <v>106240</v>
      </c>
      <c r="X707" s="134">
        <v>44227</v>
      </c>
      <c r="Y707" s="135" t="s">
        <v>8664</v>
      </c>
      <c r="Z707" s="135" t="s">
        <v>7880</v>
      </c>
      <c r="AA707" s="135" t="s">
        <v>8066</v>
      </c>
    </row>
    <row r="708" spans="1:27" x14ac:dyDescent="0.25">
      <c r="A708" s="129">
        <v>7219</v>
      </c>
      <c r="B708" s="129" t="s">
        <v>8444</v>
      </c>
      <c r="C708" s="129">
        <v>690722003</v>
      </c>
      <c r="D708" s="129" t="str">
        <f>VLOOKUP(A708,BASE.!$A$1:$T$878,4,FALSE)</f>
        <v>Municipalidad</v>
      </c>
      <c r="E708" s="129" t="str">
        <f>VLOOKUP(A708,BASE.!$A$1:$T$878,5,FALSE)</f>
        <v>Constitución Política de la República, art. 107.</v>
      </c>
      <c r="F708" s="129" t="str">
        <f>VLOOKUP(A708,BASE.!$A$1:$T$878,6,FALSE)</f>
        <v>Indefinida.</v>
      </c>
      <c r="G708" s="129" t="str">
        <f>VLOOKUP(A708,BASE.!$A$1:$T$878,7,FALSE)</f>
        <v>Según Ley Orgánica Nº 18.695, arts. 1º al 4º.</v>
      </c>
      <c r="H708" s="129" t="str">
        <f>VLOOKUP(A708,BASE.!$A$1:$T$878,8,FALSE)</f>
        <v>no tiene</v>
      </c>
      <c r="I708" s="129">
        <f>VLOOKUP(A708,BASE.!$A$1:$T$878,9,FALSE)</f>
        <v>0</v>
      </c>
      <c r="J708" s="129">
        <f>VLOOKUP(A708,BASE.!$A$1:$T$878,10,FALSE)</f>
        <v>0</v>
      </c>
      <c r="K708" s="129" t="str">
        <f>VLOOKUP(A708,BASE.!$A$1:$T$878,11,FALSE)</f>
        <v xml:space="preserve">Cristian Balmaceda Undurraga, 
</v>
      </c>
      <c r="L708" s="129" t="str">
        <f>VLOOKUP(A708,BASE.!$A$1:$T$878,12,FALSE)</f>
        <v xml:space="preserve">
 Av. Concha y Toro 02548, Pirque
</v>
      </c>
      <c r="M708" s="129" t="str">
        <f>VLOOKUP(A708,BASE.!$A$1:$T$878,13,FALSE)</f>
        <v>XIII</v>
      </c>
      <c r="N708" s="129" t="str">
        <f>VLOOKUP(A708,BASE.!$A$1:$T$878,14,FALSE)</f>
        <v>Pirque</v>
      </c>
      <c r="O708" s="129" t="str">
        <f>VLOOKUP(A708,BASE.!$A$1:$T$878,15,FALSE)</f>
        <v xml:space="preserve">Mesa Central (56 02) 385 8500 </v>
      </c>
      <c r="P708" s="129">
        <f>VLOOKUP(A708,BASE.!$A$1:$T$878,16,FALSE)</f>
        <v>0</v>
      </c>
      <c r="Q708" s="129">
        <f>VLOOKUP(A708,BASE.!$A$1:$T$878,17,FALSE)</f>
        <v>0</v>
      </c>
      <c r="R708" s="129">
        <f>VLOOKUP(A708,BASE.!$A$1:$T$878,18,FALSE)</f>
        <v>91001</v>
      </c>
      <c r="S708" s="129" t="str">
        <f>VLOOKUP(A708,BASE.!$A$1:$T$878,19,FALSE)</f>
        <v xml:space="preserve">No se acompañan. Aplica Informe Jurídico Nº 09, de  fecha 14 de marzo de 2011 del Departamento Jurídico y Dictamen Nº 070791, de 2009, de la Contraloría General de la República.  </v>
      </c>
      <c r="T708" s="131">
        <f>VLOOKUP(A708,BASE.!$A$1:$T$878,20,FALSE)</f>
        <v>38686</v>
      </c>
      <c r="U708" s="130">
        <v>7219</v>
      </c>
      <c r="V708" s="136">
        <v>166000</v>
      </c>
      <c r="W708" s="136">
        <v>166000</v>
      </c>
      <c r="X708" s="134">
        <v>44227</v>
      </c>
      <c r="Y708" s="135" t="s">
        <v>8664</v>
      </c>
      <c r="Z708" s="135" t="s">
        <v>7880</v>
      </c>
      <c r="AA708" s="135" t="s">
        <v>8067</v>
      </c>
    </row>
    <row r="709" spans="1:27" x14ac:dyDescent="0.25">
      <c r="A709" s="129">
        <v>7220</v>
      </c>
      <c r="B709" s="129" t="s">
        <v>8645</v>
      </c>
      <c r="C709" s="129">
        <v>690714000</v>
      </c>
      <c r="D709" s="129" t="str">
        <f>VLOOKUP(A709,BASE.!$A$1:$T$878,4,FALSE)</f>
        <v>Municipalidad</v>
      </c>
      <c r="E709" s="129" t="str">
        <f>VLOOKUP(A709,BASE.!$A$1:$T$878,5,FALSE)</f>
        <v>Constitución Política de la República, artículo 107.</v>
      </c>
      <c r="F709" s="129" t="str">
        <f>VLOOKUP(A709,BASE.!$A$1:$T$878,6,FALSE)</f>
        <v>Indefinida.</v>
      </c>
      <c r="G709" s="129" t="str">
        <f>VLOOKUP(A709,BASE.!$A$1:$T$878,7,FALSE)</f>
        <v>Según Ley Orgánica Nº 18.695, artículos 1º al 4º.</v>
      </c>
      <c r="H709" s="129" t="str">
        <f>VLOOKUP(A709,BASE.!$A$1:$T$878,8,FALSE)</f>
        <v>no tiene</v>
      </c>
      <c r="I709" s="129">
        <f>VLOOKUP(A709,BASE.!$A$1:$T$878,9,FALSE)</f>
        <v>0</v>
      </c>
      <c r="J709" s="129">
        <f>VLOOKUP(A709,BASE.!$A$1:$T$878,10,FALSE)</f>
        <v>0</v>
      </c>
      <c r="K709" s="129" t="str">
        <f>VLOOKUP(A709,BASE.!$A$1:$T$878,11,FALSE)</f>
        <v xml:space="preserve">Graciela Ortúzar Novoa          </v>
      </c>
      <c r="L709" s="129" t="str">
        <f>VLOOKUP(A709,BASE.!$A$1:$T$878,12,FALSE)</f>
        <v xml:space="preserve">Baquedano Nº 824, comuna de Lampa, Región Metropolitana.
</v>
      </c>
      <c r="M709" s="129" t="str">
        <f>VLOOKUP(A709,BASE.!$A$1:$T$878,13,FALSE)</f>
        <v>XIII</v>
      </c>
      <c r="N709" s="129" t="str">
        <f>VLOOKUP(A709,BASE.!$A$1:$T$878,14,FALSE)</f>
        <v>Lampa</v>
      </c>
      <c r="O709" s="129" t="str">
        <f>VLOOKUP(A709,BASE.!$A$1:$T$878,15,FALSE)</f>
        <v xml:space="preserve">Fonos: 2586100 – 2586115 /226568500/226568501
 Fax:  8422622 – 8422652
</v>
      </c>
      <c r="P709" s="129" t="str">
        <f>VLOOKUP(A709,BASE.!$A$1:$T$878,16,FALSE)</f>
        <v xml:space="preserve">alcaldia@lampa.cl
www.lampa.cl
</v>
      </c>
      <c r="Q709" s="129">
        <f>VLOOKUP(A709,BASE.!$A$1:$T$878,17,FALSE)</f>
        <v>0</v>
      </c>
      <c r="R709" s="129">
        <f>VLOOKUP(A709,BASE.!$A$1:$T$878,18,FALSE)</f>
        <v>91001</v>
      </c>
      <c r="S709" s="129" t="str">
        <f>VLOOKUP(A709,BASE.!$A$1:$T$878,19,FALSE)</f>
        <v>No se acompañan. Aplica Informe Jurídico Nº 09, de  fecha 14 de marzo de 2011 del Departamento Jurídico y Dictamen Nº 070791, de 2009, de la Contraloría General de la República</v>
      </c>
      <c r="T709" s="131">
        <f>VLOOKUP(A709,BASE.!$A$1:$T$878,20,FALSE)</f>
        <v>38686</v>
      </c>
      <c r="U709" s="130">
        <v>7220</v>
      </c>
      <c r="V709" s="136">
        <v>0</v>
      </c>
      <c r="W709" s="136">
        <v>0</v>
      </c>
      <c r="X709" s="134">
        <v>44227</v>
      </c>
      <c r="Y709" s="135" t="s">
        <v>8664</v>
      </c>
      <c r="Z709" s="135" t="s">
        <v>7880</v>
      </c>
      <c r="AA709" s="135" t="s">
        <v>7978</v>
      </c>
    </row>
    <row r="710" spans="1:27" x14ac:dyDescent="0.25">
      <c r="A710" s="129">
        <v>7222</v>
      </c>
      <c r="B710" s="129" t="s">
        <v>8445</v>
      </c>
      <c r="C710" s="129" t="s">
        <v>7833</v>
      </c>
      <c r="D710" s="129" t="str">
        <f>VLOOKUP(A710,BASE.!$A$1:$T$878,4,FALSE)</f>
        <v>Municipalidad</v>
      </c>
      <c r="E710" s="129" t="str">
        <f>VLOOKUP(A710,BASE.!$A$1:$T$878,5,FALSE)</f>
        <v>Constitución Política de la República, art. 107.</v>
      </c>
      <c r="F710" s="129" t="str">
        <f>VLOOKUP(A710,BASE.!$A$1:$T$878,6,FALSE)</f>
        <v>Indefinida.</v>
      </c>
      <c r="G710" s="129" t="str">
        <f>VLOOKUP(A710,BASE.!$A$1:$T$878,7,FALSE)</f>
        <v>Según Ley Orgánica Nº 18.695, arts. 1º al 4º.</v>
      </c>
      <c r="H710" s="129" t="str">
        <f>VLOOKUP(A710,BASE.!$A$1:$T$878,8,FALSE)</f>
        <v>no tiene</v>
      </c>
      <c r="I710" s="129">
        <f>VLOOKUP(A710,BASE.!$A$1:$T$878,9,FALSE)</f>
        <v>0</v>
      </c>
      <c r="J710" s="129">
        <f>VLOOKUP(A710,BASE.!$A$1:$T$878,10,FALSE)</f>
        <v>0</v>
      </c>
      <c r="K710" s="129" t="str">
        <f>VLOOKUP(A710,BASE.!$A$1:$T$878,11,FALSE)</f>
        <v xml:space="preserve">Isaías Florencio Zavala Torres, </v>
      </c>
      <c r="L710" s="129" t="str">
        <f>VLOOKUP(A710,BASE.!$A$1:$T$878,12,FALSE)</f>
        <v xml:space="preserve">Juan Martínez Nº 1403, comuna de Diego de Almagro, Tercera Región, casilla 13.
</v>
      </c>
      <c r="M710" s="129" t="str">
        <f>VLOOKUP(A710,BASE.!$A$1:$T$878,13,FALSE)</f>
        <v>III</v>
      </c>
      <c r="N710" s="129" t="str">
        <f>VLOOKUP(A710,BASE.!$A$1:$T$878,14,FALSE)</f>
        <v>Diego de Almagro</v>
      </c>
      <c r="O710" s="129" t="str">
        <f>VLOOKUP(A710,BASE.!$A$1:$T$878,15,FALSE)</f>
        <v>Fonos (52) 441049- 441534- 441027</v>
      </c>
      <c r="P710" s="129">
        <f>VLOOKUP(A710,BASE.!$A$1:$T$878,16,FALSE)</f>
        <v>0</v>
      </c>
      <c r="Q710" s="129">
        <f>VLOOKUP(A710,BASE.!$A$1:$T$878,17,FALSE)</f>
        <v>0</v>
      </c>
      <c r="R710" s="129">
        <f>VLOOKUP(A710,BASE.!$A$1:$T$878,18,FALSE)</f>
        <v>91001</v>
      </c>
      <c r="S710" s="129" t="str">
        <f>VLOOKUP(A710,BASE.!$A$1:$T$878,19,FALSE)</f>
        <v>No se acompañan. Aplica Informe Jurídico Nº 09, de  fecha 14 de marzo de 2011 del Departamento Jurídico y Dictamen Nº 070791, de 2009, de la Contraloría General de la República</v>
      </c>
      <c r="T710" s="131">
        <f>VLOOKUP(A710,BASE.!$A$1:$T$878,20,FALSE)</f>
        <v>38687</v>
      </c>
      <c r="U710" s="130">
        <v>7222</v>
      </c>
      <c r="V710" s="136">
        <v>4751816</v>
      </c>
      <c r="W710" s="136">
        <v>4751816</v>
      </c>
      <c r="X710" s="134">
        <v>44227</v>
      </c>
      <c r="Y710" s="135" t="s">
        <v>8664</v>
      </c>
      <c r="Z710" s="135" t="s">
        <v>7880</v>
      </c>
      <c r="AA710" s="135" t="s">
        <v>8052</v>
      </c>
    </row>
    <row r="711" spans="1:27" x14ac:dyDescent="0.25">
      <c r="A711" s="129">
        <v>7223</v>
      </c>
      <c r="B711" s="129" t="s">
        <v>8446</v>
      </c>
      <c r="C711" s="129">
        <v>690614006</v>
      </c>
      <c r="D711" s="129" t="str">
        <f>VLOOKUP(A711,BASE.!$A$1:$T$878,4,FALSE)</f>
        <v>Municipalidad</v>
      </c>
      <c r="E711" s="129" t="str">
        <f>VLOOKUP(A711,BASE.!$A$1:$T$878,5,FALSE)</f>
        <v>Constitución Política de la República, artículo 107.</v>
      </c>
      <c r="F711" s="129" t="str">
        <f>VLOOKUP(A711,BASE.!$A$1:$T$878,6,FALSE)</f>
        <v>Indefinida.</v>
      </c>
      <c r="G711" s="129" t="str">
        <f>VLOOKUP(A711,BASE.!$A$1:$T$878,7,FALSE)</f>
        <v>Según Ley Orgánica Nº 18.695, artículos 1º al 4º.</v>
      </c>
      <c r="H711" s="129" t="str">
        <f>VLOOKUP(A711,BASE.!$A$1:$T$878,8,FALSE)</f>
        <v>no tiene</v>
      </c>
      <c r="I711" s="129">
        <f>VLOOKUP(A711,BASE.!$A$1:$T$878,9,FALSE)</f>
        <v>0</v>
      </c>
      <c r="J711" s="129">
        <f>VLOOKUP(A711,BASE.!$A$1:$T$878,10,FALSE)</f>
        <v>0</v>
      </c>
      <c r="K711" s="129" t="str">
        <f>VLOOKUP(A711,BASE.!$A$1:$T$878,11,FALSE)</f>
        <v xml:space="preserve">Rodrigo Martínez Roca, </v>
      </c>
      <c r="L711" s="129" t="str">
        <f>VLOOKUP(A711,BASE.!$A$1:$T$878,12,FALSE)</f>
        <v xml:space="preserve">Constitución N°111, comuna de Casablanca, provincia de Valparaíso, Quinta Región.
</v>
      </c>
      <c r="M711" s="129" t="str">
        <f>VLOOKUP(A711,BASE.!$A$1:$T$878,13,FALSE)</f>
        <v>V</v>
      </c>
      <c r="N711" s="129" t="str">
        <f>VLOOKUP(A711,BASE.!$A$1:$T$878,14,FALSE)</f>
        <v>Casablanca</v>
      </c>
      <c r="O711" s="129" t="str">
        <f>VLOOKUP(A711,BASE.!$A$1:$T$878,15,FALSE)</f>
        <v>Fonos: 32-277-400</v>
      </c>
      <c r="P711" s="129">
        <f>VLOOKUP(A711,BASE.!$A$1:$T$878,16,FALSE)</f>
        <v>0</v>
      </c>
      <c r="Q711" s="129">
        <f>VLOOKUP(A711,BASE.!$A$1:$T$878,17,FALSE)</f>
        <v>0</v>
      </c>
      <c r="R711" s="129">
        <f>VLOOKUP(A711,BASE.!$A$1:$T$878,18,FALSE)</f>
        <v>91001</v>
      </c>
      <c r="S711" s="129" t="str">
        <f>VLOOKUP(A711,BASE.!$A$1:$T$878,19,FALSE)</f>
        <v xml:space="preserve">No se acompañan. Aplica Informe Jurídico Nº 09, de  fecha 14 de marzo de 2011 del Departamento Jurídico y Dictamen Nº 070791, de 2009, de la Contraloría General de la República.  
</v>
      </c>
      <c r="T711" s="131">
        <f>VLOOKUP(A711,BASE.!$A$1:$T$878,20,FALSE)</f>
        <v>38687</v>
      </c>
      <c r="U711" s="130">
        <v>7223</v>
      </c>
      <c r="V711" s="136">
        <v>120350</v>
      </c>
      <c r="W711" s="136">
        <v>120350</v>
      </c>
      <c r="X711" s="134">
        <v>44227</v>
      </c>
      <c r="Y711" s="135" t="s">
        <v>8664</v>
      </c>
      <c r="Z711" s="135" t="s">
        <v>7880</v>
      </c>
      <c r="AA711" s="135" t="s">
        <v>8025</v>
      </c>
    </row>
    <row r="712" spans="1:27" x14ac:dyDescent="0.25">
      <c r="A712" s="129">
        <v>7224</v>
      </c>
      <c r="B712" s="129" t="s">
        <v>8447</v>
      </c>
      <c r="C712" s="129" t="s">
        <v>7846</v>
      </c>
      <c r="D712" s="129" t="str">
        <f>VLOOKUP(A712,BASE.!$A$1:$T$878,4,FALSE)</f>
        <v>Municipalidad</v>
      </c>
      <c r="E712" s="129" t="str">
        <f>VLOOKUP(A712,BASE.!$A$1:$T$878,5,FALSE)</f>
        <v>Constitución Política de la República, art. 107.</v>
      </c>
      <c r="F712" s="129" t="str">
        <f>VLOOKUP(A712,BASE.!$A$1:$T$878,6,FALSE)</f>
        <v>Indefinida.</v>
      </c>
      <c r="G712" s="129" t="str">
        <f>VLOOKUP(A712,BASE.!$A$1:$T$878,7,FALSE)</f>
        <v>Según Ley Orgánica Nº 18.695, arts. 1º al 4º.</v>
      </c>
      <c r="H712" s="129" t="str">
        <f>VLOOKUP(A712,BASE.!$A$1:$T$878,8,FALSE)</f>
        <v>no tiene</v>
      </c>
      <c r="I712" s="129">
        <f>VLOOKUP(A712,BASE.!$A$1:$T$878,9,FALSE)</f>
        <v>0</v>
      </c>
      <c r="J712" s="129">
        <f>VLOOKUP(A712,BASE.!$A$1:$T$878,10,FALSE)</f>
        <v>0</v>
      </c>
      <c r="K712" s="129" t="str">
        <f>VLOOKUP(A712,BASE.!$A$1:$T$878,11,FALSE)</f>
        <v xml:space="preserve">Isaac Mauricio Carrasco Pardo </v>
      </c>
      <c r="L712" s="129" t="str">
        <f>VLOOKUP(A712,BASE.!$A$1:$T$878,12,FALSE)</f>
        <v xml:space="preserve">Normandie 1916, comuna de Quintero, Quinta Región.
</v>
      </c>
      <c r="M712" s="129" t="str">
        <f>VLOOKUP(A712,BASE.!$A$1:$T$878,13,FALSE)</f>
        <v>V</v>
      </c>
      <c r="N712" s="129" t="str">
        <f>VLOOKUP(A712,BASE.!$A$1:$T$878,14,FALSE)</f>
        <v>Quintero</v>
      </c>
      <c r="O712" s="129" t="str">
        <f>VLOOKUP(A712,BASE.!$A$1:$T$878,15,FALSE)</f>
        <v xml:space="preserve">Fono: 2379709710/ 2379615/ 2379655 
</v>
      </c>
      <c r="P712" s="129" t="str">
        <f>VLOOKUP(A712,BASE.!$A$1:$T$878,16,FALSE)</f>
        <v>Correo electrónico: mcarrasco@muniquintero.cl
                             mvillarroel@muniquintero.cl
                             dideco@muniquintero.cl
                             plucarelli@muniquintero.cl</v>
      </c>
      <c r="Q712" s="129">
        <f>VLOOKUP(A712,BASE.!$A$1:$T$878,17,FALSE)</f>
        <v>0</v>
      </c>
      <c r="R712" s="129">
        <f>VLOOKUP(A712,BASE.!$A$1:$T$878,18,FALSE)</f>
        <v>91001</v>
      </c>
      <c r="S712" s="129" t="str">
        <f>VLOOKUP(A712,BASE.!$A$1:$T$878,19,FALSE)</f>
        <v xml:space="preserve">No se acompañan. Aplica Informe Jurídico Nº 09, de  fecha 14 de marzo de 2011 del Departamento Jurídico y Dictamen Nº 070791, de 2009, de la Contraloría General de la República.  
.
</v>
      </c>
      <c r="T712" s="131">
        <f>VLOOKUP(A712,BASE.!$A$1:$T$878,20,FALSE)</f>
        <v>38691</v>
      </c>
      <c r="U712" s="130">
        <v>7224</v>
      </c>
      <c r="V712" s="136">
        <v>145250</v>
      </c>
      <c r="W712" s="136">
        <v>145250</v>
      </c>
      <c r="X712" s="134">
        <v>44227</v>
      </c>
      <c r="Y712" s="135" t="s">
        <v>8664</v>
      </c>
      <c r="Z712" s="135" t="s">
        <v>7880</v>
      </c>
      <c r="AA712" s="135" t="s">
        <v>7897</v>
      </c>
    </row>
    <row r="713" spans="1:27" x14ac:dyDescent="0.25">
      <c r="A713" s="129">
        <v>7225</v>
      </c>
      <c r="B713" s="129" t="s">
        <v>8448</v>
      </c>
      <c r="C713" s="129">
        <v>690505002</v>
      </c>
      <c r="D713" s="129" t="str">
        <f>VLOOKUP(A713,BASE.!$A$1:$T$878,4,FALSE)</f>
        <v>Municipalidad</v>
      </c>
      <c r="E713" s="129" t="str">
        <f>VLOOKUP(A713,BASE.!$A$1:$T$878,5,FALSE)</f>
        <v>Constitución Política de la República, artículo 118.</v>
      </c>
      <c r="F713" s="129" t="str">
        <f>VLOOKUP(A713,BASE.!$A$1:$T$878,6,FALSE)</f>
        <v>Indefinida.</v>
      </c>
      <c r="G713" s="129" t="str">
        <f>VLOOKUP(A713,BASE.!$A$1:$T$878,7,FALSE)</f>
        <v>Según Ley Orgánica Constitucional Nº 18.695, arts. 1º al 4º.</v>
      </c>
      <c r="H713" s="129" t="str">
        <f>VLOOKUP(A713,BASE.!$A$1:$T$878,8,FALSE)</f>
        <v>no tiene</v>
      </c>
      <c r="I713" s="129">
        <f>VLOOKUP(A713,BASE.!$A$1:$T$878,9,FALSE)</f>
        <v>0</v>
      </c>
      <c r="J713" s="129">
        <f>VLOOKUP(A713,BASE.!$A$1:$T$878,10,FALSE)</f>
        <v>0</v>
      </c>
      <c r="K713" s="129" t="str">
        <f>VLOOKUP(A713,BASE.!$A$1:$T$878,11,FALSE)</f>
        <v xml:space="preserve">Gustavo Fernando Valdenegro Rubillo </v>
      </c>
      <c r="L713" s="129" t="str">
        <f>VLOOKUP(A713,BASE.!$A$1:$T$878,12,FALSE)</f>
        <v>Calle Silva Nº225, comuna de Petorca, V Región.</v>
      </c>
      <c r="M713" s="129" t="str">
        <f>VLOOKUP(A713,BASE.!$A$1:$T$878,13,FALSE)</f>
        <v>V</v>
      </c>
      <c r="N713" s="129" t="str">
        <f>VLOOKUP(A713,BASE.!$A$1:$T$878,14,FALSE)</f>
        <v>Petorca</v>
      </c>
      <c r="O713" s="129">
        <f>VLOOKUP(A713,BASE.!$A$1:$T$878,15,FALSE)</f>
        <v>0</v>
      </c>
      <c r="P713" s="129">
        <f>VLOOKUP(A713,BASE.!$A$1:$T$878,16,FALSE)</f>
        <v>0</v>
      </c>
      <c r="Q713" s="129">
        <f>VLOOKUP(A713,BASE.!$A$1:$T$878,17,FALSE)</f>
        <v>0</v>
      </c>
      <c r="R713" s="129">
        <f>VLOOKUP(A713,BASE.!$A$1:$T$878,18,FALSE)</f>
        <v>91001</v>
      </c>
      <c r="S713" s="129" t="str">
        <f>VLOOKUP(A713,BASE.!$A$1:$T$878,19,FALSE)</f>
        <v xml:space="preserve">No se acompañan. Aplica Informe Jurídico Nº 09, de  fecha 14 de marzo de 2011 del Departamento Jurídico y Dictamen Nº 070791, de 2009, de la Contraloría General de la República.  
</v>
      </c>
      <c r="T713" s="131">
        <f>VLOOKUP(A713,BASE.!$A$1:$T$878,20,FALSE)</f>
        <v>38695</v>
      </c>
      <c r="U713" s="130">
        <v>7225</v>
      </c>
      <c r="V713" s="136">
        <v>83000</v>
      </c>
      <c r="W713" s="136">
        <v>83000</v>
      </c>
      <c r="X713" s="134">
        <v>44227</v>
      </c>
      <c r="Y713" s="135" t="s">
        <v>8664</v>
      </c>
      <c r="Z713" s="135" t="s">
        <v>7880</v>
      </c>
      <c r="AA713" s="135" t="s">
        <v>8046</v>
      </c>
    </row>
    <row r="714" spans="1:27" x14ac:dyDescent="0.25">
      <c r="A714" s="129">
        <v>7226</v>
      </c>
      <c r="B714" s="129" t="s">
        <v>8449</v>
      </c>
      <c r="C714" s="129">
        <v>692550005</v>
      </c>
      <c r="D714" s="129" t="str">
        <f>VLOOKUP(A714,BASE.!$A$1:$T$878,4,FALSE)</f>
        <v>Municipalidad</v>
      </c>
      <c r="E714" s="129" t="str">
        <f>VLOOKUP(A714,BASE.!$A$1:$T$878,5,FALSE)</f>
        <v>Constitución Política de la República, artículo 107.</v>
      </c>
      <c r="F714" s="129" t="str">
        <f>VLOOKUP(A714,BASE.!$A$1:$T$878,6,FALSE)</f>
        <v>Indefinida.</v>
      </c>
      <c r="G714" s="129" t="str">
        <f>VLOOKUP(A714,BASE.!$A$1:$T$878,7,FALSE)</f>
        <v>Según Ley Orgánica Nº 18.695, artículos 1º al 4º.</v>
      </c>
      <c r="H714" s="129" t="str">
        <f>VLOOKUP(A714,BASE.!$A$1:$T$878,8,FALSE)</f>
        <v>no tiene</v>
      </c>
      <c r="I714" s="129">
        <f>VLOOKUP(A714,BASE.!$A$1:$T$878,9,FALSE)</f>
        <v>0</v>
      </c>
      <c r="J714" s="129">
        <f>VLOOKUP(A714,BASE.!$A$1:$T$878,10,FALSE)</f>
        <v>0</v>
      </c>
      <c r="K714" s="129" t="str">
        <f>VLOOKUP(A714,BASE.!$A$1:$T$878,11,FALSE)</f>
        <v xml:space="preserve">Arturo Aguirre Gacitúa, </v>
      </c>
      <c r="L714" s="129" t="str">
        <f>VLOOKUP(A714,BASE.!$A$1:$T$878,12,FALSE)</f>
        <v xml:space="preserve">Piloto Lazo Nº 120, comuna de Cerrillos, Región Metropolitana.
</v>
      </c>
      <c r="M714" s="129" t="str">
        <f>VLOOKUP(A714,BASE.!$A$1:$T$878,13,FALSE)</f>
        <v>XIII</v>
      </c>
      <c r="N714" s="129" t="str">
        <f>VLOOKUP(A714,BASE.!$A$1:$T$878,14,FALSE)</f>
        <v>Cerrillos</v>
      </c>
      <c r="O714" s="129">
        <f>VLOOKUP(A714,BASE.!$A$1:$T$878,15,FALSE)</f>
        <v>0</v>
      </c>
      <c r="P714" s="129" t="str">
        <f>VLOOKUP(A714,BASE.!$A$1:$T$878,16,FALSE)</f>
        <v>sec_alcalde@mcerrillos.cl – alcaldiacerrillos@gmail.com</v>
      </c>
      <c r="Q714" s="129">
        <f>VLOOKUP(A714,BASE.!$A$1:$T$878,17,FALSE)</f>
        <v>0</v>
      </c>
      <c r="R714" s="129">
        <f>VLOOKUP(A714,BASE.!$A$1:$T$878,18,FALSE)</f>
        <v>91001</v>
      </c>
      <c r="S714" s="129" t="str">
        <f>VLOOKUP(A714,BASE.!$A$1:$T$878,19,FALSE)</f>
        <v xml:space="preserve">No se acompañan. Aplica Informe Jurídico Nº 09, de  fecha 14 de marzo de 2011 del Departamento Jurídico y Dictamen Nº 070791, de 2009, de la Contraloría General de la República.  
</v>
      </c>
      <c r="T714" s="131">
        <f>VLOOKUP(A714,BASE.!$A$1:$T$878,20,FALSE)</f>
        <v>38695</v>
      </c>
      <c r="U714" s="130">
        <v>7226</v>
      </c>
      <c r="V714" s="136">
        <v>207714</v>
      </c>
      <c r="W714" s="136">
        <v>207714</v>
      </c>
      <c r="X714" s="134">
        <v>44227</v>
      </c>
      <c r="Y714" s="135" t="s">
        <v>8664</v>
      </c>
      <c r="Z714" s="135" t="s">
        <v>7880</v>
      </c>
      <c r="AA714" s="135" t="s">
        <v>7896</v>
      </c>
    </row>
    <row r="715" spans="1:27" x14ac:dyDescent="0.25">
      <c r="A715" s="129">
        <v>7228</v>
      </c>
      <c r="B715" s="129" t="s">
        <v>8450</v>
      </c>
      <c r="C715" s="129">
        <v>690509008</v>
      </c>
      <c r="D715" s="129" t="str">
        <f>VLOOKUP(A715,BASE.!$A$1:$T$878,4,FALSE)</f>
        <v>Municipalidad</v>
      </c>
      <c r="E715" s="129" t="str">
        <f>VLOOKUP(A715,BASE.!$A$1:$T$878,5,FALSE)</f>
        <v>Constitución Política de la República, artículo 107.</v>
      </c>
      <c r="F715" s="129" t="str">
        <f>VLOOKUP(A715,BASE.!$A$1:$T$878,6,FALSE)</f>
        <v>Indefinida.</v>
      </c>
      <c r="G715" s="129" t="str">
        <f>VLOOKUP(A715,BASE.!$A$1:$T$878,7,FALSE)</f>
        <v>Según Ley Orgánica Nº 18.695, artículos 1º al 4º.</v>
      </c>
      <c r="H715" s="129" t="str">
        <f>VLOOKUP(A715,BASE.!$A$1:$T$878,8,FALSE)</f>
        <v>no tiene</v>
      </c>
      <c r="I715" s="129">
        <f>VLOOKUP(A715,BASE.!$A$1:$T$878,9,FALSE)</f>
        <v>0</v>
      </c>
      <c r="J715" s="129">
        <f>VLOOKUP(A715,BASE.!$A$1:$T$878,10,FALSE)</f>
        <v>0</v>
      </c>
      <c r="K715" s="129" t="str">
        <f>VLOOKUP(A715,BASE.!$A$1:$T$878,11,FALSE)</f>
        <v>Boris Ernesto Luksic Nieto,</v>
      </c>
      <c r="L715" s="129" t="str">
        <f>VLOOKUP(A715,BASE.!$A$1:$T$878,12,FALSE)</f>
        <v xml:space="preserve">Calle Borjas García Huidobro Nº 025, comuna de Catemu,  provincia de Valparaíso, Quinta Región.
</v>
      </c>
      <c r="M715" s="129" t="str">
        <f>VLOOKUP(A715,BASE.!$A$1:$T$878,13,FALSE)</f>
        <v>V</v>
      </c>
      <c r="N715" s="129" t="str">
        <f>VLOOKUP(A715,BASE.!$A$1:$T$878,14,FALSE)</f>
        <v xml:space="preserve"> Catemu</v>
      </c>
      <c r="O715" s="129">
        <f>VLOOKUP(A715,BASE.!$A$1:$T$878,15,FALSE)</f>
        <v>0</v>
      </c>
      <c r="P715" s="129">
        <f>VLOOKUP(A715,BASE.!$A$1:$T$878,16,FALSE)</f>
        <v>0</v>
      </c>
      <c r="Q715" s="129">
        <f>VLOOKUP(A715,BASE.!$A$1:$T$878,17,FALSE)</f>
        <v>0</v>
      </c>
      <c r="R715" s="129">
        <f>VLOOKUP(A715,BASE.!$A$1:$T$878,18,FALSE)</f>
        <v>91001</v>
      </c>
      <c r="S715" s="129" t="str">
        <f>VLOOKUP(A715,BASE.!$A$1:$T$878,19,FALSE)</f>
        <v xml:space="preserve">No se acompañan. Aplica Informe Jurídico Nº 09, de  fecha 14 de marzo de 2011 del Departamento Jurídico y Dictamen Nº 070791, de 2009, de la Contraloría General de la República.  
</v>
      </c>
      <c r="T715" s="131">
        <f>VLOOKUP(A715,BASE.!$A$1:$T$878,20,FALSE)</f>
        <v>38700</v>
      </c>
      <c r="U715" s="130">
        <v>7228</v>
      </c>
      <c r="V715" s="136">
        <v>90126</v>
      </c>
      <c r="W715" s="136">
        <v>90126</v>
      </c>
      <c r="X715" s="134">
        <v>44227</v>
      </c>
      <c r="Y715" s="135" t="s">
        <v>8664</v>
      </c>
      <c r="Z715" s="135" t="s">
        <v>7880</v>
      </c>
      <c r="AA715" s="135" t="s">
        <v>8026</v>
      </c>
    </row>
    <row r="716" spans="1:27" x14ac:dyDescent="0.25">
      <c r="A716" s="129">
        <v>7229</v>
      </c>
      <c r="B716" s="129" t="s">
        <v>8451</v>
      </c>
      <c r="C716" s="129">
        <v>690303000</v>
      </c>
      <c r="D716" s="129" t="str">
        <f>VLOOKUP(A716,BASE.!$A$1:$T$878,4,FALSE)</f>
        <v>Municipalidad</v>
      </c>
      <c r="E716" s="129" t="str">
        <f>VLOOKUP(A716,BASE.!$A$1:$T$878,5,FALSE)</f>
        <v>Constitución Política de la República, art. 107.</v>
      </c>
      <c r="F716" s="129" t="str">
        <f>VLOOKUP(A716,BASE.!$A$1:$T$878,6,FALSE)</f>
        <v>Indefinida.</v>
      </c>
      <c r="G716" s="129" t="str">
        <f>VLOOKUP(A716,BASE.!$A$1:$T$878,7,FALSE)</f>
        <v>Según Ley Orgánica Nº 18.695, arts. 1º al 4º.</v>
      </c>
      <c r="H716" s="129" t="str">
        <f>VLOOKUP(A716,BASE.!$A$1:$T$878,8,FALSE)</f>
        <v>no tiene</v>
      </c>
      <c r="I716" s="129">
        <f>VLOOKUP(A716,BASE.!$A$1:$T$878,9,FALSE)</f>
        <v>0</v>
      </c>
      <c r="J716" s="129">
        <f>VLOOKUP(A716,BASE.!$A$1:$T$878,10,FALSE)</f>
        <v>0</v>
      </c>
      <c r="K716" s="129" t="str">
        <f>VLOOKUP(A716,BASE.!$A$1:$T$878,11,FALSE)</f>
        <v xml:space="preserve">Brunilda Clementina Gonzalez Anjel, </v>
      </c>
      <c r="L716" s="129" t="str">
        <f>VLOOKUP(A716,BASE.!$A$1:$T$878,12,FALSE)</f>
        <v xml:space="preserve">Cousiño Nº 395, comuna de Caldera, Tercera Región, casilla 24.
</v>
      </c>
      <c r="M716" s="129" t="str">
        <f>VLOOKUP(A716,BASE.!$A$1:$T$878,13,FALSE)</f>
        <v>III</v>
      </c>
      <c r="N716" s="129" t="str">
        <f>VLOOKUP(A716,BASE.!$A$1:$T$878,14,FALSE)</f>
        <v>Caldera</v>
      </c>
      <c r="O716" s="129" t="str">
        <f>VLOOKUP(A716,BASE.!$A$1:$T$878,15,FALSE)</f>
        <v>Fonos (52) 315234- 315260- 535560</v>
      </c>
      <c r="P716" s="129" t="str">
        <f>VLOOKUP(A716,BASE.!$A$1:$T$878,16,FALSE)</f>
        <v xml:space="preserve">Correo electrónico: alcaldia@caldera.cl </v>
      </c>
      <c r="Q716" s="129">
        <f>VLOOKUP(A716,BASE.!$A$1:$T$878,17,FALSE)</f>
        <v>0</v>
      </c>
      <c r="R716" s="129">
        <f>VLOOKUP(A716,BASE.!$A$1:$T$878,18,FALSE)</f>
        <v>91001</v>
      </c>
      <c r="S716" s="129" t="str">
        <f>VLOOKUP(A716,BASE.!$A$1:$T$878,19,FALSE)</f>
        <v xml:space="preserve">No se acompañan. Aplica Informe Jurídico Nº 09, de  fecha 14 de marzo de 2011 del Departamento Jurídico y Dictamen Nº 070791, de 2009, de la Contraloría General de la República.  
</v>
      </c>
      <c r="T716" s="131">
        <f>VLOOKUP(A716,BASE.!$A$1:$T$878,20,FALSE)</f>
        <v>38700</v>
      </c>
      <c r="U716" s="130">
        <v>7229</v>
      </c>
      <c r="V716" s="136">
        <v>5056871</v>
      </c>
      <c r="W716" s="136">
        <v>5056871</v>
      </c>
      <c r="X716" s="134">
        <v>44227</v>
      </c>
      <c r="Y716" s="135" t="s">
        <v>8664</v>
      </c>
      <c r="Z716" s="135" t="s">
        <v>7880</v>
      </c>
      <c r="AA716" s="135" t="s">
        <v>7953</v>
      </c>
    </row>
    <row r="717" spans="1:27" x14ac:dyDescent="0.25">
      <c r="A717" s="129">
        <v>7231</v>
      </c>
      <c r="B717" s="129" t="s">
        <v>8646</v>
      </c>
      <c r="C717" s="129">
        <v>692555007</v>
      </c>
      <c r="D717" s="129" t="str">
        <f>VLOOKUP(A717,BASE.!$A$1:$T$878,4,FALSE)</f>
        <v>Municipalidad</v>
      </c>
      <c r="E717" s="129" t="str">
        <f>VLOOKUP(A717,BASE.!$A$1:$T$878,5,FALSE)</f>
        <v>Constitución Política de la República, artículo 107.</v>
      </c>
      <c r="F717" s="129" t="str">
        <f>VLOOKUP(A717,BASE.!$A$1:$T$878,6,FALSE)</f>
        <v>Indefinida.</v>
      </c>
      <c r="G717" s="129" t="str">
        <f>VLOOKUP(A717,BASE.!$A$1:$T$878,7,FALSE)</f>
        <v>Según Ley Orgánica Nº 18.695, artículos 1º al 4º.</v>
      </c>
      <c r="H717" s="129" t="str">
        <f>VLOOKUP(A717,BASE.!$A$1:$T$878,8,FALSE)</f>
        <v>no tiene</v>
      </c>
      <c r="I717" s="129">
        <f>VLOOKUP(A717,BASE.!$A$1:$T$878,9,FALSE)</f>
        <v>0</v>
      </c>
      <c r="J717" s="129">
        <f>VLOOKUP(A717,BASE.!$A$1:$T$878,10,FALSE)</f>
        <v>0</v>
      </c>
      <c r="K717" s="129" t="str">
        <f>VLOOKUP(A717,BASE.!$A$1:$T$878,11,FALSE)</f>
        <v xml:space="preserve">Gonzalo Durán Baronti, </v>
      </c>
      <c r="L717" s="129" t="str">
        <f>VLOOKUP(A717,BASE.!$A$1:$T$878,12,FALSE)</f>
        <v xml:space="preserve">Avda. Independencia Nº 834, comuna de Independencia,  Región Metropolitana .
</v>
      </c>
      <c r="M717" s="129" t="str">
        <f>VLOOKUP(A717,BASE.!$A$1:$T$878,13,FALSE)</f>
        <v>XIII</v>
      </c>
      <c r="N717" s="129" t="str">
        <f>VLOOKUP(A717,BASE.!$A$1:$T$878,14,FALSE)</f>
        <v>Independencia</v>
      </c>
      <c r="O717" s="129" t="str">
        <f>VLOOKUP(A717,BASE.!$A$1:$T$878,15,FALSE)</f>
        <v>Fono: 4442000</v>
      </c>
      <c r="P717" s="129" t="str">
        <f>VLOOKUP(A717,BASE.!$A$1:$T$878,16,FALSE)</f>
        <v xml:space="preserve">relacionespublicas@independencia.cl
</v>
      </c>
      <c r="Q717" s="129">
        <f>VLOOKUP(A717,BASE.!$A$1:$T$878,17,FALSE)</f>
        <v>0</v>
      </c>
      <c r="R717" s="129">
        <f>VLOOKUP(A717,BASE.!$A$1:$T$878,18,FALSE)</f>
        <v>91001</v>
      </c>
      <c r="S717" s="129" t="str">
        <f>VLOOKUP(A717,BASE.!$A$1:$T$878,19,FALSE)</f>
        <v xml:space="preserve">No se acompañan. Aplica Informe Jurídico Nº 09, de  fecha 14 de marzo de 2011 del Departamento Jurídico y Dictamen Nº 070791, de 2009, de la Contraloría General de la República.  
</v>
      </c>
      <c r="T717" s="131">
        <f>VLOOKUP(A717,BASE.!$A$1:$T$878,20,FALSE)</f>
        <v>38700</v>
      </c>
      <c r="U717" s="130">
        <v>7231</v>
      </c>
      <c r="V717" s="136">
        <v>0</v>
      </c>
      <c r="W717" s="136">
        <v>0</v>
      </c>
      <c r="X717" s="134">
        <v>44227</v>
      </c>
      <c r="Y717" s="135" t="s">
        <v>8664</v>
      </c>
      <c r="Z717" s="135" t="s">
        <v>7880</v>
      </c>
      <c r="AA717" s="135" t="s">
        <v>250</v>
      </c>
    </row>
    <row r="718" spans="1:27" x14ac:dyDescent="0.25">
      <c r="A718" s="129">
        <v>7232</v>
      </c>
      <c r="B718" s="129" t="s">
        <v>8452</v>
      </c>
      <c r="C718" s="129">
        <v>691601005</v>
      </c>
      <c r="D718" s="129" t="str">
        <f>VLOOKUP(A718,BASE.!$A$1:$T$878,4,FALSE)</f>
        <v>Municipalidad</v>
      </c>
      <c r="E718" s="129" t="str">
        <f>VLOOKUP(A718,BASE.!$A$1:$T$878,5,FALSE)</f>
        <v>Constitución Política de la República, art. 107.</v>
      </c>
      <c r="F718" s="129" t="str">
        <f>VLOOKUP(A718,BASE.!$A$1:$T$878,6,FALSE)</f>
        <v>Indefinida.</v>
      </c>
      <c r="G718" s="129" t="str">
        <f>VLOOKUP(A718,BASE.!$A$1:$T$878,7,FALSE)</f>
        <v>Según Ley Orgánica Nº 18.695, arts. 1º al 4º.</v>
      </c>
      <c r="H718" s="129" t="str">
        <f>VLOOKUP(A718,BASE.!$A$1:$T$878,8,FALSE)</f>
        <v>no tiene</v>
      </c>
      <c r="I718" s="129">
        <f>VLOOKUP(A718,BASE.!$A$1:$T$878,9,FALSE)</f>
        <v>0</v>
      </c>
      <c r="J718" s="129">
        <f>VLOOKUP(A718,BASE.!$A$1:$T$878,10,FALSE)</f>
        <v>0</v>
      </c>
      <c r="K718" s="129" t="str">
        <f>VLOOKUP(A718,BASE.!$A$1:$T$878,11,FALSE)</f>
        <v xml:space="preserve">Juan Mauricio Alarcón Guzmán </v>
      </c>
      <c r="L718" s="129" t="str">
        <f>VLOOKUP(A718,BASE.!$A$1:$T$878,12,FALSE)</f>
        <v xml:space="preserve">Covadonga Nº527, comuna de Arauco, Octava Región.
</v>
      </c>
      <c r="M718" s="129" t="str">
        <f>VLOOKUP(A718,BASE.!$A$1:$T$878,13,FALSE)</f>
        <v>VIII</v>
      </c>
      <c r="N718" s="129" t="str">
        <f>VLOOKUP(A718,BASE.!$A$1:$T$878,14,FALSE)</f>
        <v xml:space="preserve"> Arauco</v>
      </c>
      <c r="O718" s="129" t="str">
        <f>VLOOKUP(A718,BASE.!$A$1:$T$878,15,FALSE)</f>
        <v xml:space="preserve">412 168071 - 412 168072
</v>
      </c>
      <c r="P718" s="129" t="str">
        <f>VLOOKUP(A718,BASE.!$A$1:$T$878,16,FALSE)</f>
        <v>alcaldia@muniarauco.cl</v>
      </c>
      <c r="Q718" s="129">
        <f>VLOOKUP(A718,BASE.!$A$1:$T$878,17,FALSE)</f>
        <v>0</v>
      </c>
      <c r="R718" s="129">
        <f>VLOOKUP(A718,BASE.!$A$1:$T$878,18,FALSE)</f>
        <v>91001</v>
      </c>
      <c r="S718" s="129" t="str">
        <f>VLOOKUP(A718,BASE.!$A$1:$T$878,19,FALSE)</f>
        <v xml:space="preserve">No se acompañan. Aplica Informe Jurídico Nº 09, de  fecha 14 de marzo de 2011 del Departamento Jurídico y Dictamen Nº 070791, de 2009, de la Contraloría General de la República.  
</v>
      </c>
      <c r="T718" s="131">
        <f>VLOOKUP(A718,BASE.!$A$1:$T$878,20,FALSE)</f>
        <v>38700</v>
      </c>
      <c r="U718" s="130">
        <v>7232</v>
      </c>
      <c r="V718" s="136">
        <v>146661</v>
      </c>
      <c r="W718" s="136">
        <v>146661</v>
      </c>
      <c r="X718" s="134">
        <v>44227</v>
      </c>
      <c r="Y718" s="135" t="s">
        <v>8664</v>
      </c>
      <c r="Z718" s="135" t="s">
        <v>7880</v>
      </c>
      <c r="AA718" s="135" t="s">
        <v>8021</v>
      </c>
    </row>
    <row r="719" spans="1:27" x14ac:dyDescent="0.25">
      <c r="A719" s="129">
        <v>7233</v>
      </c>
      <c r="B719" s="129" t="s">
        <v>8647</v>
      </c>
      <c r="C719" s="129" t="s">
        <v>7831</v>
      </c>
      <c r="D719" s="129" t="str">
        <f>VLOOKUP(A719,BASE.!$A$1:$T$878,4,FALSE)</f>
        <v>Municipalidad</v>
      </c>
      <c r="E719" s="129" t="str">
        <f>VLOOKUP(A719,BASE.!$A$1:$T$878,5,FALSE)</f>
        <v>Constitución Política de la República, artículo 107.</v>
      </c>
      <c r="F719" s="129" t="str">
        <f>VLOOKUP(A719,BASE.!$A$1:$T$878,6,FALSE)</f>
        <v>Indefinida.</v>
      </c>
      <c r="G719" s="129" t="str">
        <f>VLOOKUP(A719,BASE.!$A$1:$T$878,7,FALSE)</f>
        <v>Según Ley Orgánica Nº 18.695, artículos 1º al 4º.</v>
      </c>
      <c r="H719" s="129" t="str">
        <f>VLOOKUP(A719,BASE.!$A$1:$T$878,8,FALSE)</f>
        <v>no tiene</v>
      </c>
      <c r="I719" s="129">
        <f>VLOOKUP(A719,BASE.!$A$1:$T$878,9,FALSE)</f>
        <v>0</v>
      </c>
      <c r="J719" s="129">
        <f>VLOOKUP(A719,BASE.!$A$1:$T$878,10,FALSE)</f>
        <v>0</v>
      </c>
      <c r="K719" s="129" t="str">
        <f>VLOOKUP(A719,BASE.!$A$1:$T$878,11,FALSE)</f>
        <v xml:space="preserve">Manuel Jesús Macaya Ramírez,  </v>
      </c>
      <c r="L719" s="129" t="str">
        <f>VLOOKUP(A719,BASE.!$A$1:$T$878,12,FALSE)</f>
        <v xml:space="preserve">Avenida Saavedra Sur Nº 1355, comuna de Collipulli, Región de la Araucanía.
</v>
      </c>
      <c r="M719" s="129" t="str">
        <f>VLOOKUP(A719,BASE.!$A$1:$T$878,13,FALSE)</f>
        <v>IX</v>
      </c>
      <c r="N719" s="129" t="str">
        <f>VLOOKUP(A719,BASE.!$A$1:$T$878,14,FALSE)</f>
        <v>Collipulli</v>
      </c>
      <c r="O719" s="129" t="str">
        <f>VLOOKUP(A719,BASE.!$A$1:$T$878,15,FALSE)</f>
        <v>Fono: 45- 993052 / 918464 / 918460 
/ 2918460</v>
      </c>
      <c r="P719" s="129" t="str">
        <f>VLOOKUP(A719,BASE.!$A$1:$T$878,16,FALSE)</f>
        <v>leopoldorosales@gmail.com
direcfinanzas@municipalidadcollipulli.cl</v>
      </c>
      <c r="Q719" s="129">
        <f>VLOOKUP(A719,BASE.!$A$1:$T$878,17,FALSE)</f>
        <v>0</v>
      </c>
      <c r="R719" s="129">
        <f>VLOOKUP(A719,BASE.!$A$1:$T$878,18,FALSE)</f>
        <v>91001</v>
      </c>
      <c r="S719" s="129" t="str">
        <f>VLOOKUP(A719,BASE.!$A$1:$T$878,19,FALSE)</f>
        <v>No se acompañan. Aplica Informe Jurídico Nº 09, de fecha 14 de marzo de 2011 del Departamento Jurídico y Dictamen Nº 070791, de 2009, de la Contraloría General de la República.</v>
      </c>
      <c r="T719" s="131">
        <f>VLOOKUP(A719,BASE.!$A$1:$T$878,20,FALSE)</f>
        <v>38705</v>
      </c>
      <c r="U719" s="130">
        <v>7233</v>
      </c>
      <c r="V719" s="136">
        <v>0</v>
      </c>
      <c r="W719" s="136">
        <v>0</v>
      </c>
      <c r="X719" s="134">
        <v>44227</v>
      </c>
      <c r="Y719" s="135" t="s">
        <v>8664</v>
      </c>
      <c r="Z719" s="135" t="s">
        <v>7880</v>
      </c>
      <c r="AA719" s="135" t="s">
        <v>8068</v>
      </c>
    </row>
    <row r="720" spans="1:27" x14ac:dyDescent="0.25">
      <c r="A720" s="129">
        <v>7234</v>
      </c>
      <c r="B720" s="129" t="s">
        <v>8453</v>
      </c>
      <c r="C720" s="129">
        <v>691109003</v>
      </c>
      <c r="D720" s="129" t="str">
        <f>VLOOKUP(A720,BASE.!$A$1:$T$878,4,FALSE)</f>
        <v>Municipalidad</v>
      </c>
      <c r="E720" s="129" t="str">
        <f>VLOOKUP(A720,BASE.!$A$1:$T$878,5,FALSE)</f>
        <v>Constitución Política de la República, art. 107.</v>
      </c>
      <c r="F720" s="129" t="str">
        <f>VLOOKUP(A720,BASE.!$A$1:$T$878,6,FALSE)</f>
        <v>Indefinida.</v>
      </c>
      <c r="G720" s="129" t="str">
        <f>VLOOKUP(A720,BASE.!$A$1:$T$878,7,FALSE)</f>
        <v>Según Ley Orgánica Nº 18.695, arts. 1º al 4º.</v>
      </c>
      <c r="H720" s="129" t="str">
        <f>VLOOKUP(A720,BASE.!$A$1:$T$878,8,FALSE)</f>
        <v>no tiene</v>
      </c>
      <c r="I720" s="129">
        <f>VLOOKUP(A720,BASE.!$A$1:$T$878,9,FALSE)</f>
        <v>0</v>
      </c>
      <c r="J720" s="129">
        <f>VLOOKUP(A720,BASE.!$A$1:$T$878,10,FALSE)</f>
        <v>0</v>
      </c>
      <c r="K720" s="129" t="str">
        <f>VLOOKUP(A720,BASE.!$A$1:$T$878,11,FALSE)</f>
        <v xml:space="preserve">Luis Gabriel Vásquez Gálvez 
</v>
      </c>
      <c r="L720" s="129" t="str">
        <f>VLOOKUP(A720,BASE.!$A$1:$T$878,12,FALSE)</f>
        <v xml:space="preserve">Balmaceda Nº 350, comuna de Maule, Séptima Región.
</v>
      </c>
      <c r="M720" s="129" t="str">
        <f>VLOOKUP(A720,BASE.!$A$1:$T$878,13,FALSE)</f>
        <v>VII</v>
      </c>
      <c r="N720" s="129" t="str">
        <f>VLOOKUP(A720,BASE.!$A$1:$T$878,14,FALSE)</f>
        <v xml:space="preserve"> Maule</v>
      </c>
      <c r="O720" s="129" t="str">
        <f>VLOOKUP(A720,BASE.!$A$1:$T$878,15,FALSE)</f>
        <v xml:space="preserve">Fonos: 71-715244 – 71-715278 </v>
      </c>
      <c r="P720" s="129" t="str">
        <f>VLOOKUP(A720,BASE.!$A$1:$T$878,16,FALSE)</f>
        <v xml:space="preserve"> munmaule@mi.terra.cl
wwwmunicipalidaddemaule.cl</v>
      </c>
      <c r="Q720" s="129">
        <f>VLOOKUP(A720,BASE.!$A$1:$T$878,17,FALSE)</f>
        <v>0</v>
      </c>
      <c r="R720" s="129">
        <f>VLOOKUP(A720,BASE.!$A$1:$T$878,18,FALSE)</f>
        <v>91001</v>
      </c>
      <c r="S720" s="129" t="str">
        <f>VLOOKUP(A720,BASE.!$A$1:$T$878,19,FALSE)</f>
        <v xml:space="preserve">No se acompañan. Aplica Informe Jurídico Nº 09, de  fecha 14 de marzo de 2011 del Departamento Jurídico y Dictamen Nº 070791, de 2009, de la Contraloría General de la República.  
</v>
      </c>
      <c r="T720" s="131">
        <f>VLOOKUP(A720,BASE.!$A$1:$T$878,20,FALSE)</f>
        <v>38709</v>
      </c>
      <c r="U720" s="130">
        <v>7234</v>
      </c>
      <c r="V720" s="136">
        <v>124500</v>
      </c>
      <c r="W720" s="136">
        <v>124500</v>
      </c>
      <c r="X720" s="134">
        <v>44227</v>
      </c>
      <c r="Y720" s="135" t="s">
        <v>8664</v>
      </c>
      <c r="Z720" s="135" t="s">
        <v>7880</v>
      </c>
      <c r="AA720" s="135" t="s">
        <v>7894</v>
      </c>
    </row>
    <row r="721" spans="1:27" x14ac:dyDescent="0.25">
      <c r="A721" s="129">
        <v>7235</v>
      </c>
      <c r="B721" s="129" t="s">
        <v>8454</v>
      </c>
      <c r="C721" s="129">
        <v>690802007</v>
      </c>
      <c r="D721" s="129" t="str">
        <f>VLOOKUP(A721,BASE.!$A$1:$T$878,4,FALSE)</f>
        <v>Municipalidad</v>
      </c>
      <c r="E721" s="129" t="str">
        <f>VLOOKUP(A721,BASE.!$A$1:$T$878,5,FALSE)</f>
        <v>Constitución Política de la República, art. 107.</v>
      </c>
      <c r="F721" s="129" t="str">
        <f>VLOOKUP(A721,BASE.!$A$1:$T$878,6,FALSE)</f>
        <v>Indefinida.</v>
      </c>
      <c r="G721" s="129" t="str">
        <f>VLOOKUP(A721,BASE.!$A$1:$T$878,7,FALSE)</f>
        <v>Según Ley Orgánica Nº 18.695, arts. 1º al 4º.</v>
      </c>
      <c r="H721" s="129" t="str">
        <f>VLOOKUP(A721,BASE.!$A$1:$T$878,8,FALSE)</f>
        <v>no tiene</v>
      </c>
      <c r="I721" s="129">
        <f>VLOOKUP(A721,BASE.!$A$1:$T$878,9,FALSE)</f>
        <v>0</v>
      </c>
      <c r="J721" s="129">
        <f>VLOOKUP(A721,BASE.!$A$1:$T$878,10,FALSE)</f>
        <v>0</v>
      </c>
      <c r="K721" s="129" t="str">
        <f>VLOOKUP(A721,BASE.!$A$1:$T$878,11,FALSE)</f>
        <v xml:space="preserve">José Miguel Urrutia Celis.  </v>
      </c>
      <c r="L721" s="129" t="str">
        <f>VLOOKUP(A721,BASE.!$A$1:$T$878,12,FALSE)</f>
        <v xml:space="preserve">Plaza de Armas Nº11, comuna de Machalí, Sexta Región.
</v>
      </c>
      <c r="M721" s="129" t="str">
        <f>VLOOKUP(A721,BASE.!$A$1:$T$878,13,FALSE)</f>
        <v>VI</v>
      </c>
      <c r="N721" s="129" t="str">
        <f>VLOOKUP(A721,BASE.!$A$1:$T$878,14,FALSE)</f>
        <v>Machalí</v>
      </c>
      <c r="O721" s="129" t="str">
        <f>VLOOKUP(A721,BASE.!$A$1:$T$878,15,FALSE)</f>
        <v>Fono (72) 2411210, (72) 2746740, (72) 2330300</v>
      </c>
      <c r="P721" s="129">
        <f>VLOOKUP(A721,BASE.!$A$1:$T$878,16,FALSE)</f>
        <v>0</v>
      </c>
      <c r="Q721" s="129">
        <f>VLOOKUP(A721,BASE.!$A$1:$T$878,17,FALSE)</f>
        <v>0</v>
      </c>
      <c r="R721" s="129">
        <f>VLOOKUP(A721,BASE.!$A$1:$T$878,18,FALSE)</f>
        <v>91001</v>
      </c>
      <c r="S721" s="129" t="str">
        <f>VLOOKUP(A721,BASE.!$A$1:$T$878,19,FALSE)</f>
        <v xml:space="preserve">No se acompañan. Aplica Informe Jurídico Nº 09, de  fecha 14 de marzo de 2011 del Departamento Jurídico y Dictamen Nº 070791, de 2009, de la Contraloría General de la República.  
</v>
      </c>
      <c r="T721" s="131">
        <f>VLOOKUP(A721,BASE.!$A$1:$T$878,20,FALSE)</f>
        <v>38712</v>
      </c>
      <c r="U721" s="130">
        <v>7235</v>
      </c>
      <c r="V721" s="136">
        <v>83000</v>
      </c>
      <c r="W721" s="136">
        <v>83000</v>
      </c>
      <c r="X721" s="134">
        <v>44227</v>
      </c>
      <c r="Y721" s="135" t="s">
        <v>8664</v>
      </c>
      <c r="Z721" s="135" t="s">
        <v>7880</v>
      </c>
      <c r="AA721" s="135" t="s">
        <v>8069</v>
      </c>
    </row>
    <row r="722" spans="1:27" x14ac:dyDescent="0.25">
      <c r="A722" s="129">
        <v>7236</v>
      </c>
      <c r="B722" s="129" t="s">
        <v>8455</v>
      </c>
      <c r="C722" s="129">
        <v>690719002</v>
      </c>
      <c r="D722" s="129" t="str">
        <f>VLOOKUP(A722,BASE.!$A$1:$T$878,4,FALSE)</f>
        <v>Municipalidad</v>
      </c>
      <c r="E722" s="129" t="str">
        <f>VLOOKUP(A722,BASE.!$A$1:$T$878,5,FALSE)</f>
        <v>Constitución Política de la República, art. 107.</v>
      </c>
      <c r="F722" s="129" t="str">
        <f>VLOOKUP(A722,BASE.!$A$1:$T$878,6,FALSE)</f>
        <v>Indefinida.</v>
      </c>
      <c r="G722" s="129" t="str">
        <f>VLOOKUP(A722,BASE.!$A$1:$T$878,7,FALSE)</f>
        <v>Según Ley Orgánica Nº 18.695, arts. 1º al 4º.</v>
      </c>
      <c r="H722" s="129" t="str">
        <f>VLOOKUP(A722,BASE.!$A$1:$T$878,8,FALSE)</f>
        <v>no tiene</v>
      </c>
      <c r="I722" s="129">
        <f>VLOOKUP(A722,BASE.!$A$1:$T$878,9,FALSE)</f>
        <v>0</v>
      </c>
      <c r="J722" s="129">
        <f>VLOOKUP(A722,BASE.!$A$1:$T$878,10,FALSE)</f>
        <v>0</v>
      </c>
      <c r="K722" s="129" t="str">
        <f>VLOOKUP(A722,BASE.!$A$1:$T$878,11,FALSE)</f>
        <v xml:space="preserve">Carlos Francisco Adasme Godoy </v>
      </c>
      <c r="L722" s="129" t="str">
        <f>VLOOKUP(A722,BASE.!$A$1:$T$878,12,FALSE)</f>
        <v xml:space="preserve">Alcalde David López Nº09, comuna de Isla de Maipo, Región Metropolitana.
</v>
      </c>
      <c r="M722" s="129" t="str">
        <f>VLOOKUP(A722,BASE.!$A$1:$T$878,13,FALSE)</f>
        <v>XIII</v>
      </c>
      <c r="N722" s="129" t="str">
        <f>VLOOKUP(A722,BASE.!$A$1:$T$878,14,FALSE)</f>
        <v>Isla de Maipo</v>
      </c>
      <c r="O722" s="129" t="str">
        <f>VLOOKUP(A722,BASE.!$A$1:$T$878,15,FALSE)</f>
        <v xml:space="preserve">Fono 56-2-8769100
</v>
      </c>
      <c r="P722" s="129">
        <f>VLOOKUP(A722,BASE.!$A$1:$T$878,16,FALSE)</f>
        <v>0</v>
      </c>
      <c r="Q722" s="129">
        <f>VLOOKUP(A722,BASE.!$A$1:$T$878,17,FALSE)</f>
        <v>0</v>
      </c>
      <c r="R722" s="129">
        <f>VLOOKUP(A722,BASE.!$A$1:$T$878,18,FALSE)</f>
        <v>91001</v>
      </c>
      <c r="S722" s="129" t="str">
        <f>VLOOKUP(A722,BASE.!$A$1:$T$878,19,FALSE)</f>
        <v xml:space="preserve">No se acompañan. Aplica Informe Jurídico Nº 09, de  fecha 14 de marzo de 2011 del Departamento Jurídico y Dictamen Nº 070791, de 2009, de la Contraloría General de la República.  
</v>
      </c>
      <c r="T722" s="131">
        <f>VLOOKUP(A722,BASE.!$A$1:$T$878,20,FALSE)</f>
        <v>38712</v>
      </c>
      <c r="U722" s="130">
        <v>7236</v>
      </c>
      <c r="V722" s="136">
        <v>132800</v>
      </c>
      <c r="W722" s="136">
        <v>132800</v>
      </c>
      <c r="X722" s="134">
        <v>44227</v>
      </c>
      <c r="Y722" s="135" t="s">
        <v>8664</v>
      </c>
      <c r="Z722" s="135" t="s">
        <v>7880</v>
      </c>
      <c r="AA722" s="135" t="s">
        <v>8070</v>
      </c>
    </row>
    <row r="723" spans="1:27" x14ac:dyDescent="0.25">
      <c r="A723" s="129">
        <v>7239</v>
      </c>
      <c r="B723" s="129" t="s">
        <v>8648</v>
      </c>
      <c r="C723" s="129">
        <v>691906000</v>
      </c>
      <c r="D723" s="129" t="str">
        <f>VLOOKUP(A723,BASE.!$A$1:$T$878,4,FALSE)</f>
        <v>Municipalidad</v>
      </c>
      <c r="E723" s="129" t="str">
        <f>VLOOKUP(A723,BASE.!$A$1:$T$878,5,FALSE)</f>
        <v>Constitución Política de la República, artículo Nº 107.</v>
      </c>
      <c r="F723" s="129" t="str">
        <f>VLOOKUP(A723,BASE.!$A$1:$T$878,6,FALSE)</f>
        <v>Indefinida.</v>
      </c>
      <c r="G723" s="129" t="str">
        <f>VLOOKUP(A723,BASE.!$A$1:$T$878,7,FALSE)</f>
        <v>Según Ley Orgánica Nº 18.695, artículos 1º al 4º.</v>
      </c>
      <c r="H723" s="129">
        <f>VLOOKUP(A723,BASE.!$A$1:$T$878,8,FALSE)</f>
        <v>0</v>
      </c>
      <c r="I723" s="129">
        <f>VLOOKUP(A723,BASE.!$A$1:$T$878,9,FALSE)</f>
        <v>0</v>
      </c>
      <c r="J723" s="129">
        <f>VLOOKUP(A723,BASE.!$A$1:$T$878,10,FALSE)</f>
        <v>0</v>
      </c>
      <c r="K723" s="129" t="str">
        <f>VLOOKUP(A723,BASE.!$A$1:$T$878,11,FALSE)</f>
        <v xml:space="preserve">Juan de Dios Paillafil Calfulen,  </v>
      </c>
      <c r="L723" s="129" t="str">
        <f>VLOOKUP(A723,BASE.!$A$1:$T$878,12,FALSE)</f>
        <v xml:space="preserve">Ejército Nº 1424, comuna de Saavedra, Novena Región.
</v>
      </c>
      <c r="M723" s="129" t="str">
        <f>VLOOKUP(A723,BASE.!$A$1:$T$878,13,FALSE)</f>
        <v>IX</v>
      </c>
      <c r="N723" s="129" t="str">
        <f>VLOOKUP(A723,BASE.!$A$1:$T$878,14,FALSE)</f>
        <v>Saavedra</v>
      </c>
      <c r="O723" s="129" t="str">
        <f>VLOOKUP(A723,BASE.!$A$1:$T$878,15,FALSE)</f>
        <v xml:space="preserve">Fonos: 45-634042 - 45-634058
</v>
      </c>
      <c r="P723" s="129" t="str">
        <f>VLOOKUP(A723,BASE.!$A$1:$T$878,16,FALSE)</f>
        <v>municipalidad¬_saavedra@yahoo.es
www.puertosaavedra.cl</v>
      </c>
      <c r="Q723" s="129">
        <f>VLOOKUP(A723,BASE.!$A$1:$T$878,17,FALSE)</f>
        <v>0</v>
      </c>
      <c r="R723" s="129">
        <f>VLOOKUP(A723,BASE.!$A$1:$T$878,18,FALSE)</f>
        <v>91001</v>
      </c>
      <c r="S723" s="129" t="str">
        <f>VLOOKUP(A723,BASE.!$A$1:$T$878,19,FALSE)</f>
        <v>No se acompañan. Aplica Informe Jurídico Nº 09, de  fecha 14 de marzo de 2011 del Departamento Jurídico y Dictamen Nº 070791, de 2009, de la Contraloría General de la República.</v>
      </c>
      <c r="T723" s="131">
        <f>VLOOKUP(A723,BASE.!$A$1:$T$878,20,FALSE)</f>
        <v>38714</v>
      </c>
      <c r="U723" s="130">
        <v>7239</v>
      </c>
      <c r="V723" s="136">
        <v>0</v>
      </c>
      <c r="W723" s="136">
        <v>0</v>
      </c>
      <c r="X723" s="134">
        <v>44227</v>
      </c>
      <c r="Y723" s="135" t="s">
        <v>8664</v>
      </c>
      <c r="Z723" s="135" t="s">
        <v>7880</v>
      </c>
      <c r="AA723" s="135" t="s">
        <v>7963</v>
      </c>
    </row>
    <row r="724" spans="1:27" x14ac:dyDescent="0.25">
      <c r="A724" s="129">
        <v>7240</v>
      </c>
      <c r="B724" s="129" t="s">
        <v>8456</v>
      </c>
      <c r="C724" s="129">
        <v>691204006</v>
      </c>
      <c r="D724" s="129" t="str">
        <f>VLOOKUP(A724,BASE.!$A$1:$T$878,4,FALSE)</f>
        <v>Municipalidad</v>
      </c>
      <c r="E724" s="129" t="str">
        <f>VLOOKUP(A724,BASE.!$A$1:$T$878,5,FALSE)</f>
        <v>Constitución Política de la República, art. 107.</v>
      </c>
      <c r="F724" s="129" t="str">
        <f>VLOOKUP(A724,BASE.!$A$1:$T$878,6,FALSE)</f>
        <v>Indefinida.</v>
      </c>
      <c r="G724" s="129" t="str">
        <f>VLOOKUP(A724,BASE.!$A$1:$T$878,7,FALSE)</f>
        <v>Según Ley Orgánica Nº 18.695, arts. 1º al 4º.</v>
      </c>
      <c r="H724" s="129" t="str">
        <f>VLOOKUP(A724,BASE.!$A$1:$T$878,8,FALSE)</f>
        <v>no tiene</v>
      </c>
      <c r="I724" s="129">
        <f>VLOOKUP(A724,BASE.!$A$1:$T$878,9,FALSE)</f>
        <v>0</v>
      </c>
      <c r="J724" s="129">
        <f>VLOOKUP(A724,BASE.!$A$1:$T$878,10,FALSE)</f>
        <v>0</v>
      </c>
      <c r="K724" s="129" t="str">
        <f>VLOOKUP(A724,BASE.!$A$1:$T$878,11,FALSE)</f>
        <v xml:space="preserve">Juan Carlos Muñoz Rojas, </v>
      </c>
      <c r="L724" s="129" t="str">
        <f>VLOOKUP(A724,BASE.!$A$1:$T$878,12,FALSE)</f>
        <v xml:space="preserve">Antonio Varas Nº466, comuna de Cauquenes, Séptima Región
</v>
      </c>
      <c r="M724" s="129" t="str">
        <f>VLOOKUP(A724,BASE.!$A$1:$T$878,13,FALSE)</f>
        <v>VII</v>
      </c>
      <c r="N724" s="129" t="str">
        <f>VLOOKUP(A724,BASE.!$A$1:$T$878,14,FALSE)</f>
        <v xml:space="preserve"> Cauquenes</v>
      </c>
      <c r="O724" s="129" t="str">
        <f>VLOOKUP(A724,BASE.!$A$1:$T$878,15,FALSE)</f>
        <v>Fonos (73) 2563000, 2563002</v>
      </c>
      <c r="P724" s="129">
        <f>VLOOKUP(A724,BASE.!$A$1:$T$878,16,FALSE)</f>
        <v>0</v>
      </c>
      <c r="Q724" s="129">
        <f>VLOOKUP(A724,BASE.!$A$1:$T$878,17,FALSE)</f>
        <v>0</v>
      </c>
      <c r="R724" s="129">
        <f>VLOOKUP(A724,BASE.!$A$1:$T$878,18,FALSE)</f>
        <v>91001</v>
      </c>
      <c r="S724" s="129" t="str">
        <f>VLOOKUP(A724,BASE.!$A$1:$T$878,19,FALSE)</f>
        <v xml:space="preserve">No se acompañan. Aplica Informe Jurídico Nº 09, de  fecha 14 de marzo de 2011 del Departamento Jurídico y Dictamen Nº 070791, de 2009, de la Contraloría General de la República.  
</v>
      </c>
      <c r="T724" s="131">
        <f>VLOOKUP(A724,BASE.!$A$1:$T$878,20,FALSE)</f>
        <v>38714</v>
      </c>
      <c r="U724" s="130">
        <v>7240</v>
      </c>
      <c r="V724" s="136">
        <v>165585</v>
      </c>
      <c r="W724" s="136">
        <v>165585</v>
      </c>
      <c r="X724" s="134">
        <v>44227</v>
      </c>
      <c r="Y724" s="135" t="s">
        <v>8664</v>
      </c>
      <c r="Z724" s="135" t="s">
        <v>7880</v>
      </c>
      <c r="AA724" s="135" t="s">
        <v>7909</v>
      </c>
    </row>
    <row r="725" spans="1:27" x14ac:dyDescent="0.25">
      <c r="A725" s="129">
        <v>7243</v>
      </c>
      <c r="B725" s="129" t="s">
        <v>8457</v>
      </c>
      <c r="C725" s="129">
        <v>692648005</v>
      </c>
      <c r="D725" s="129" t="str">
        <f>VLOOKUP(A725,BASE.!$A$1:$T$878,4,FALSE)</f>
        <v>Municipalidad</v>
      </c>
      <c r="E725" s="129" t="str">
        <f>VLOOKUP(A725,BASE.!$A$1:$T$878,5,FALSE)</f>
        <v>Constitución Política de la República, art. 107.</v>
      </c>
      <c r="F725" s="129" t="str">
        <f>VLOOKUP(A725,BASE.!$A$1:$T$878,6,FALSE)</f>
        <v>Indefinida.</v>
      </c>
      <c r="G725" s="129" t="str">
        <f>VLOOKUP(A725,BASE.!$A$1:$T$878,7,FALSE)</f>
        <v>Según Ley Orgánica Nº 18.695, arts. 1º al 4º.</v>
      </c>
      <c r="H725" s="129" t="str">
        <f>VLOOKUP(A725,BASE.!$A$1:$T$878,8,FALSE)</f>
        <v>no tiene</v>
      </c>
      <c r="I725" s="129">
        <f>VLOOKUP(A725,BASE.!$A$1:$T$878,9,FALSE)</f>
        <v>0</v>
      </c>
      <c r="J725" s="129">
        <f>VLOOKUP(A725,BASE.!$A$1:$T$878,10,FALSE)</f>
        <v>0</v>
      </c>
      <c r="K725" s="129" t="str">
        <f>VLOOKUP(A725,BASE.!$A$1:$T$878,11,FALSE)</f>
        <v xml:space="preserve">Audito Retamal Lazo  </v>
      </c>
      <c r="L725" s="129" t="str">
        <f>VLOOKUP(A725,BASE.!$A$1:$T$878,12,FALSE)</f>
        <v xml:space="preserve">Los Acacios Nº 43, Villa San Pedro, comuna de San Pedro de la Paz,  Octava Región.
</v>
      </c>
      <c r="M725" s="129" t="str">
        <f>VLOOKUP(A725,BASE.!$A$1:$T$878,13,FALSE)</f>
        <v>VIII</v>
      </c>
      <c r="N725" s="129" t="str">
        <f>VLOOKUP(A725,BASE.!$A$1:$T$878,14,FALSE)</f>
        <v>San Pedro de la Paz</v>
      </c>
      <c r="O725" s="129" t="str">
        <f>VLOOKUP(A725,BASE.!$A$1:$T$878,15,FALSE)</f>
        <v>Fono (41) 741900</v>
      </c>
      <c r="P725" s="129">
        <f>VLOOKUP(A725,BASE.!$A$1:$T$878,16,FALSE)</f>
        <v>0</v>
      </c>
      <c r="Q725" s="129">
        <f>VLOOKUP(A725,BASE.!$A$1:$T$878,17,FALSE)</f>
        <v>0</v>
      </c>
      <c r="R725" s="129">
        <f>VLOOKUP(A725,BASE.!$A$1:$T$878,18,FALSE)</f>
        <v>91001</v>
      </c>
      <c r="S725" s="129" t="str">
        <f>VLOOKUP(A725,BASE.!$A$1:$T$878,19,FALSE)</f>
        <v xml:space="preserve">No se acompañan. Aplica Informe Jurídico Nº 09, de  fecha 14 de marzo de 2011 del Departamento Jurídico y Dictamen Nº 070791, de 2009, de la Contraloría General de la República.  
</v>
      </c>
      <c r="T725" s="131">
        <f>VLOOKUP(A725,BASE.!$A$1:$T$878,20,FALSE)</f>
        <v>38722</v>
      </c>
      <c r="U725" s="130">
        <v>7243</v>
      </c>
      <c r="V725" s="136">
        <v>184509</v>
      </c>
      <c r="W725" s="136">
        <v>184509</v>
      </c>
      <c r="X725" s="134">
        <v>44227</v>
      </c>
      <c r="Y725" s="135" t="s">
        <v>8664</v>
      </c>
      <c r="Z725" s="135" t="s">
        <v>7880</v>
      </c>
      <c r="AA725" s="135" t="s">
        <v>7935</v>
      </c>
    </row>
    <row r="726" spans="1:27" x14ac:dyDescent="0.25">
      <c r="A726" s="129">
        <v>7244</v>
      </c>
      <c r="B726" s="129" t="s">
        <v>8458</v>
      </c>
      <c r="C726" s="129">
        <v>690907003</v>
      </c>
      <c r="D726" s="129" t="str">
        <f>VLOOKUP(A726,BASE.!$A$1:$T$878,4,FALSE)</f>
        <v>Municipalidad</v>
      </c>
      <c r="E726" s="129" t="str">
        <f>VLOOKUP(A726,BASE.!$A$1:$T$878,5,FALSE)</f>
        <v>Constitución Política de la República, art. 107.</v>
      </c>
      <c r="F726" s="129" t="str">
        <f>VLOOKUP(A726,BASE.!$A$1:$T$878,6,FALSE)</f>
        <v>Indefinida.</v>
      </c>
      <c r="G726" s="129" t="str">
        <f>VLOOKUP(A726,BASE.!$A$1:$T$878,7,FALSE)</f>
        <v>Según Ley Orgánica Nº 18.695, arts. 1º al 4º.</v>
      </c>
      <c r="H726" s="129" t="str">
        <f>VLOOKUP(A726,BASE.!$A$1:$T$878,8,FALSE)</f>
        <v>no tiene</v>
      </c>
      <c r="I726" s="129">
        <f>VLOOKUP(A726,BASE.!$A$1:$T$878,9,FALSE)</f>
        <v>0</v>
      </c>
      <c r="J726" s="129">
        <f>VLOOKUP(A726,BASE.!$A$1:$T$878,10,FALSE)</f>
        <v>0</v>
      </c>
      <c r="K726" s="129" t="str">
        <f>VLOOKUP(A726,BASE.!$A$1:$T$878,11,FALSE)</f>
        <v xml:space="preserve">Rebeca del Rosario Cofré Calderón.
</v>
      </c>
      <c r="L726" s="129" t="str">
        <f>VLOOKUP(A726,BASE.!$A$1:$T$878,12,FALSE)</f>
        <v xml:space="preserve">18 de Septiembre Nº 3214, comuna de Chépica,  Sexta Región.
</v>
      </c>
      <c r="M726" s="129" t="str">
        <f>VLOOKUP(A726,BASE.!$A$1:$T$878,13,FALSE)</f>
        <v>VI</v>
      </c>
      <c r="N726" s="129" t="str">
        <f>VLOOKUP(A726,BASE.!$A$1:$T$878,14,FALSE)</f>
        <v xml:space="preserve"> Chépica</v>
      </c>
      <c r="O726" s="129">
        <f>VLOOKUP(A726,BASE.!$A$1:$T$878,15,FALSE)</f>
        <v>0</v>
      </c>
      <c r="P726" s="129">
        <f>VLOOKUP(A726,BASE.!$A$1:$T$878,16,FALSE)</f>
        <v>0</v>
      </c>
      <c r="Q726" s="129">
        <f>VLOOKUP(A726,BASE.!$A$1:$T$878,17,FALSE)</f>
        <v>0</v>
      </c>
      <c r="R726" s="129">
        <f>VLOOKUP(A726,BASE.!$A$1:$T$878,18,FALSE)</f>
        <v>91001</v>
      </c>
      <c r="S726" s="129" t="str">
        <f>VLOOKUP(A726,BASE.!$A$1:$T$878,19,FALSE)</f>
        <v xml:space="preserve">No se acompañan. Aplica Informe Jurídico Nº 09, de  fecha 14 de marzo de 2011 del Departamento Jurídico y Dictamen Nº 070791, de 2009, de la Contraloría General de la República.  
</v>
      </c>
      <c r="T726" s="131">
        <f>VLOOKUP(A726,BASE.!$A$1:$T$878,20,FALSE)</f>
        <v>38722</v>
      </c>
      <c r="U726" s="130">
        <v>7244</v>
      </c>
      <c r="V726" s="136">
        <v>186750</v>
      </c>
      <c r="W726" s="136">
        <v>186750</v>
      </c>
      <c r="X726" s="134">
        <v>44227</v>
      </c>
      <c r="Y726" s="135" t="s">
        <v>8664</v>
      </c>
      <c r="Z726" s="135" t="s">
        <v>7880</v>
      </c>
      <c r="AA726" s="135" t="s">
        <v>8071</v>
      </c>
    </row>
    <row r="727" spans="1:27" x14ac:dyDescent="0.25">
      <c r="A727" s="129">
        <v>7245</v>
      </c>
      <c r="B727" s="129" t="s">
        <v>8459</v>
      </c>
      <c r="C727" s="129">
        <v>692549007</v>
      </c>
      <c r="D727" s="129" t="str">
        <f>VLOOKUP(A727,BASE.!$A$1:$T$878,4,FALSE)</f>
        <v>Municipalidad</v>
      </c>
      <c r="E727" s="129" t="str">
        <f>VLOOKUP(A727,BASE.!$A$1:$T$878,5,FALSE)</f>
        <v>Constitución Política de la República, art. 107.</v>
      </c>
      <c r="F727" s="129" t="str">
        <f>VLOOKUP(A727,BASE.!$A$1:$T$878,6,FALSE)</f>
        <v>Indefinida.</v>
      </c>
      <c r="G727" s="129" t="str">
        <f>VLOOKUP(A727,BASE.!$A$1:$T$878,7,FALSE)</f>
        <v>Según Ley Orgánica Nº 18.695, arts. 1º al 4º.</v>
      </c>
      <c r="H727" s="129" t="str">
        <f>VLOOKUP(A727,BASE.!$A$1:$T$878,8,FALSE)</f>
        <v>no tiene</v>
      </c>
      <c r="I727" s="129">
        <f>VLOOKUP(A727,BASE.!$A$1:$T$878,9,FALSE)</f>
        <v>0</v>
      </c>
      <c r="J727" s="129">
        <f>VLOOKUP(A727,BASE.!$A$1:$T$878,10,FALSE)</f>
        <v>0</v>
      </c>
      <c r="K727" s="129" t="str">
        <f>VLOOKUP(A727,BASE.!$A$1:$T$878,11,FALSE)</f>
        <v xml:space="preserve">Juan Rozas Romero. </v>
      </c>
      <c r="L727" s="129" t="str">
        <f>VLOOKUP(A727,BASE.!$A$1:$T$878,12,FALSE)</f>
        <v xml:space="preserve">Florencia Nº 1996, o Avenida Salesianos Nº2029, comuna de Pedro Aguirre Cerda,  Región Metropolitana, clasificador 1331.
</v>
      </c>
      <c r="M727" s="129" t="str">
        <f>VLOOKUP(A727,BASE.!$A$1:$T$878,13,FALSE)</f>
        <v>XIII</v>
      </c>
      <c r="N727" s="129" t="str">
        <f>VLOOKUP(A727,BASE.!$A$1:$T$878,14,FALSE)</f>
        <v>Pedro Aguirre Cerda</v>
      </c>
      <c r="O727" s="129" t="str">
        <f>VLOOKUP(A727,BASE.!$A$1:$T$878,15,FALSE)</f>
        <v>Fonos  5209500- 5209504</v>
      </c>
      <c r="P727" s="129">
        <f>VLOOKUP(A727,BASE.!$A$1:$T$878,16,FALSE)</f>
        <v>0</v>
      </c>
      <c r="Q727" s="129">
        <f>VLOOKUP(A727,BASE.!$A$1:$T$878,17,FALSE)</f>
        <v>0</v>
      </c>
      <c r="R727" s="129">
        <f>VLOOKUP(A727,BASE.!$A$1:$T$878,18,FALSE)</f>
        <v>91001</v>
      </c>
      <c r="S727" s="129" t="str">
        <f>VLOOKUP(A727,BASE.!$A$1:$T$878,19,FALSE)</f>
        <v xml:space="preserve">No se acompañan. Aplica Informe Jurídico Nº 09, de  fecha 14 de marzo de 2011 del Departamento Jurídico y Dictamen Nº 070791, de 2009, de la Contraloría General de la República.  </v>
      </c>
      <c r="T727" s="131">
        <f>VLOOKUP(A727,BASE.!$A$1:$T$878,20,FALSE)</f>
        <v>38722</v>
      </c>
      <c r="U727" s="130">
        <v>7245</v>
      </c>
      <c r="V727" s="136">
        <v>249000</v>
      </c>
      <c r="W727" s="136">
        <v>249000</v>
      </c>
      <c r="X727" s="134">
        <v>44227</v>
      </c>
      <c r="Y727" s="135" t="s">
        <v>8664</v>
      </c>
      <c r="Z727" s="135" t="s">
        <v>7880</v>
      </c>
      <c r="AA727" s="135" t="s">
        <v>7951</v>
      </c>
    </row>
    <row r="728" spans="1:27" x14ac:dyDescent="0.25">
      <c r="A728" s="129">
        <v>7246</v>
      </c>
      <c r="B728" s="129" t="s">
        <v>8460</v>
      </c>
      <c r="C728" s="129">
        <v>690813009</v>
      </c>
      <c r="D728" s="129" t="str">
        <f>VLOOKUP(A728,BASE.!$A$1:$T$878,4,FALSE)</f>
        <v>Municipalidad</v>
      </c>
      <c r="E728" s="129" t="str">
        <f>VLOOKUP(A728,BASE.!$A$1:$T$878,5,FALSE)</f>
        <v>Constitución Política de la República, artículo 107</v>
      </c>
      <c r="F728" s="129" t="str">
        <f>VLOOKUP(A728,BASE.!$A$1:$T$878,6,FALSE)</f>
        <v>Constitución Política de la República, artículo 107</v>
      </c>
      <c r="G728" s="129" t="str">
        <f>VLOOKUP(A728,BASE.!$A$1:$T$878,7,FALSE)</f>
        <v>Según Ley Orgánica Nº 18.695, artículos 1º al  4º</v>
      </c>
      <c r="H728" s="129" t="str">
        <f>VLOOKUP(A728,BASE.!$A$1:$T$878,8,FALSE)</f>
        <v>no tiene</v>
      </c>
      <c r="I728" s="129">
        <f>VLOOKUP(A728,BASE.!$A$1:$T$878,9,FALSE)</f>
        <v>0</v>
      </c>
      <c r="J728" s="129">
        <f>VLOOKUP(A728,BASE.!$A$1:$T$878,10,FALSE)</f>
        <v>0</v>
      </c>
      <c r="K728" s="129" t="str">
        <f>VLOOKUP(A728,BASE.!$A$1:$T$878,11,FALSE)</f>
        <v xml:space="preserve">Luis Antonio Silva Vargas
</v>
      </c>
      <c r="L728" s="129" t="str">
        <f>VLOOKUP(A728,BASE.!$A$1:$T$878,12,FALSE)</f>
        <v xml:space="preserve">Calle Comercio N°121, comuna de Requinoa,  provincia de Cachapoal, Sexta Región.
</v>
      </c>
      <c r="M728" s="129" t="str">
        <f>VLOOKUP(A728,BASE.!$A$1:$T$878,13,FALSE)</f>
        <v>VI</v>
      </c>
      <c r="N728" s="129" t="str">
        <f>VLOOKUP(A728,BASE.!$A$1:$T$878,14,FALSE)</f>
        <v xml:space="preserve"> Requinoa</v>
      </c>
      <c r="O728" s="129" t="str">
        <f>VLOOKUP(A728,BASE.!$A$1:$T$878,15,FALSE)</f>
        <v>Teléfono Nº85958315</v>
      </c>
      <c r="P728" s="129">
        <f>VLOOKUP(A728,BASE.!$A$1:$T$878,16,FALSE)</f>
        <v>0</v>
      </c>
      <c r="Q728" s="129">
        <f>VLOOKUP(A728,BASE.!$A$1:$T$878,17,FALSE)</f>
        <v>0</v>
      </c>
      <c r="R728" s="129">
        <f>VLOOKUP(A728,BASE.!$A$1:$T$878,18,FALSE)</f>
        <v>91001</v>
      </c>
      <c r="S728" s="129" t="str">
        <f>VLOOKUP(A728,BASE.!$A$1:$T$878,19,FALSE)</f>
        <v xml:space="preserve">No se acompañan. Aplica Informe Jurídico Nº 09, de  fecha 14 de marzo de 2011 del Departamento Jurídico y Dictamen Nº 070791, de 2009, de la Contraloría General de la República.  
.
</v>
      </c>
      <c r="T728" s="131">
        <f>VLOOKUP(A728,BASE.!$A$1:$T$878,20,FALSE)</f>
        <v>38722</v>
      </c>
      <c r="U728" s="130">
        <v>7246</v>
      </c>
      <c r="V728" s="136">
        <v>83000</v>
      </c>
      <c r="W728" s="136">
        <v>83000</v>
      </c>
      <c r="X728" s="134">
        <v>44227</v>
      </c>
      <c r="Y728" s="135" t="s">
        <v>8664</v>
      </c>
      <c r="Z728" s="135" t="s">
        <v>7880</v>
      </c>
      <c r="AA728" s="135" t="s">
        <v>8072</v>
      </c>
    </row>
    <row r="729" spans="1:27" x14ac:dyDescent="0.25">
      <c r="A729" s="129">
        <v>7247</v>
      </c>
      <c r="B729" s="129" t="s">
        <v>8461</v>
      </c>
      <c r="C729" s="129">
        <v>690404001</v>
      </c>
      <c r="D729" s="129" t="str">
        <f>VLOOKUP(A729,BASE.!$A$1:$T$878,4,FALSE)</f>
        <v>Municipalidad</v>
      </c>
      <c r="E729" s="129" t="str">
        <f>VLOOKUP(A729,BASE.!$A$1:$T$878,5,FALSE)</f>
        <v>Constitución Política de la República, artículo 107</v>
      </c>
      <c r="F729" s="129" t="str">
        <f>VLOOKUP(A729,BASE.!$A$1:$T$878,6,FALSE)</f>
        <v>Indefinida</v>
      </c>
      <c r="G729" s="129" t="str">
        <f>VLOOKUP(A729,BASE.!$A$1:$T$878,7,FALSE)</f>
        <v>Según Ley Orgánica Nº 18.695, artículos 1º al  4º</v>
      </c>
      <c r="H729" s="129" t="str">
        <f>VLOOKUP(A729,BASE.!$A$1:$T$878,8,FALSE)</f>
        <v>no tiene</v>
      </c>
      <c r="I729" s="129">
        <f>VLOOKUP(A729,BASE.!$A$1:$T$878,9,FALSE)</f>
        <v>0</v>
      </c>
      <c r="J729" s="129">
        <f>VLOOKUP(A729,BASE.!$A$1:$T$878,10,FALSE)</f>
        <v>0</v>
      </c>
      <c r="K729" s="129" t="str">
        <f>VLOOKUP(A729,BASE.!$A$1:$T$878,11,FALSE)</f>
        <v xml:space="preserve">Juan Carlos Alfaro Aravena
</v>
      </c>
      <c r="L729" s="129" t="str">
        <f>VLOOKUP(A729,BASE.!$A$1:$T$878,12,FALSE)</f>
        <v xml:space="preserve">Plaza Videla N°50, comuna de Andacollo, provincia de Elqui, Cuarta Región.
</v>
      </c>
      <c r="M729" s="129" t="str">
        <f>VLOOKUP(A729,BASE.!$A$1:$T$878,13,FALSE)</f>
        <v>IV</v>
      </c>
      <c r="N729" s="129" t="str">
        <f>VLOOKUP(A729,BASE.!$A$1:$T$878,14,FALSE)</f>
        <v>Andacollo</v>
      </c>
      <c r="O729" s="129">
        <f>VLOOKUP(A729,BASE.!$A$1:$T$878,15,FALSE)</f>
        <v>0</v>
      </c>
      <c r="P729" s="129">
        <f>VLOOKUP(A729,BASE.!$A$1:$T$878,16,FALSE)</f>
        <v>0</v>
      </c>
      <c r="Q729" s="129">
        <f>VLOOKUP(A729,BASE.!$A$1:$T$878,17,FALSE)</f>
        <v>0</v>
      </c>
      <c r="R729" s="129">
        <f>VLOOKUP(A729,BASE.!$A$1:$T$878,18,FALSE)</f>
        <v>91001</v>
      </c>
      <c r="S729" s="129" t="str">
        <f>VLOOKUP(A729,BASE.!$A$1:$T$878,19,FALSE)</f>
        <v>No se acompañan. Aplica Informe Jurídico Nº 09, de  fecha 14 de marzo de 2011 del Departamento Jurídico y Dictamen Nº 070791, de 2009, de la Contraloría General de la República</v>
      </c>
      <c r="T729" s="131">
        <f>VLOOKUP(A729,BASE.!$A$1:$T$878,20,FALSE)</f>
        <v>38722</v>
      </c>
      <c r="U729" s="130">
        <v>7247</v>
      </c>
      <c r="V729" s="136">
        <v>146661</v>
      </c>
      <c r="W729" s="136">
        <v>146661</v>
      </c>
      <c r="X729" s="134">
        <v>44227</v>
      </c>
      <c r="Y729" s="135" t="s">
        <v>8664</v>
      </c>
      <c r="Z729" s="135" t="s">
        <v>7880</v>
      </c>
      <c r="AA729" s="135" t="s">
        <v>7952</v>
      </c>
    </row>
    <row r="730" spans="1:27" x14ac:dyDescent="0.25">
      <c r="A730" s="129">
        <v>7248</v>
      </c>
      <c r="B730" s="129" t="s">
        <v>8462</v>
      </c>
      <c r="C730" s="129">
        <v>690715007</v>
      </c>
      <c r="D730" s="129" t="str">
        <f>VLOOKUP(A730,BASE.!$A$1:$T$878,4,FALSE)</f>
        <v>Municipalidad</v>
      </c>
      <c r="E730" s="129" t="str">
        <f>VLOOKUP(A730,BASE.!$A$1:$T$878,5,FALSE)</f>
        <v>Constitución Política de la República, art. 107.</v>
      </c>
      <c r="F730" s="129" t="str">
        <f>VLOOKUP(A730,BASE.!$A$1:$T$878,6,FALSE)</f>
        <v>Indefinida.</v>
      </c>
      <c r="G730" s="129" t="str">
        <f>VLOOKUP(A730,BASE.!$A$1:$T$878,7,FALSE)</f>
        <v>Según Ley Orgánica Nº 18.695, arts. 1º al 4º.</v>
      </c>
      <c r="H730" s="129" t="str">
        <f>VLOOKUP(A730,BASE.!$A$1:$T$878,8,FALSE)</f>
        <v>no tiene</v>
      </c>
      <c r="I730" s="129">
        <f>VLOOKUP(A730,BASE.!$A$1:$T$878,9,FALSE)</f>
        <v>0</v>
      </c>
      <c r="J730" s="129">
        <f>VLOOKUP(A730,BASE.!$A$1:$T$878,10,FALSE)</f>
        <v>0</v>
      </c>
      <c r="K730" s="129" t="str">
        <f>VLOOKUP(A730,BASE.!$A$1:$T$878,11,FALSE)</f>
        <v xml:space="preserve">Mario Antonio Olavarría Rodríguez        
Subrogante: Elizabeth Arellano Quiroga, 
</v>
      </c>
      <c r="L730" s="129" t="str">
        <f>VLOOKUP(A730,BASE.!$A$1:$T$878,12,FALSE)</f>
        <v xml:space="preserve">Avenida Colina 700, comuna de Colina, Región Metropolitana
</v>
      </c>
      <c r="M730" s="129" t="str">
        <f>VLOOKUP(A730,BASE.!$A$1:$T$878,13,FALSE)</f>
        <v>XIII</v>
      </c>
      <c r="N730" s="129">
        <f>VLOOKUP(A730,BASE.!$A$1:$T$878,14,FALSE)</f>
        <v>0</v>
      </c>
      <c r="O730" s="129" t="str">
        <f>VLOOKUP(A730,BASE.!$A$1:$T$878,15,FALSE)</f>
        <v xml:space="preserve">Fonos (02) 7073300, </v>
      </c>
      <c r="P730" s="129">
        <f>VLOOKUP(A730,BASE.!$A$1:$T$878,16,FALSE)</f>
        <v>0</v>
      </c>
      <c r="Q730" s="129">
        <f>VLOOKUP(A730,BASE.!$A$1:$T$878,17,FALSE)</f>
        <v>0</v>
      </c>
      <c r="R730" s="129">
        <f>VLOOKUP(A730,BASE.!$A$1:$T$878,18,FALSE)</f>
        <v>91001</v>
      </c>
      <c r="S730" s="129" t="str">
        <f>VLOOKUP(A730,BASE.!$A$1:$T$878,19,FALSE)</f>
        <v xml:space="preserve">No se acompañan. Aplica Informe Jurídico Nº 09, de  fecha 14 de marzo de 2011 del Departamento Jurídico y Dictamen Nº 070791, de 2009, de la Contraloría General de la República.  
</v>
      </c>
      <c r="T730" s="131">
        <f>VLOOKUP(A730,BASE.!$A$1:$T$878,20,FALSE)</f>
        <v>38722</v>
      </c>
      <c r="U730" s="130">
        <v>7248</v>
      </c>
      <c r="V730" s="136">
        <v>6393150</v>
      </c>
      <c r="W730" s="136">
        <v>6393150</v>
      </c>
      <c r="X730" s="134">
        <v>44227</v>
      </c>
      <c r="Y730" s="135" t="s">
        <v>8664</v>
      </c>
      <c r="Z730" s="135" t="s">
        <v>7880</v>
      </c>
      <c r="AA730" s="135" t="s">
        <v>7942</v>
      </c>
    </row>
    <row r="731" spans="1:27" x14ac:dyDescent="0.25">
      <c r="A731" s="129">
        <v>7250</v>
      </c>
      <c r="B731" s="129" t="s">
        <v>8463</v>
      </c>
      <c r="C731" s="129">
        <v>690817004</v>
      </c>
      <c r="D731" s="129" t="str">
        <f>VLOOKUP(A731,BASE.!$A$1:$T$878,4,FALSE)</f>
        <v>Municipalidad</v>
      </c>
      <c r="E731" s="129" t="str">
        <f>VLOOKUP(A731,BASE.!$A$1:$T$878,5,FALSE)</f>
        <v>Constitución Política de la República, art. 107.</v>
      </c>
      <c r="F731" s="129" t="str">
        <f>VLOOKUP(A731,BASE.!$A$1:$T$878,6,FALSE)</f>
        <v>Indefinida.</v>
      </c>
      <c r="G731" s="129" t="str">
        <f>VLOOKUP(A731,BASE.!$A$1:$T$878,7,FALSE)</f>
        <v>Según Ley Orgánica Nº 18.695, arts. 1º al 4º.</v>
      </c>
      <c r="H731" s="129" t="str">
        <f>VLOOKUP(A731,BASE.!$A$1:$T$878,8,FALSE)</f>
        <v>no tiene</v>
      </c>
      <c r="I731" s="129">
        <f>VLOOKUP(A731,BASE.!$A$1:$T$878,9,FALSE)</f>
        <v>0</v>
      </c>
      <c r="J731" s="129">
        <f>VLOOKUP(A731,BASE.!$A$1:$T$878,10,FALSE)</f>
        <v>0</v>
      </c>
      <c r="K731" s="129" t="str">
        <f>VLOOKUP(A731,BASE.!$A$1:$T$878,11,FALSE)</f>
        <v xml:space="preserve">Nelson  Patricio Barrios Oróstegui         </v>
      </c>
      <c r="L731" s="129" t="str">
        <f>VLOOKUP(A731,BASE.!$A$1:$T$878,12,FALSE)</f>
        <v xml:space="preserve">Manuel Flores Nº50, comuna de Quinta de Tilcoco, Sexta Región
</v>
      </c>
      <c r="M731" s="129" t="str">
        <f>VLOOKUP(A731,BASE.!$A$1:$T$878,13,FALSE)</f>
        <v>VI</v>
      </c>
      <c r="N731" s="129" t="str">
        <f>VLOOKUP(A731,BASE.!$A$1:$T$878,14,FALSE)</f>
        <v>Quinta de Tilcoco</v>
      </c>
      <c r="O731" s="129" t="str">
        <f>VLOOKUP(A731,BASE.!$A$1:$T$878,15,FALSE)</f>
        <v>Fonos (72) 2541116, 2541128</v>
      </c>
      <c r="P731" s="129" t="str">
        <f>VLOOKUP(A731,BASE.!$A$1:$T$878,16,FALSE)</f>
        <v>www.municipalidadquintadetilcoco.cl</v>
      </c>
      <c r="Q731" s="129">
        <f>VLOOKUP(A731,BASE.!$A$1:$T$878,17,FALSE)</f>
        <v>0</v>
      </c>
      <c r="R731" s="129">
        <f>VLOOKUP(A731,BASE.!$A$1:$T$878,18,FALSE)</f>
        <v>91001</v>
      </c>
      <c r="S731" s="129" t="str">
        <f>VLOOKUP(A731,BASE.!$A$1:$T$878,19,FALSE)</f>
        <v xml:space="preserve">No se acompañan. Aplica Informe Jurídico Nº 09, de  fecha 14 de marzo de 2011 del Departamento Jurídico y Dictamen Nº 070791, de 2009, de la Contraloría General de la República.  
</v>
      </c>
      <c r="T731" s="131">
        <f>VLOOKUP(A731,BASE.!$A$1:$T$878,20,FALSE)</f>
        <v>38722</v>
      </c>
      <c r="U731" s="130">
        <v>7250</v>
      </c>
      <c r="V731" s="136">
        <v>83000</v>
      </c>
      <c r="W731" s="136">
        <v>83000</v>
      </c>
      <c r="X731" s="134">
        <v>44227</v>
      </c>
      <c r="Y731" s="135" t="s">
        <v>8664</v>
      </c>
      <c r="Z731" s="135" t="s">
        <v>7880</v>
      </c>
      <c r="AA731" s="135" t="s">
        <v>8073</v>
      </c>
    </row>
    <row r="732" spans="1:27" x14ac:dyDescent="0.25">
      <c r="A732" s="129">
        <v>7251</v>
      </c>
      <c r="B732" s="129" t="s">
        <v>8464</v>
      </c>
      <c r="C732" s="129">
        <v>691409007</v>
      </c>
      <c r="D732" s="129" t="str">
        <f>VLOOKUP(A732,BASE.!$A$1:$T$878,4,FALSE)</f>
        <v>Municipalidad</v>
      </c>
      <c r="E732" s="129" t="str">
        <f>VLOOKUP(A732,BASE.!$A$1:$T$878,5,FALSE)</f>
        <v>Constitución Política de la República, art. 107.</v>
      </c>
      <c r="F732" s="129" t="str">
        <f>VLOOKUP(A732,BASE.!$A$1:$T$878,6,FALSE)</f>
        <v>Indefinida.</v>
      </c>
      <c r="G732" s="129" t="str">
        <f>VLOOKUP(A732,BASE.!$A$1:$T$878,7,FALSE)</f>
        <v>Según Ley Orgánica Nº 18.695, arts. 1º al 4º.</v>
      </c>
      <c r="H732" s="129" t="str">
        <f>VLOOKUP(A732,BASE.!$A$1:$T$878,8,FALSE)</f>
        <v>no tiene</v>
      </c>
      <c r="I732" s="129">
        <f>VLOOKUP(A732,BASE.!$A$1:$T$878,9,FALSE)</f>
        <v>0</v>
      </c>
      <c r="J732" s="129">
        <f>VLOOKUP(A732,BASE.!$A$1:$T$878,10,FALSE)</f>
        <v>0</v>
      </c>
      <c r="K732" s="129" t="str">
        <f>VLOOKUP(A732,BASE.!$A$1:$T$878,11,FALSE)</f>
        <v xml:space="preserve">Sergio Zarzar Andonie, </v>
      </c>
      <c r="L732" s="129" t="str">
        <f>VLOOKUP(A732,BASE.!$A$1:$T$878,12,FALSE)</f>
        <v xml:space="preserve">18 de septiembre Nº 510, comuna de Chillán
</v>
      </c>
      <c r="M732" s="129" t="str">
        <f>VLOOKUP(A732,BASE.!$A$1:$T$878,13,FALSE)</f>
        <v>XVI</v>
      </c>
      <c r="N732" s="129" t="str">
        <f>VLOOKUP(A732,BASE.!$A$1:$T$878,14,FALSE)</f>
        <v>Chillán</v>
      </c>
      <c r="O732" s="129" t="str">
        <f>VLOOKUP(A732,BASE.!$A$1:$T$878,15,FALSE)</f>
        <v>Fonos (42) 433300</v>
      </c>
      <c r="P732" s="129">
        <f>VLOOKUP(A732,BASE.!$A$1:$T$878,16,FALSE)</f>
        <v>0</v>
      </c>
      <c r="Q732" s="129">
        <f>VLOOKUP(A732,BASE.!$A$1:$T$878,17,FALSE)</f>
        <v>0</v>
      </c>
      <c r="R732" s="129">
        <f>VLOOKUP(A732,BASE.!$A$1:$T$878,18,FALSE)</f>
        <v>91001</v>
      </c>
      <c r="S732" s="129" t="str">
        <f>VLOOKUP(A732,BASE.!$A$1:$T$878,19,FALSE)</f>
        <v>Se acompañan Antecedentes Financieros correspondientes al año 2009, aprobados por el Subdepartamento  de Supervisión Financiera Nacional.</v>
      </c>
      <c r="T732" s="131">
        <f>VLOOKUP(A732,BASE.!$A$1:$T$878,20,FALSE)</f>
        <v>38723</v>
      </c>
      <c r="U732" s="130">
        <v>7251</v>
      </c>
      <c r="V732" s="136">
        <v>198702</v>
      </c>
      <c r="W732" s="136">
        <v>198702</v>
      </c>
      <c r="X732" s="134">
        <v>44227</v>
      </c>
      <c r="Y732" s="135" t="s">
        <v>8664</v>
      </c>
      <c r="Z732" s="135" t="s">
        <v>7880</v>
      </c>
      <c r="AA732" s="135" t="s">
        <v>7911</v>
      </c>
    </row>
    <row r="733" spans="1:27" x14ac:dyDescent="0.25">
      <c r="A733" s="129">
        <v>7252</v>
      </c>
      <c r="B733" s="129" t="s">
        <v>8465</v>
      </c>
      <c r="C733" s="129">
        <v>691707008</v>
      </c>
      <c r="D733" s="129" t="str">
        <f>VLOOKUP(A733,BASE.!$A$1:$T$878,4,FALSE)</f>
        <v>Municipalidad</v>
      </c>
      <c r="E733" s="129" t="str">
        <f>VLOOKUP(A733,BASE.!$A$1:$T$878,5,FALSE)</f>
        <v>Constitución Política de la República, art. 107.</v>
      </c>
      <c r="F733" s="129" t="str">
        <f>VLOOKUP(A733,BASE.!$A$1:$T$878,6,FALSE)</f>
        <v>Indefinida.</v>
      </c>
      <c r="G733" s="129" t="str">
        <f>VLOOKUP(A733,BASE.!$A$1:$T$878,7,FALSE)</f>
        <v>Según Ley Orgánica Nº 18.695, arts. 1º al 4º.</v>
      </c>
      <c r="H733" s="129" t="str">
        <f>VLOOKUP(A733,BASE.!$A$1:$T$878,8,FALSE)</f>
        <v>no tiene</v>
      </c>
      <c r="I733" s="129">
        <f>VLOOKUP(A733,BASE.!$A$1:$T$878,9,FALSE)</f>
        <v>0</v>
      </c>
      <c r="J733" s="129">
        <f>VLOOKUP(A733,BASE.!$A$1:$T$878,10,FALSE)</f>
        <v>0</v>
      </c>
      <c r="K733" s="129" t="str">
        <f>VLOOKUP(A733,BASE.!$A$1:$T$878,11,FALSE)</f>
        <v xml:space="preserve">Hugo Patricio Inostroza Ramírez 
</v>
      </c>
      <c r="L733" s="129" t="str">
        <f>VLOOKUP(A733,BASE.!$A$1:$T$878,12,FALSE)</f>
        <v xml:space="preserve">Freire Nº 614, comuna de Nacimiento, Octava  Región. 
</v>
      </c>
      <c r="M733" s="129" t="str">
        <f>VLOOKUP(A733,BASE.!$A$1:$T$878,13,FALSE)</f>
        <v>VIII</v>
      </c>
      <c r="N733" s="129" t="str">
        <f>VLOOKUP(A733,BASE.!$A$1:$T$878,14,FALSE)</f>
        <v>Nacimiento</v>
      </c>
      <c r="O733" s="129" t="str">
        <f>VLOOKUP(A733,BASE.!$A$1:$T$878,15,FALSE)</f>
        <v xml:space="preserve">Fonos  (56 43 2) 534267
</v>
      </c>
      <c r="P733" s="129" t="str">
        <f>VLOOKUP(A733,BASE.!$A$1:$T$878,16,FALSE)</f>
        <v xml:space="preserve">OIRS@Nacimiento.cl </v>
      </c>
      <c r="Q733" s="129">
        <f>VLOOKUP(A733,BASE.!$A$1:$T$878,17,FALSE)</f>
        <v>0</v>
      </c>
      <c r="R733" s="129">
        <f>VLOOKUP(A733,BASE.!$A$1:$T$878,18,FALSE)</f>
        <v>91001</v>
      </c>
      <c r="S733" s="129" t="str">
        <f>VLOOKUP(A733,BASE.!$A$1:$T$878,19,FALSE)</f>
        <v xml:space="preserve">No se acompañan. Aplica Informe Jurídico Nº 09, de  fecha 14 de marzo de 2011 del Departamento Jurídico y Dictamen Nº 070791, de 2009, de la Contraloría General de la República.  
.
</v>
      </c>
      <c r="T733" s="131">
        <f>VLOOKUP(A733,BASE.!$A$1:$T$878,20,FALSE)</f>
        <v>38723</v>
      </c>
      <c r="U733" s="130">
        <v>7252</v>
      </c>
      <c r="V733" s="136">
        <v>141930</v>
      </c>
      <c r="W733" s="136">
        <v>141930</v>
      </c>
      <c r="X733" s="134">
        <v>44227</v>
      </c>
      <c r="Y733" s="135" t="s">
        <v>8664</v>
      </c>
      <c r="Z733" s="135" t="s">
        <v>7880</v>
      </c>
      <c r="AA733" s="135" t="s">
        <v>8074</v>
      </c>
    </row>
    <row r="734" spans="1:27" x14ac:dyDescent="0.25">
      <c r="A734" s="129">
        <v>7253</v>
      </c>
      <c r="B734" s="129" t="s">
        <v>8466</v>
      </c>
      <c r="C734" s="129">
        <v>691001008</v>
      </c>
      <c r="D734" s="129" t="str">
        <f>VLOOKUP(A734,BASE.!$A$1:$T$878,4,FALSE)</f>
        <v>Municipalidad</v>
      </c>
      <c r="E734" s="129" t="str">
        <f>VLOOKUP(A734,BASE.!$A$1:$T$878,5,FALSE)</f>
        <v>Constitución Política de la República, art. 107.</v>
      </c>
      <c r="F734" s="129" t="str">
        <f>VLOOKUP(A734,BASE.!$A$1:$T$878,6,FALSE)</f>
        <v>Indefinida.</v>
      </c>
      <c r="G734" s="129" t="str">
        <f>VLOOKUP(A734,BASE.!$A$1:$T$878,7,FALSE)</f>
        <v>Según Ley Orgánica Nº 18.695, arts. 1º al 4º.</v>
      </c>
      <c r="H734" s="129" t="str">
        <f>VLOOKUP(A734,BASE.!$A$1:$T$878,8,FALSE)</f>
        <v>no tiene</v>
      </c>
      <c r="I734" s="129">
        <f>VLOOKUP(A734,BASE.!$A$1:$T$878,9,FALSE)</f>
        <v>0</v>
      </c>
      <c r="J734" s="129">
        <f>VLOOKUP(A734,BASE.!$A$1:$T$878,10,FALSE)</f>
        <v>0</v>
      </c>
      <c r="K734" s="129" t="str">
        <f>VLOOKUP(A734,BASE.!$A$1:$T$878,11,FALSE)</f>
        <v xml:space="preserve">Javier Antonio Muñoz Riquelme </v>
      </c>
      <c r="L734" s="129" t="str">
        <f>VLOOKUP(A734,BASE.!$A$1:$T$878,12,FALSE)</f>
        <v xml:space="preserve">Estado Nº 279, piso 2, comuna de Curicó, Séptima Región
</v>
      </c>
      <c r="M734" s="129" t="str">
        <f>VLOOKUP(A734,BASE.!$A$1:$T$878,13,FALSE)</f>
        <v>VII</v>
      </c>
      <c r="N734" s="129" t="str">
        <f>VLOOKUP(A734,BASE.!$A$1:$T$878,14,FALSE)</f>
        <v>Curicó</v>
      </c>
      <c r="O734" s="129" t="str">
        <f>VLOOKUP(A734,BASE.!$A$1:$T$878,15,FALSE)</f>
        <v>(75) 547500 – (75) 547513 – (75) 547519</v>
      </c>
      <c r="P734" s="129" t="str">
        <f>VLOOKUP(A734,BASE.!$A$1:$T$878,16,FALSE)</f>
        <v xml:space="preserve"> secretariamunicipal@curico.cl</v>
      </c>
      <c r="Q734" s="129">
        <f>VLOOKUP(A734,BASE.!$A$1:$T$878,17,FALSE)</f>
        <v>0</v>
      </c>
      <c r="R734" s="129">
        <f>VLOOKUP(A734,BASE.!$A$1:$T$878,18,FALSE)</f>
        <v>91001</v>
      </c>
      <c r="S734" s="129" t="str">
        <f>VLOOKUP(A734,BASE.!$A$1:$T$878,19,FALSE)</f>
        <v>No se acompañan. Aplica Informe Jurídico Nº 09, de fecha 14 de marzo de 2011 del Departamento Jurídico y Dictamen Nº 070791, de 2009, de la Contraloría General de la República.</v>
      </c>
      <c r="T734" s="131">
        <f>VLOOKUP(A734,BASE.!$A$1:$T$878,20,FALSE)</f>
        <v>38723</v>
      </c>
      <c r="U734" s="130">
        <v>7253</v>
      </c>
      <c r="V734" s="136">
        <v>199200</v>
      </c>
      <c r="W734" s="136">
        <v>199200</v>
      </c>
      <c r="X734" s="134">
        <v>44227</v>
      </c>
      <c r="Y734" s="135" t="s">
        <v>8664</v>
      </c>
      <c r="Z734" s="135" t="s">
        <v>7880</v>
      </c>
      <c r="AA734" s="135" t="s">
        <v>7914</v>
      </c>
    </row>
    <row r="735" spans="1:27" x14ac:dyDescent="0.25">
      <c r="A735" s="129">
        <v>7255</v>
      </c>
      <c r="B735" s="129" t="s">
        <v>8467</v>
      </c>
      <c r="C735" s="129">
        <v>691901009</v>
      </c>
      <c r="D735" s="129" t="str">
        <f>VLOOKUP(A735,BASE.!$A$1:$T$878,4,FALSE)</f>
        <v>Municipalidad</v>
      </c>
      <c r="E735" s="129" t="str">
        <f>VLOOKUP(A735,BASE.!$A$1:$T$878,5,FALSE)</f>
        <v>Constitución Política de la República, art. 107.</v>
      </c>
      <c r="F735" s="129" t="str">
        <f>VLOOKUP(A735,BASE.!$A$1:$T$878,6,FALSE)</f>
        <v>Indefinida.</v>
      </c>
      <c r="G735" s="129" t="str">
        <f>VLOOKUP(A735,BASE.!$A$1:$T$878,7,FALSE)</f>
        <v>Según Ley Orgánica Nº 18.695, arts. 1º al 4º.</v>
      </c>
      <c r="H735" s="129" t="str">
        <f>VLOOKUP(A735,BASE.!$A$1:$T$878,8,FALSE)</f>
        <v>no tiene</v>
      </c>
      <c r="I735" s="129">
        <f>VLOOKUP(A735,BASE.!$A$1:$T$878,9,FALSE)</f>
        <v>0</v>
      </c>
      <c r="J735" s="129">
        <f>VLOOKUP(A735,BASE.!$A$1:$T$878,10,FALSE)</f>
        <v>0</v>
      </c>
      <c r="K735" s="129" t="str">
        <f>VLOOKUP(A735,BASE.!$A$1:$T$878,11,FALSE)</f>
        <v xml:space="preserve">Raúl Alberto Schifferli Díaz.  </v>
      </c>
      <c r="L735" s="129" t="str">
        <f>VLOOKUP(A735,BASE.!$A$1:$T$878,12,FALSE)</f>
        <v xml:space="preserve">Bernardo O’Higgins 1032, c. IX Región de la Araucanía
</v>
      </c>
      <c r="M735" s="129" t="str">
        <f>VLOOKUP(A735,BASE.!$A$1:$T$878,13,FALSE)</f>
        <v>IX</v>
      </c>
      <c r="N735" s="129" t="str">
        <f>VLOOKUP(A735,BASE.!$A$1:$T$878,14,FALSE)</f>
        <v>IX Región de la Araucanía</v>
      </c>
      <c r="O735" s="129" t="str">
        <f>VLOOKUP(A735,BASE.!$A$1:$T$878,15,FALSE)</f>
        <v xml:space="preserve">Fono (45) 5315115 </v>
      </c>
      <c r="P735" s="129">
        <f>VLOOKUP(A735,BASE.!$A$1:$T$878,16,FALSE)</f>
        <v>0</v>
      </c>
      <c r="Q735" s="129">
        <f>VLOOKUP(A735,BASE.!$A$1:$T$878,17,FALSE)</f>
        <v>0</v>
      </c>
      <c r="R735" s="129">
        <f>VLOOKUP(A735,BASE.!$A$1:$T$878,18,FALSE)</f>
        <v>91001</v>
      </c>
      <c r="S735" s="129" t="str">
        <f>VLOOKUP(A735,BASE.!$A$1:$T$878,19,FALSE)</f>
        <v xml:space="preserve">No se acompañan. Aplica Informe Jurídico Nº 09, de  fecha 14 de marzo de 2011 del Departamento Jurídico y Dictamen Nº 070791, de 2009, de la Contraloría General de la República.  
</v>
      </c>
      <c r="T735" s="131">
        <f>VLOOKUP(A735,BASE.!$A$1:$T$878,20,FALSE)</f>
        <v>38729</v>
      </c>
      <c r="U735" s="130">
        <v>7255</v>
      </c>
      <c r="V735" s="136">
        <v>146661</v>
      </c>
      <c r="W735" s="136">
        <v>146661</v>
      </c>
      <c r="X735" s="134">
        <v>44227</v>
      </c>
      <c r="Y735" s="135" t="s">
        <v>8664</v>
      </c>
      <c r="Z735" s="135" t="s">
        <v>7880</v>
      </c>
      <c r="AA735" s="135" t="s">
        <v>8035</v>
      </c>
    </row>
    <row r="736" spans="1:27" x14ac:dyDescent="0.25">
      <c r="A736" s="129">
        <v>7256</v>
      </c>
      <c r="B736" s="129" t="s">
        <v>8468</v>
      </c>
      <c r="C736" s="129">
        <v>692539001</v>
      </c>
      <c r="D736" s="129" t="str">
        <f>VLOOKUP(A736,BASE.!$A$1:$T$878,4,FALSE)</f>
        <v>Municipalidad</v>
      </c>
      <c r="E736" s="129" t="str">
        <f>VLOOKUP(A736,BASE.!$A$1:$T$878,5,FALSE)</f>
        <v>Constitución Política de la República, art. 107.</v>
      </c>
      <c r="F736" s="129" t="str">
        <f>VLOOKUP(A736,BASE.!$A$1:$T$878,6,FALSE)</f>
        <v>Indefinida.</v>
      </c>
      <c r="G736" s="129" t="str">
        <f>VLOOKUP(A736,BASE.!$A$1:$T$878,7,FALSE)</f>
        <v>Según Ley Orgánica Nº 18.695, arts. 1º al 4º.</v>
      </c>
      <c r="H736" s="129" t="str">
        <f>VLOOKUP(A736,BASE.!$A$1:$T$878,8,FALSE)</f>
        <v>no tiene</v>
      </c>
      <c r="I736" s="129">
        <f>VLOOKUP(A736,BASE.!$A$1:$T$878,9,FALSE)</f>
        <v>0</v>
      </c>
      <c r="J736" s="129">
        <f>VLOOKUP(A736,BASE.!$A$1:$T$878,10,FALSE)</f>
        <v>0</v>
      </c>
      <c r="K736" s="129" t="str">
        <f>VLOOKUP(A736,BASE.!$A$1:$T$878,11,FALSE)</f>
        <v xml:space="preserve">Miguel Ángel Aguilera Sanhueza
</v>
      </c>
      <c r="L736" s="129" t="str">
        <f>VLOOKUP(A736,BASE.!$A$1:$T$878,12,FALSE)</f>
        <v xml:space="preserve">Ossa Nº 1771, comuna de San Ramón, Región Metropolitana.
</v>
      </c>
      <c r="M736" s="129" t="str">
        <f>VLOOKUP(A736,BASE.!$A$1:$T$878,13,FALSE)</f>
        <v>XIII</v>
      </c>
      <c r="N736" s="129" t="str">
        <f>VLOOKUP(A736,BASE.!$A$1:$T$878,14,FALSE)</f>
        <v>San Ramón</v>
      </c>
      <c r="O736" s="129" t="str">
        <f>VLOOKUP(A736,BASE.!$A$1:$T$878,15,FALSE)</f>
        <v>Fonos 25161298 - 23909108 161298298298</v>
      </c>
      <c r="P736" s="129">
        <f>VLOOKUP(A736,BASE.!$A$1:$T$878,16,FALSE)</f>
        <v>0</v>
      </c>
      <c r="Q736" s="129">
        <f>VLOOKUP(A736,BASE.!$A$1:$T$878,17,FALSE)</f>
        <v>0</v>
      </c>
      <c r="R736" s="129">
        <f>VLOOKUP(A736,BASE.!$A$1:$T$878,18,FALSE)</f>
        <v>91001</v>
      </c>
      <c r="S736" s="129" t="str">
        <f>VLOOKUP(A736,BASE.!$A$1:$T$878,19,FALSE)</f>
        <v xml:space="preserve">No se acompañan. Aplica Informe Jurídico Nº 09, de fecha 14 de marzo de 2011 del Departamento Jurídico y Dictamen Nº 070791, de 2009, de la Contraloría General de la República.  
</v>
      </c>
      <c r="T736" s="131">
        <f>VLOOKUP(A736,BASE.!$A$1:$T$878,20,FALSE)</f>
        <v>38729</v>
      </c>
      <c r="U736" s="130">
        <v>7256</v>
      </c>
      <c r="V736" s="136">
        <v>8585520</v>
      </c>
      <c r="W736" s="136">
        <v>8585520</v>
      </c>
      <c r="X736" s="134">
        <v>44227</v>
      </c>
      <c r="Y736" s="135" t="s">
        <v>8664</v>
      </c>
      <c r="Z736" s="135" t="s">
        <v>7880</v>
      </c>
      <c r="AA736" s="135" t="s">
        <v>7982</v>
      </c>
    </row>
    <row r="737" spans="1:27" x14ac:dyDescent="0.25">
      <c r="A737" s="129">
        <v>7257</v>
      </c>
      <c r="B737" s="129" t="s">
        <v>8649</v>
      </c>
      <c r="C737" s="129">
        <v>691005003</v>
      </c>
      <c r="D737" s="129" t="str">
        <f>VLOOKUP(A737,BASE.!$A$1:$T$878,4,FALSE)</f>
        <v>Municipalidad</v>
      </c>
      <c r="E737" s="129" t="str">
        <f>VLOOKUP(A737,BASE.!$A$1:$T$878,5,FALSE)</f>
        <v>Constitución Política de la República, artículo 107</v>
      </c>
      <c r="F737" s="129" t="str">
        <f>VLOOKUP(A737,BASE.!$A$1:$T$878,6,FALSE)</f>
        <v>Indefinida</v>
      </c>
      <c r="G737" s="129" t="str">
        <f>VLOOKUP(A737,BASE.!$A$1:$T$878,7,FALSE)</f>
        <v>Según Ley Orgánica Nº 18.695, artículos 1º al  4º</v>
      </c>
      <c r="H737" s="129" t="str">
        <f>VLOOKUP(A737,BASE.!$A$1:$T$878,8,FALSE)</f>
        <v>no tiene</v>
      </c>
      <c r="I737" s="129">
        <f>VLOOKUP(A737,BASE.!$A$1:$T$878,9,FALSE)</f>
        <v>0</v>
      </c>
      <c r="J737" s="129">
        <f>VLOOKUP(A737,BASE.!$A$1:$T$878,10,FALSE)</f>
        <v>0</v>
      </c>
      <c r="K737" s="129" t="str">
        <f>VLOOKUP(A737,BASE.!$A$1:$T$878,11,FALSE)</f>
        <v xml:space="preserve">Oscar Marcelo Fernández Vilos 
</v>
      </c>
      <c r="L737" s="129" t="str">
        <f>VLOOKUP(A737,BASE.!$A$1:$T$878,12,FALSE)</f>
        <v xml:space="preserve">Juan Esteban Montero N°25, comuna de Licantén,  provincia de Curicó, Séptima Región.
</v>
      </c>
      <c r="M737" s="129" t="str">
        <f>VLOOKUP(A737,BASE.!$A$1:$T$878,13,FALSE)</f>
        <v>VII</v>
      </c>
      <c r="N737" s="129" t="str">
        <f>VLOOKUP(A737,BASE.!$A$1:$T$878,14,FALSE)</f>
        <v xml:space="preserve"> Licantén</v>
      </c>
      <c r="O737" s="129">
        <f>VLOOKUP(A737,BASE.!$A$1:$T$878,15,FALSE)</f>
        <v>0</v>
      </c>
      <c r="P737" s="129">
        <f>VLOOKUP(A737,BASE.!$A$1:$T$878,16,FALSE)</f>
        <v>0</v>
      </c>
      <c r="Q737" s="129">
        <f>VLOOKUP(A737,BASE.!$A$1:$T$878,17,FALSE)</f>
        <v>0</v>
      </c>
      <c r="R737" s="129">
        <f>VLOOKUP(A737,BASE.!$A$1:$T$878,18,FALSE)</f>
        <v>91001</v>
      </c>
      <c r="S737" s="129" t="str">
        <f>VLOOKUP(A737,BASE.!$A$1:$T$878,19,FALSE)</f>
        <v xml:space="preserve">No se acompañan. Aplica Informe Jurídico Nº 09, de  fecha 14 de marzo de 2011 del Departamento Jurídico y Dictamen Nº 070791, de 2009, de la Contraloría General de la República.  
</v>
      </c>
      <c r="T737" s="131">
        <f>VLOOKUP(A737,BASE.!$A$1:$T$878,20,FALSE)</f>
        <v>38729</v>
      </c>
      <c r="U737" s="130">
        <v>7257</v>
      </c>
      <c r="V737" s="136">
        <v>0</v>
      </c>
      <c r="W737" s="136">
        <v>0</v>
      </c>
      <c r="X737" s="134">
        <v>44227</v>
      </c>
      <c r="Y737" s="135" t="s">
        <v>8664</v>
      </c>
      <c r="Z737" s="135" t="s">
        <v>7880</v>
      </c>
      <c r="AA737" s="135" t="s">
        <v>7992</v>
      </c>
    </row>
    <row r="738" spans="1:27" x14ac:dyDescent="0.25">
      <c r="A738" s="129">
        <v>7259</v>
      </c>
      <c r="B738" s="129" t="s">
        <v>8469</v>
      </c>
      <c r="C738" s="129">
        <v>691502007</v>
      </c>
      <c r="D738" s="129" t="str">
        <f>VLOOKUP(A738,BASE.!$A$1:$T$878,4,FALSE)</f>
        <v>Municipalidad</v>
      </c>
      <c r="E738" s="129" t="str">
        <f>VLOOKUP(A738,BASE.!$A$1:$T$878,5,FALSE)</f>
        <v>Constitución Política de la República, artículo 107</v>
      </c>
      <c r="F738" s="129" t="str">
        <f>VLOOKUP(A738,BASE.!$A$1:$T$878,6,FALSE)</f>
        <v>Indefinida</v>
      </c>
      <c r="G738" s="129" t="str">
        <f>VLOOKUP(A738,BASE.!$A$1:$T$878,7,FALSE)</f>
        <v>Según Ley Orgánica Nº 18.695, artículos 1º al  4º</v>
      </c>
      <c r="H738" s="129">
        <f>VLOOKUP(A738,BASE.!$A$1:$T$878,8,FALSE)</f>
        <v>0</v>
      </c>
      <c r="I738" s="129">
        <f>VLOOKUP(A738,BASE.!$A$1:$T$878,9,FALSE)</f>
        <v>0</v>
      </c>
      <c r="J738" s="129">
        <f>VLOOKUP(A738,BASE.!$A$1:$T$878,10,FALSE)</f>
        <v>0</v>
      </c>
      <c r="K738" s="129" t="str">
        <f>VLOOKUP(A738,BASE.!$A$1:$T$878,11,FALSE)</f>
        <v xml:space="preserve">Alejandro Rodrigo Pedreros Urrutia. </v>
      </c>
      <c r="L738" s="129" t="str">
        <f>VLOOKUP(A738,BASE.!$A$1:$T$878,12,FALSE)</f>
        <v xml:space="preserve">Pedro León Gallo N°609, comuna de Coelemu
</v>
      </c>
      <c r="M738" s="129" t="str">
        <f>VLOOKUP(A738,BASE.!$A$1:$T$878,13,FALSE)</f>
        <v>XVI</v>
      </c>
      <c r="N738" s="129" t="str">
        <f>VLOOKUP(A738,BASE.!$A$1:$T$878,14,FALSE)</f>
        <v>Coelemu</v>
      </c>
      <c r="O738" s="129">
        <f>VLOOKUP(A738,BASE.!$A$1:$T$878,15,FALSE)</f>
        <v>0</v>
      </c>
      <c r="P738" s="129">
        <f>VLOOKUP(A738,BASE.!$A$1:$T$878,16,FALSE)</f>
        <v>0</v>
      </c>
      <c r="Q738" s="129">
        <f>VLOOKUP(A738,BASE.!$A$1:$T$878,17,FALSE)</f>
        <v>0</v>
      </c>
      <c r="R738" s="129">
        <f>VLOOKUP(A738,BASE.!$A$1:$T$878,18,FALSE)</f>
        <v>91001</v>
      </c>
      <c r="S738" s="129" t="str">
        <f>VLOOKUP(A738,BASE.!$A$1:$T$878,19,FALSE)</f>
        <v xml:space="preserve">No se acompañan. Aplica Informe Jurídico Nº 09, de fecha 14 de marzo de 2011 del Departamento Jurídico y Dictamen Nº 070791, de 2009, de la Contraloría General de la República.
</v>
      </c>
      <c r="T738" s="131">
        <f>VLOOKUP(A738,BASE.!$A$1:$T$878,20,FALSE)</f>
        <v>38734</v>
      </c>
      <c r="U738" s="130">
        <v>7259</v>
      </c>
      <c r="V738" s="136">
        <v>165585</v>
      </c>
      <c r="W738" s="136">
        <v>165585</v>
      </c>
      <c r="X738" s="134">
        <v>44227</v>
      </c>
      <c r="Y738" s="135" t="s">
        <v>8664</v>
      </c>
      <c r="Z738" s="135" t="s">
        <v>7880</v>
      </c>
      <c r="AA738" s="135" t="s">
        <v>8075</v>
      </c>
    </row>
    <row r="739" spans="1:27" x14ac:dyDescent="0.25">
      <c r="A739" s="129">
        <v>7260</v>
      </c>
      <c r="B739" s="129" t="s">
        <v>8470</v>
      </c>
      <c r="C739" s="129">
        <v>691401006</v>
      </c>
      <c r="D739" s="129" t="str">
        <f>VLOOKUP(A739,BASE.!$A$1:$T$878,4,FALSE)</f>
        <v>Municipalidad</v>
      </c>
      <c r="E739" s="129" t="str">
        <f>VLOOKUP(A739,BASE.!$A$1:$T$878,5,FALSE)</f>
        <v>Constitución Política de la República, artículo 107</v>
      </c>
      <c r="F739" s="129" t="str">
        <f>VLOOKUP(A739,BASE.!$A$1:$T$878,6,FALSE)</f>
        <v>Indefinida</v>
      </c>
      <c r="G739" s="129" t="str">
        <f>VLOOKUP(A739,BASE.!$A$1:$T$878,7,FALSE)</f>
        <v>Según ley Orgánica N° 18.695, artículos 1° al 4°</v>
      </c>
      <c r="H739" s="129" t="str">
        <f>VLOOKUP(A739,BASE.!$A$1:$T$878,8,FALSE)</f>
        <v>no tiene</v>
      </c>
      <c r="I739" s="129">
        <f>VLOOKUP(A739,BASE.!$A$1:$T$878,9,FALSE)</f>
        <v>0</v>
      </c>
      <c r="J739" s="129">
        <f>VLOOKUP(A739,BASE.!$A$1:$T$878,10,FALSE)</f>
        <v>0</v>
      </c>
      <c r="K739" s="129" t="str">
        <f>VLOOKUP(A739,BASE.!$A$1:$T$878,11,FALSE)</f>
        <v xml:space="preserve">Richard Patricio Irribarra Ramírez
</v>
      </c>
      <c r="L739" s="129" t="str">
        <f>VLOOKUP(A739,BASE.!$A$1:$T$878,12,FALSE)</f>
        <v xml:space="preserve">Esmeralda N° 698, comuna de Quirihue
</v>
      </c>
      <c r="M739" s="129" t="str">
        <f>VLOOKUP(A739,BASE.!$A$1:$T$878,13,FALSE)</f>
        <v>XVI</v>
      </c>
      <c r="N739" s="129" t="str">
        <f>VLOOKUP(A739,BASE.!$A$1:$T$878,14,FALSE)</f>
        <v>Quirihue</v>
      </c>
      <c r="O739" s="129" t="str">
        <f>VLOOKUP(A739,BASE.!$A$1:$T$878,15,FALSE)</f>
        <v>F. 042-531221</v>
      </c>
      <c r="P739" s="129" t="str">
        <f>VLOOKUP(A739,BASE.!$A$1:$T$878,16,FALSE)</f>
        <v>dquirihue@yahoo.es</v>
      </c>
      <c r="Q739" s="129">
        <f>VLOOKUP(A739,BASE.!$A$1:$T$878,17,FALSE)</f>
        <v>0</v>
      </c>
      <c r="R739" s="129">
        <f>VLOOKUP(A739,BASE.!$A$1:$T$878,18,FALSE)</f>
        <v>91001</v>
      </c>
      <c r="S739" s="129" t="str">
        <f>VLOOKUP(A739,BASE.!$A$1:$T$878,19,FALSE)</f>
        <v xml:space="preserve">No se acompañan. Aplica Informe Jurídico Nº 09, de  fecha 14 de marzo de 2011 del Departamento Jurídico y Dictamen Nº 070791, de 2009, de la Contraloría General de la República.  
</v>
      </c>
      <c r="T739" s="131">
        <f>VLOOKUP(A739,BASE.!$A$1:$T$878,20,FALSE)</f>
        <v>38735</v>
      </c>
      <c r="U739" s="130">
        <v>7260</v>
      </c>
      <c r="V739" s="136">
        <v>141930</v>
      </c>
      <c r="W739" s="136">
        <v>141930</v>
      </c>
      <c r="X739" s="134">
        <v>44227</v>
      </c>
      <c r="Y739" s="135" t="s">
        <v>8664</v>
      </c>
      <c r="Z739" s="135" t="s">
        <v>7880</v>
      </c>
      <c r="AA739" s="135" t="s">
        <v>8076</v>
      </c>
    </row>
    <row r="740" spans="1:27" x14ac:dyDescent="0.25">
      <c r="A740" s="129">
        <v>7263</v>
      </c>
      <c r="B740" s="129" t="s">
        <v>8471</v>
      </c>
      <c r="C740" s="129">
        <v>691905004</v>
      </c>
      <c r="D740" s="129" t="str">
        <f>VLOOKUP(A740,BASE.!$A$1:$T$878,4,FALSE)</f>
        <v>Municipalidad</v>
      </c>
      <c r="E740" s="129" t="str">
        <f>VLOOKUP(A740,BASE.!$A$1:$T$878,5,FALSE)</f>
        <v>Constitución Política de la República, art. 107.</v>
      </c>
      <c r="F740" s="129" t="str">
        <f>VLOOKUP(A740,BASE.!$A$1:$T$878,6,FALSE)</f>
        <v>Indefinida.</v>
      </c>
      <c r="G740" s="129" t="str">
        <f>VLOOKUP(A740,BASE.!$A$1:$T$878,7,FALSE)</f>
        <v>Según Ley Orgánica Nº 18.695, arts. 1º al 4º.</v>
      </c>
      <c r="H740" s="129" t="str">
        <f>VLOOKUP(A740,BASE.!$A$1:$T$878,8,FALSE)</f>
        <v>no tiene</v>
      </c>
      <c r="I740" s="129">
        <f>VLOOKUP(A740,BASE.!$A$1:$T$878,9,FALSE)</f>
        <v>0</v>
      </c>
      <c r="J740" s="129">
        <f>VLOOKUP(A740,BASE.!$A$1:$T$878,10,FALSE)</f>
        <v>0</v>
      </c>
      <c r="K740" s="129" t="str">
        <f>VLOOKUP(A740,BASE.!$A$1:$T$878,11,FALSE)</f>
        <v xml:space="preserve">Héctor Alejandro Sáez Véliz
</v>
      </c>
      <c r="L740" s="129" t="str">
        <f>VLOOKUP(A740,BASE.!$A$1:$T$878,12,FALSE)</f>
        <v xml:space="preserve">Portales Nº295, Carahue, Novena Región.
</v>
      </c>
      <c r="M740" s="129" t="str">
        <f>VLOOKUP(A740,BASE.!$A$1:$T$878,13,FALSE)</f>
        <v>IX</v>
      </c>
      <c r="N740" s="129" t="str">
        <f>VLOOKUP(A740,BASE.!$A$1:$T$878,14,FALSE)</f>
        <v>Carahue</v>
      </c>
      <c r="O740" s="129" t="str">
        <f>VLOOKUP(A740,BASE.!$A$1:$T$878,15,FALSE)</f>
        <v>Fonos (45) 651874</v>
      </c>
      <c r="P740" s="129">
        <f>VLOOKUP(A740,BASE.!$A$1:$T$878,16,FALSE)</f>
        <v>0</v>
      </c>
      <c r="Q740" s="129">
        <f>VLOOKUP(A740,BASE.!$A$1:$T$878,17,FALSE)</f>
        <v>0</v>
      </c>
      <c r="R740" s="129">
        <f>VLOOKUP(A740,BASE.!$A$1:$T$878,18,FALSE)</f>
        <v>91001</v>
      </c>
      <c r="S740" s="129" t="str">
        <f>VLOOKUP(A740,BASE.!$A$1:$T$878,19,FALSE)</f>
        <v xml:space="preserve">No se acompañan. Aplica Informe Jurídico Nº 09, de  fecha 14 de marzo de 2011 del Departamento Jurídico y Dictamen Nº 070791, de 2009, de la Contraloría General de la República.  
</v>
      </c>
      <c r="T740" s="131">
        <f>VLOOKUP(A740,BASE.!$A$1:$T$878,20,FALSE)</f>
        <v>38735</v>
      </c>
      <c r="U740" s="130">
        <v>7263</v>
      </c>
      <c r="V740" s="136">
        <v>146661</v>
      </c>
      <c r="W740" s="136">
        <v>146661</v>
      </c>
      <c r="X740" s="134">
        <v>44227</v>
      </c>
      <c r="Y740" s="135" t="s">
        <v>8664</v>
      </c>
      <c r="Z740" s="135" t="s">
        <v>7880</v>
      </c>
      <c r="AA740" s="135" t="s">
        <v>8034</v>
      </c>
    </row>
    <row r="741" spans="1:27" x14ac:dyDescent="0.25">
      <c r="A741" s="129">
        <v>7264</v>
      </c>
      <c r="B741" s="129" t="s">
        <v>8472</v>
      </c>
      <c r="C741" s="129">
        <v>691702006</v>
      </c>
      <c r="D741" s="129" t="str">
        <f>VLOOKUP(A741,BASE.!$A$1:$T$878,4,FALSE)</f>
        <v>Municipalidad</v>
      </c>
      <c r="E741" s="129" t="str">
        <f>VLOOKUP(A741,BASE.!$A$1:$T$878,5,FALSE)</f>
        <v>Constitución Política de la República, art. 107.</v>
      </c>
      <c r="F741" s="129" t="str">
        <f>VLOOKUP(A741,BASE.!$A$1:$T$878,6,FALSE)</f>
        <v>Indefinida.</v>
      </c>
      <c r="G741" s="129" t="str">
        <f>VLOOKUP(A741,BASE.!$A$1:$T$878,7,FALSE)</f>
        <v>Según Ley Orgánica Nº 18.695, arts. 1º al 4º.</v>
      </c>
      <c r="H741" s="129" t="str">
        <f>VLOOKUP(A741,BASE.!$A$1:$T$878,8,FALSE)</f>
        <v>no tiene</v>
      </c>
      <c r="I741" s="129">
        <f>VLOOKUP(A741,BASE.!$A$1:$T$878,9,FALSE)</f>
        <v>0</v>
      </c>
      <c r="J741" s="129">
        <f>VLOOKUP(A741,BASE.!$A$1:$T$878,10,FALSE)</f>
        <v>0</v>
      </c>
      <c r="K741" s="129" t="str">
        <f>VLOOKUP(A741,BASE.!$A$1:$T$878,11,FALSE)</f>
        <v>Daniel Sebastián Salamanca Pérez</v>
      </c>
      <c r="L741" s="129" t="str">
        <f>VLOOKUP(A741,BASE.!$A$1:$T$878,12,FALSE)</f>
        <v xml:space="preserve">Rosas Nº 160, comuna de Santa Bárbara,  Octava Región.
Casilla 216
</v>
      </c>
      <c r="M741" s="129" t="str">
        <f>VLOOKUP(A741,BASE.!$A$1:$T$878,13,FALSE)</f>
        <v>VIII</v>
      </c>
      <c r="N741" s="129" t="str">
        <f>VLOOKUP(A741,BASE.!$A$1:$T$878,14,FALSE)</f>
        <v xml:space="preserve"> Santa Bárbara</v>
      </c>
      <c r="O741" s="129">
        <f>VLOOKUP(A741,BASE.!$A$1:$T$878,15,FALSE)</f>
        <v>0</v>
      </c>
      <c r="P741" s="129">
        <f>VLOOKUP(A741,BASE.!$A$1:$T$878,16,FALSE)</f>
        <v>0</v>
      </c>
      <c r="Q741" s="129">
        <f>VLOOKUP(A741,BASE.!$A$1:$T$878,17,FALSE)</f>
        <v>0</v>
      </c>
      <c r="R741" s="129">
        <f>VLOOKUP(A741,BASE.!$A$1:$T$878,18,FALSE)</f>
        <v>91001</v>
      </c>
      <c r="S741" s="129" t="str">
        <f>VLOOKUP(A741,BASE.!$A$1:$T$878,19,FALSE)</f>
        <v xml:space="preserve">No se acompañan. Aplica Informe Jurídico Nº 09, de  fecha 14 de marzo de 2011 del Departamento Jurídico y Dictamen Nº 070791, de 2009, de la Contraloría General de la República.  
</v>
      </c>
      <c r="T741" s="131">
        <f>VLOOKUP(A741,BASE.!$A$1:$T$878,20,FALSE)</f>
        <v>38735</v>
      </c>
      <c r="U741" s="130">
        <v>7264</v>
      </c>
      <c r="V741" s="136">
        <v>141930</v>
      </c>
      <c r="W741" s="136">
        <v>141930</v>
      </c>
      <c r="X741" s="134">
        <v>44227</v>
      </c>
      <c r="Y741" s="135" t="s">
        <v>8664</v>
      </c>
      <c r="Z741" s="135" t="s">
        <v>7880</v>
      </c>
      <c r="AA741" s="135" t="s">
        <v>8077</v>
      </c>
    </row>
    <row r="742" spans="1:27" x14ac:dyDescent="0.25">
      <c r="A742" s="129">
        <v>7265</v>
      </c>
      <c r="B742" s="129" t="s">
        <v>8473</v>
      </c>
      <c r="C742" s="129">
        <v>691605000</v>
      </c>
      <c r="D742" s="129" t="str">
        <f>VLOOKUP(A742,BASE.!$A$1:$T$878,4,FALSE)</f>
        <v>Municipalidad</v>
      </c>
      <c r="E742" s="129" t="str">
        <f>VLOOKUP(A742,BASE.!$A$1:$T$878,5,FALSE)</f>
        <v>Constitución Política de la República, artículo 107.</v>
      </c>
      <c r="F742" s="129" t="str">
        <f>VLOOKUP(A742,BASE.!$A$1:$T$878,6,FALSE)</f>
        <v>Indefinida.</v>
      </c>
      <c r="G742" s="129" t="str">
        <f>VLOOKUP(A742,BASE.!$A$1:$T$878,7,FALSE)</f>
        <v>Según Ley Orgánica Constitucional Nº 18.695, arts. 1º al 4º.</v>
      </c>
      <c r="H742" s="129" t="str">
        <f>VLOOKUP(A742,BASE.!$A$1:$T$878,8,FALSE)</f>
        <v>no tiene</v>
      </c>
      <c r="I742" s="129">
        <f>VLOOKUP(A742,BASE.!$A$1:$T$878,9,FALSE)</f>
        <v>0</v>
      </c>
      <c r="J742" s="129">
        <f>VLOOKUP(A742,BASE.!$A$1:$T$878,10,FALSE)</f>
        <v>0</v>
      </c>
      <c r="K742" s="129" t="str">
        <f>VLOOKUP(A742,BASE.!$A$1:$T$878,11,FALSE)</f>
        <v xml:space="preserve">Jorge James Radonich Barra  </v>
      </c>
      <c r="L742" s="129" t="str">
        <f>VLOOKUP(A742,BASE.!$A$1:$T$878,12,FALSE)</f>
        <v xml:space="preserve">Arturo Prat 220, comuna de Cañete, VIII Región del Bío Bío.
</v>
      </c>
      <c r="M742" s="129" t="str">
        <f>VLOOKUP(A742,BASE.!$A$1:$T$878,13,FALSE)</f>
        <v>VIII</v>
      </c>
      <c r="N742" s="129" t="str">
        <f>VLOOKUP(A742,BASE.!$A$1:$T$878,14,FALSE)</f>
        <v>Bío Bío</v>
      </c>
      <c r="O742" s="129" t="str">
        <f>VLOOKUP(A742,BASE.!$A$1:$T$878,15,FALSE)</f>
        <v>Fono: (041) 220 90 00 – (041) 2209054</v>
      </c>
      <c r="P742" s="129" t="str">
        <f>VLOOKUP(A742,BASE.!$A$1:$T$878,16,FALSE)</f>
        <v>secretariamunicipal@municanete.cl</v>
      </c>
      <c r="Q742" s="129">
        <f>VLOOKUP(A742,BASE.!$A$1:$T$878,17,FALSE)</f>
        <v>0</v>
      </c>
      <c r="R742" s="129">
        <f>VLOOKUP(A742,BASE.!$A$1:$T$878,18,FALSE)</f>
        <v>91001</v>
      </c>
      <c r="S742" s="129" t="str">
        <f>VLOOKUP(A742,BASE.!$A$1:$T$878,19,FALSE)</f>
        <v>No se acompañan. Aplica Informe Jurídico Nº 09, de fecha 14 de marzo de 2011 del Departamento Jurídico y Dictamen Nº 070791, de 2009, de la Contraloría General de la República.</v>
      </c>
      <c r="T742" s="131">
        <f>VLOOKUP(A742,BASE.!$A$1:$T$878,20,FALSE)</f>
        <v>38735</v>
      </c>
      <c r="U742" s="130">
        <v>7265</v>
      </c>
      <c r="V742" s="136">
        <v>146661</v>
      </c>
      <c r="W742" s="136">
        <v>146661</v>
      </c>
      <c r="X742" s="134">
        <v>44227</v>
      </c>
      <c r="Y742" s="135" t="s">
        <v>8664</v>
      </c>
      <c r="Z742" s="135" t="s">
        <v>7880</v>
      </c>
      <c r="AA742" s="135" t="s">
        <v>7901</v>
      </c>
    </row>
    <row r="743" spans="1:27" x14ac:dyDescent="0.25">
      <c r="A743" s="129">
        <v>7267</v>
      </c>
      <c r="B743" s="129" t="s">
        <v>8474</v>
      </c>
      <c r="C743" s="129" t="s">
        <v>7841</v>
      </c>
      <c r="D743" s="129" t="str">
        <f>VLOOKUP(A743,BASE.!$A$1:$T$878,4,FALSE)</f>
        <v>Municipalidad</v>
      </c>
      <c r="E743" s="129" t="str">
        <f>VLOOKUP(A743,BASE.!$A$1:$T$878,5,FALSE)</f>
        <v>Constitución Política de la República, art. 107.</v>
      </c>
      <c r="F743" s="129" t="str">
        <f>VLOOKUP(A743,BASE.!$A$1:$T$878,6,FALSE)</f>
        <v>Indefinida.</v>
      </c>
      <c r="G743" s="129" t="str">
        <f>VLOOKUP(A743,BASE.!$A$1:$T$878,7,FALSE)</f>
        <v>Según Ley Orgánica Nº 18.695, arts. 1º al 4º.</v>
      </c>
      <c r="H743" s="129" t="str">
        <f>VLOOKUP(A743,BASE.!$A$1:$T$878,8,FALSE)</f>
        <v>no tiene</v>
      </c>
      <c r="I743" s="129">
        <f>VLOOKUP(A743,BASE.!$A$1:$T$878,9,FALSE)</f>
        <v>0</v>
      </c>
      <c r="J743" s="129">
        <f>VLOOKUP(A743,BASE.!$A$1:$T$878,10,FALSE)</f>
        <v>0</v>
      </c>
      <c r="K743" s="129" t="str">
        <f>VLOOKUP(A743,BASE.!$A$1:$T$878,11,FALSE)</f>
        <v xml:space="preserve">Eduardo Neftalí Borgoño Bustos </v>
      </c>
      <c r="L743" s="129" t="str">
        <f>VLOOKUP(A743,BASE.!$A$1:$T$878,12,FALSE)</f>
        <v xml:space="preserve">Caupolicán Nº 399, comuna de Los Ángeles, Octava Región.
</v>
      </c>
      <c r="M743" s="129" t="str">
        <f>VLOOKUP(A743,BASE.!$A$1:$T$878,13,FALSE)</f>
        <v>VIII</v>
      </c>
      <c r="N743" s="129" t="str">
        <f>VLOOKUP(A743,BASE.!$A$1:$T$878,14,FALSE)</f>
        <v>Los Ángele</v>
      </c>
      <c r="O743" s="129" t="str">
        <f>VLOOKUP(A743,BASE.!$A$1:$T$878,15,FALSE)</f>
        <v>Fonos (43) 409400- 409501- 409502</v>
      </c>
      <c r="P743" s="129">
        <f>VLOOKUP(A743,BASE.!$A$1:$T$878,16,FALSE)</f>
        <v>0</v>
      </c>
      <c r="Q743" s="129">
        <f>VLOOKUP(A743,BASE.!$A$1:$T$878,17,FALSE)</f>
        <v>0</v>
      </c>
      <c r="R743" s="129">
        <f>VLOOKUP(A743,BASE.!$A$1:$T$878,18,FALSE)</f>
        <v>91001</v>
      </c>
      <c r="S743" s="129" t="str">
        <f>VLOOKUP(A743,BASE.!$A$1:$T$878,19,FALSE)</f>
        <v xml:space="preserve">No corresponde.
</v>
      </c>
      <c r="T743" s="131">
        <f>VLOOKUP(A743,BASE.!$A$1:$T$878,20,FALSE)</f>
        <v>38736</v>
      </c>
      <c r="U743" s="130">
        <v>7267</v>
      </c>
      <c r="V743" s="136">
        <v>269667</v>
      </c>
      <c r="W743" s="136">
        <v>269667</v>
      </c>
      <c r="X743" s="134">
        <v>44227</v>
      </c>
      <c r="Y743" s="135" t="s">
        <v>8664</v>
      </c>
      <c r="Z743" s="135" t="s">
        <v>7880</v>
      </c>
      <c r="AA743" s="135" t="s">
        <v>7893</v>
      </c>
    </row>
    <row r="744" spans="1:27" x14ac:dyDescent="0.25">
      <c r="A744" s="129">
        <v>7268</v>
      </c>
      <c r="B744" s="129" t="s">
        <v>8475</v>
      </c>
      <c r="C744" s="129">
        <v>691415007</v>
      </c>
      <c r="D744" s="129" t="str">
        <f>VLOOKUP(A744,BASE.!$A$1:$T$878,4,FALSE)</f>
        <v>Municipalidad</v>
      </c>
      <c r="E744" s="129" t="str">
        <f>VLOOKUP(A744,BASE.!$A$1:$T$878,5,FALSE)</f>
        <v>Constitución Política de la República, art. 107.</v>
      </c>
      <c r="F744" s="129" t="str">
        <f>VLOOKUP(A744,BASE.!$A$1:$T$878,6,FALSE)</f>
        <v>Indefinida.</v>
      </c>
      <c r="G744" s="129" t="str">
        <f>VLOOKUP(A744,BASE.!$A$1:$T$878,7,FALSE)</f>
        <v>Según Ley Orgánica Nº 18.695, arts. 1º al 4º.</v>
      </c>
      <c r="H744" s="129" t="str">
        <f>VLOOKUP(A744,BASE.!$A$1:$T$878,8,FALSE)</f>
        <v>no tiene</v>
      </c>
      <c r="I744" s="129">
        <f>VLOOKUP(A744,BASE.!$A$1:$T$878,9,FALSE)</f>
        <v>0</v>
      </c>
      <c r="J744" s="129">
        <f>VLOOKUP(A744,BASE.!$A$1:$T$878,10,FALSE)</f>
        <v>0</v>
      </c>
      <c r="K744" s="129" t="str">
        <f>VLOOKUP(A744,BASE.!$A$1:$T$878,11,FALSE)</f>
        <v xml:space="preserve">Alcalde Titular: Rafael Arcangel Cifuentes Rodríguez, 
</v>
      </c>
      <c r="L744" s="129" t="str">
        <f>VLOOKUP(A744,BASE.!$A$1:$T$878,12,FALSE)</f>
        <v xml:space="preserve">Esmeralda Nº 380, comuna de Yungay
</v>
      </c>
      <c r="M744" s="129" t="str">
        <f>VLOOKUP(A744,BASE.!$A$1:$T$878,13,FALSE)</f>
        <v>XVI</v>
      </c>
      <c r="N744" s="129" t="str">
        <f>VLOOKUP(A744,BASE.!$A$1:$T$878,14,FALSE)</f>
        <v xml:space="preserve"> Yungay</v>
      </c>
      <c r="O744" s="129" t="str">
        <f>VLOOKUP(A744,BASE.!$A$1:$T$878,15,FALSE)</f>
        <v>Fonos (42) 2205601 (42) 2205602</v>
      </c>
      <c r="P744" s="129" t="str">
        <f>VLOOKUP(A744,BASE.!$A$1:$T$878,16,FALSE)</f>
        <v>Correo Electrónico: alcaldia@yungay.cl</v>
      </c>
      <c r="Q744" s="129">
        <f>VLOOKUP(A744,BASE.!$A$1:$T$878,17,FALSE)</f>
        <v>0</v>
      </c>
      <c r="R744" s="129">
        <f>VLOOKUP(A744,BASE.!$A$1:$T$878,18,FALSE)</f>
        <v>91001</v>
      </c>
      <c r="S744" s="129" t="str">
        <f>VLOOKUP(A744,BASE.!$A$1:$T$878,19,FALSE)</f>
        <v xml:space="preserve">No se acompañan. Aplica Informe Jurídico Nº 09, de fecha 14 de marzo de 2011 del Departamento Jurídico y Dictamen Nº 070791, de 2009, de la Contraloría General de la República.  
</v>
      </c>
      <c r="T744" s="131">
        <f>VLOOKUP(A744,BASE.!$A$1:$T$878,20,FALSE)</f>
        <v>38736</v>
      </c>
      <c r="U744" s="130">
        <v>7268</v>
      </c>
      <c r="V744" s="136">
        <v>165585</v>
      </c>
      <c r="W744" s="136">
        <v>165585</v>
      </c>
      <c r="X744" s="134">
        <v>44227</v>
      </c>
      <c r="Y744" s="135" t="s">
        <v>8664</v>
      </c>
      <c r="Z744" s="135" t="s">
        <v>7880</v>
      </c>
      <c r="AA744" s="135" t="s">
        <v>8033</v>
      </c>
    </row>
    <row r="745" spans="1:27" x14ac:dyDescent="0.25">
      <c r="A745" s="129">
        <v>7269</v>
      </c>
      <c r="B745" s="129" t="s">
        <v>8650</v>
      </c>
      <c r="C745" s="129">
        <v>691908003</v>
      </c>
      <c r="D745" s="129" t="str">
        <f>VLOOKUP(A745,BASE.!$A$1:$T$878,4,FALSE)</f>
        <v>Municipalidad</v>
      </c>
      <c r="E745" s="129" t="str">
        <f>VLOOKUP(A745,BASE.!$A$1:$T$878,5,FALSE)</f>
        <v>Constitución Política de la República, art. 107.</v>
      </c>
      <c r="F745" s="129" t="str">
        <f>VLOOKUP(A745,BASE.!$A$1:$T$878,6,FALSE)</f>
        <v>Indefinida.</v>
      </c>
      <c r="G745" s="129" t="str">
        <f>VLOOKUP(A745,BASE.!$A$1:$T$878,7,FALSE)</f>
        <v>Según Ley Orgánica Nº 18.695, arts. 1º al 4º.</v>
      </c>
      <c r="H745" s="129" t="str">
        <f>VLOOKUP(A745,BASE.!$A$1:$T$878,8,FALSE)</f>
        <v>no tiene</v>
      </c>
      <c r="I745" s="129">
        <f>VLOOKUP(A745,BASE.!$A$1:$T$878,9,FALSE)</f>
        <v>0</v>
      </c>
      <c r="J745" s="129">
        <f>VLOOKUP(A745,BASE.!$A$1:$T$878,10,FALSE)</f>
        <v>0</v>
      </c>
      <c r="K745" s="129" t="str">
        <f>VLOOKUP(A745,BASE.!$A$1:$T$878,11,FALSE)</f>
        <v xml:space="preserve">Susana Aguilera Vega, </v>
      </c>
      <c r="L745" s="129" t="str">
        <f>VLOOKUP(A745,BASE.!$A$1:$T$878,12,FALSE)</f>
        <v xml:space="preserve">Lord Cochrane Nº 255, comuna de Vilcún, Novena Región.
</v>
      </c>
      <c r="M745" s="129" t="str">
        <f>VLOOKUP(A745,BASE.!$A$1:$T$878,13,FALSE)</f>
        <v>IX</v>
      </c>
      <c r="N745" s="129" t="str">
        <f>VLOOKUP(A745,BASE.!$A$1:$T$878,14,FALSE)</f>
        <v>Vilcún,</v>
      </c>
      <c r="O745" s="129" t="str">
        <f>VLOOKUP(A745,BASE.!$A$1:$T$878,15,FALSE)</f>
        <v>Fono: (45) 918360</v>
      </c>
      <c r="P745" s="129" t="str">
        <f>VLOOKUP(A745,BASE.!$A$1:$T$878,16,FALSE)</f>
        <v>cwolff@vilcun.cl
              egalarce@vilcun.cl</v>
      </c>
      <c r="Q745" s="129">
        <f>VLOOKUP(A745,BASE.!$A$1:$T$878,17,FALSE)</f>
        <v>0</v>
      </c>
      <c r="R745" s="129">
        <f>VLOOKUP(A745,BASE.!$A$1:$T$878,18,FALSE)</f>
        <v>91001</v>
      </c>
      <c r="S745" s="129" t="str">
        <f>VLOOKUP(A745,BASE.!$A$1:$T$878,19,FALSE)</f>
        <v xml:space="preserve">No se acompañan. Aplica Informe Jurídico Nº 09, de  fecha 14 de marzo de 2011 del Departamento Jurídico y Dictamen Nº 070791, de 2009, de la Contraloría General de la República.  
</v>
      </c>
      <c r="T745" s="131">
        <f>VLOOKUP(A745,BASE.!$A$1:$T$878,20,FALSE)</f>
        <v>38736</v>
      </c>
      <c r="U745" s="130">
        <v>7269</v>
      </c>
      <c r="V745" s="136">
        <v>0</v>
      </c>
      <c r="W745" s="136">
        <v>0</v>
      </c>
      <c r="X745" s="134">
        <v>44227</v>
      </c>
      <c r="Y745" s="135" t="s">
        <v>8664</v>
      </c>
      <c r="Z745" s="135" t="s">
        <v>7880</v>
      </c>
      <c r="AA745" s="135" t="s">
        <v>8001</v>
      </c>
    </row>
    <row r="746" spans="1:27" x14ac:dyDescent="0.25">
      <c r="A746" s="129">
        <v>7270</v>
      </c>
      <c r="B746" s="129" t="s">
        <v>8476</v>
      </c>
      <c r="C746" s="129">
        <v>691301001</v>
      </c>
      <c r="D746" s="129" t="str">
        <f>VLOOKUP(A746,BASE.!$A$1:$T$878,4,FALSE)</f>
        <v>Municipalidad</v>
      </c>
      <c r="E746" s="129" t="str">
        <f>VLOOKUP(A746,BASE.!$A$1:$T$878,5,FALSE)</f>
        <v>Constitución Política de la República, art. 107.</v>
      </c>
      <c r="F746" s="129" t="str">
        <f>VLOOKUP(A746,BASE.!$A$1:$T$878,6,FALSE)</f>
        <v>Indefinida.</v>
      </c>
      <c r="G746" s="129" t="str">
        <f>VLOOKUP(A746,BASE.!$A$1:$T$878,7,FALSE)</f>
        <v>Según Ley Orgánica Nº 18.695, arts. 1º al 4º.</v>
      </c>
      <c r="H746" s="129" t="str">
        <f>VLOOKUP(A746,BASE.!$A$1:$T$878,8,FALSE)</f>
        <v>no tiene</v>
      </c>
      <c r="I746" s="129">
        <f>VLOOKUP(A746,BASE.!$A$1:$T$878,9,FALSE)</f>
        <v>0</v>
      </c>
      <c r="J746" s="129">
        <f>VLOOKUP(A746,BASE.!$A$1:$T$878,10,FALSE)</f>
        <v>0</v>
      </c>
      <c r="K746" s="129" t="str">
        <f>VLOOKUP(A746,BASE.!$A$1:$T$878,11,FALSE)</f>
        <v xml:space="preserve">Jorge Ignacio Silva Sepúlveda
</v>
      </c>
      <c r="L746" s="129" t="str">
        <f>VLOOKUP(A746,BASE.!$A$1:$T$878,12,FALSE)</f>
        <v>Arturo Prat Nº 2490, San Javier, Séptima Región.</v>
      </c>
      <c r="M746" s="129" t="str">
        <f>VLOOKUP(A746,BASE.!$A$1:$T$878,13,FALSE)</f>
        <v>VII</v>
      </c>
      <c r="N746" s="129" t="str">
        <f>VLOOKUP(A746,BASE.!$A$1:$T$878,14,FALSE)</f>
        <v>San Javier</v>
      </c>
      <c r="O746" s="129">
        <f>VLOOKUP(A746,BASE.!$A$1:$T$878,15,FALSE)</f>
        <v>0</v>
      </c>
      <c r="P746" s="129">
        <f>VLOOKUP(A746,BASE.!$A$1:$T$878,16,FALSE)</f>
        <v>0</v>
      </c>
      <c r="Q746" s="129">
        <f>VLOOKUP(A746,BASE.!$A$1:$T$878,17,FALSE)</f>
        <v>0</v>
      </c>
      <c r="R746" s="129">
        <f>VLOOKUP(A746,BASE.!$A$1:$T$878,18,FALSE)</f>
        <v>91001</v>
      </c>
      <c r="S746" s="129" t="str">
        <f>VLOOKUP(A746,BASE.!$A$1:$T$878,19,FALSE)</f>
        <v xml:space="preserve">No se acompañan. Aplica Informe Jurídico Nº 09, de  fecha 14 de marzo de 2011 del Departamento Jurídico y Dictamen Nº 070791, de 2009, de la Contraloría General de la República.  
</v>
      </c>
      <c r="T746" s="131">
        <f>VLOOKUP(A746,BASE.!$A$1:$T$878,20,FALSE)</f>
        <v>38736</v>
      </c>
      <c r="U746" s="130">
        <v>7270</v>
      </c>
      <c r="V746" s="136">
        <v>145250</v>
      </c>
      <c r="W746" s="136">
        <v>145250</v>
      </c>
      <c r="X746" s="134">
        <v>44227</v>
      </c>
      <c r="Y746" s="135" t="s">
        <v>8664</v>
      </c>
      <c r="Z746" s="135" t="s">
        <v>7880</v>
      </c>
      <c r="AA746" s="135" t="s">
        <v>7999</v>
      </c>
    </row>
    <row r="747" spans="1:27" x14ac:dyDescent="0.25">
      <c r="A747" s="129">
        <v>7271</v>
      </c>
      <c r="B747" s="129" t="s">
        <v>8477</v>
      </c>
      <c r="C747" s="129">
        <v>690902001</v>
      </c>
      <c r="D747" s="129" t="str">
        <f>VLOOKUP(A747,BASE.!$A$1:$T$878,4,FALSE)</f>
        <v>Municipalidad</v>
      </c>
      <c r="E747" s="129" t="str">
        <f>VLOOKUP(A747,BASE.!$A$1:$T$878,5,FALSE)</f>
        <v>Constitución Política de la República, artículo 107</v>
      </c>
      <c r="F747" s="129" t="str">
        <f>VLOOKUP(A747,BASE.!$A$1:$T$878,6,FALSE)</f>
        <v>Indefinida</v>
      </c>
      <c r="G747" s="129" t="str">
        <f>VLOOKUP(A747,BASE.!$A$1:$T$878,7,FALSE)</f>
        <v>Según Ley Orgánica Nº 18.695, artículos 1º al  4º</v>
      </c>
      <c r="H747" s="129" t="str">
        <f>VLOOKUP(A747,BASE.!$A$1:$T$878,8,FALSE)</f>
        <v>no tiene</v>
      </c>
      <c r="I747" s="129">
        <f>VLOOKUP(A747,BASE.!$A$1:$T$878,9,FALSE)</f>
        <v>0</v>
      </c>
      <c r="J747" s="129">
        <f>VLOOKUP(A747,BASE.!$A$1:$T$878,10,FALSE)</f>
        <v>0</v>
      </c>
      <c r="K747" s="129" t="str">
        <f>VLOOKUP(A747,BASE.!$A$1:$T$878,11,FALSE)</f>
        <v xml:space="preserve">Manuel Tulio Contreras Álvarez </v>
      </c>
      <c r="L747" s="129" t="str">
        <f>VLOOKUP(A747,BASE.!$A$1:$T$878,12,FALSE)</f>
        <v xml:space="preserve">Oscar Gajardo N°2250, comuna de Placilla, Sexta Región.
</v>
      </c>
      <c r="M747" s="129" t="str">
        <f>VLOOKUP(A747,BASE.!$A$1:$T$878,13,FALSE)</f>
        <v>VI</v>
      </c>
      <c r="N747" s="129" t="str">
        <f>VLOOKUP(A747,BASE.!$A$1:$T$878,14,FALSE)</f>
        <v xml:space="preserve"> Placilla</v>
      </c>
      <c r="O747" s="129">
        <f>VLOOKUP(A747,BASE.!$A$1:$T$878,15,FALSE)</f>
        <v>0</v>
      </c>
      <c r="P747" s="129">
        <f>VLOOKUP(A747,BASE.!$A$1:$T$878,16,FALSE)</f>
        <v>0</v>
      </c>
      <c r="Q747" s="129">
        <f>VLOOKUP(A747,BASE.!$A$1:$T$878,17,FALSE)</f>
        <v>0</v>
      </c>
      <c r="R747" s="129">
        <f>VLOOKUP(A747,BASE.!$A$1:$T$878,18,FALSE)</f>
        <v>91001</v>
      </c>
      <c r="S747" s="129" t="str">
        <f>VLOOKUP(A747,BASE.!$A$1:$T$878,19,FALSE)</f>
        <v>Se acompaña Certificado Financiero de 11 de junio de 2008, aprobado por Unidad de Supervisión Financiera Nacional, correspondiente al año 2007.</v>
      </c>
      <c r="T747" s="131">
        <f>VLOOKUP(A747,BASE.!$A$1:$T$878,20,FALSE)</f>
        <v>38736</v>
      </c>
      <c r="U747" s="130">
        <v>7271</v>
      </c>
      <c r="V747" s="136">
        <v>83000</v>
      </c>
      <c r="W747" s="136">
        <v>83000</v>
      </c>
      <c r="X747" s="134">
        <v>44227</v>
      </c>
      <c r="Y747" s="135" t="s">
        <v>8664</v>
      </c>
      <c r="Z747" s="135" t="s">
        <v>7880</v>
      </c>
      <c r="AA747" s="135" t="s">
        <v>8078</v>
      </c>
    </row>
    <row r="748" spans="1:27" x14ac:dyDescent="0.25">
      <c r="A748" s="129">
        <v>7273</v>
      </c>
      <c r="B748" s="129" t="s">
        <v>8478</v>
      </c>
      <c r="C748" s="129">
        <v>691414000</v>
      </c>
      <c r="D748" s="129" t="str">
        <f>VLOOKUP(A748,BASE.!$A$1:$T$878,4,FALSE)</f>
        <v>Municipalidad</v>
      </c>
      <c r="E748" s="129" t="str">
        <f>VLOOKUP(A748,BASE.!$A$1:$T$878,5,FALSE)</f>
        <v>Municipalidad</v>
      </c>
      <c r="F748" s="129" t="str">
        <f>VLOOKUP(A748,BASE.!$A$1:$T$878,6,FALSE)</f>
        <v>Indefinida.</v>
      </c>
      <c r="G748" s="129" t="str">
        <f>VLOOKUP(A748,BASE.!$A$1:$T$878,7,FALSE)</f>
        <v>Según Ley Orgánica Nº 18.695, arts. 1º al 4º.</v>
      </c>
      <c r="H748" s="129" t="str">
        <f>VLOOKUP(A748,BASE.!$A$1:$T$878,8,FALSE)</f>
        <v>no tiene</v>
      </c>
      <c r="I748" s="129">
        <f>VLOOKUP(A748,BASE.!$A$1:$T$878,9,FALSE)</f>
        <v>0</v>
      </c>
      <c r="J748" s="129">
        <f>VLOOKUP(A748,BASE.!$A$1:$T$878,10,FALSE)</f>
        <v>0</v>
      </c>
      <c r="K748" s="129" t="str">
        <f>VLOOKUP(A748,BASE.!$A$1:$T$878,11,FALSE)</f>
        <v xml:space="preserve">Alberto Raúl Gyhra Soto, </v>
      </c>
      <c r="L748" s="129" t="str">
        <f>VLOOKUP(A748,BASE.!$A$1:$T$878,12,FALSE)</f>
        <v>18 de Septiembre Nº250, comuna de Quillón</v>
      </c>
      <c r="M748" s="129" t="str">
        <f>VLOOKUP(A748,BASE.!$A$1:$T$878,13,FALSE)</f>
        <v>XVI</v>
      </c>
      <c r="N748" s="129" t="str">
        <f>VLOOKUP(A748,BASE.!$A$1:$T$878,14,FALSE)</f>
        <v xml:space="preserve"> Quillón</v>
      </c>
      <c r="O748" s="129" t="str">
        <f>VLOOKUP(A748,BASE.!$A$1:$T$878,15,FALSE)</f>
        <v xml:space="preserve"> Fonos: (42) 2207132</v>
      </c>
      <c r="P748" s="129">
        <f>VLOOKUP(A748,BASE.!$A$1:$T$878,16,FALSE)</f>
        <v>0</v>
      </c>
      <c r="Q748" s="129">
        <f>VLOOKUP(A748,BASE.!$A$1:$T$878,17,FALSE)</f>
        <v>0</v>
      </c>
      <c r="R748" s="129">
        <f>VLOOKUP(A748,BASE.!$A$1:$T$878,18,FALSE)</f>
        <v>91001</v>
      </c>
      <c r="S748" s="129" t="str">
        <f>VLOOKUP(A748,BASE.!$A$1:$T$878,19,FALSE)</f>
        <v xml:space="preserve">No se acompañan. Aplica Informe Jurídico Nº 09, de  fecha 14 de marzo de 2011 del Departamento Jurídico y Dictamen Nº 070791, de 2009, de la Contraloría General de la República.  
</v>
      </c>
      <c r="T748" s="131">
        <f>VLOOKUP(A748,BASE.!$A$1:$T$878,20,FALSE)</f>
        <v>38736</v>
      </c>
      <c r="U748" s="130">
        <v>7273</v>
      </c>
      <c r="V748" s="136">
        <v>141930</v>
      </c>
      <c r="W748" s="136">
        <v>141930</v>
      </c>
      <c r="X748" s="134">
        <v>44227</v>
      </c>
      <c r="Y748" s="135" t="s">
        <v>8664</v>
      </c>
      <c r="Z748" s="135" t="s">
        <v>7880</v>
      </c>
      <c r="AA748" s="135" t="s">
        <v>8079</v>
      </c>
    </row>
    <row r="749" spans="1:27" x14ac:dyDescent="0.25">
      <c r="A749" s="129">
        <v>7275</v>
      </c>
      <c r="B749" s="129" t="s">
        <v>8479</v>
      </c>
      <c r="C749" s="129">
        <v>691105008</v>
      </c>
      <c r="D749" s="129" t="str">
        <f>VLOOKUP(A749,BASE.!$A$1:$T$878,4,FALSE)</f>
        <v>Municipalidad</v>
      </c>
      <c r="E749" s="129" t="str">
        <f>VLOOKUP(A749,BASE.!$A$1:$T$878,5,FALSE)</f>
        <v>Constitución Política de la República, art. 107.</v>
      </c>
      <c r="F749" s="129" t="str">
        <f>VLOOKUP(A749,BASE.!$A$1:$T$878,6,FALSE)</f>
        <v>Indefinida.</v>
      </c>
      <c r="G749" s="129" t="str">
        <f>VLOOKUP(A749,BASE.!$A$1:$T$878,7,FALSE)</f>
        <v>Según Ley Orgánica Nº 18.695, arts. 1º al 4º.</v>
      </c>
      <c r="H749" s="129" t="str">
        <f>VLOOKUP(A749,BASE.!$A$1:$T$878,8,FALSE)</f>
        <v>no tiene</v>
      </c>
      <c r="I749" s="129">
        <f>VLOOKUP(A749,BASE.!$A$1:$T$878,9,FALSE)</f>
        <v>0</v>
      </c>
      <c r="J749" s="129">
        <f>VLOOKUP(A749,BASE.!$A$1:$T$878,10,FALSE)</f>
        <v>0</v>
      </c>
      <c r="K749" s="129" t="str">
        <f>VLOOKUP(A749,BASE.!$A$1:$T$878,11,FALSE)</f>
        <v xml:space="preserve">Juan Raúl Rojas Vergara    </v>
      </c>
      <c r="L749" s="129" t="str">
        <f>VLOOKUP(A749,BASE.!$A$1:$T$878,12,FALSE)</f>
        <v xml:space="preserve">Carlos Silva Renard Nº46, San Clemente , VII Región.
</v>
      </c>
      <c r="M749" s="129" t="str">
        <f>VLOOKUP(A749,BASE.!$A$1:$T$878,13,FALSE)</f>
        <v>VII</v>
      </c>
      <c r="N749" s="129" t="str">
        <f>VLOOKUP(A749,BASE.!$A$1:$T$878,14,FALSE)</f>
        <v>San Clemente</v>
      </c>
      <c r="O749" s="129" t="str">
        <f>VLOOKUP(A749,BASE.!$A$1:$T$878,15,FALSE)</f>
        <v>Fonos (71) 621570</v>
      </c>
      <c r="P749" s="129">
        <f>VLOOKUP(A749,BASE.!$A$1:$T$878,16,FALSE)</f>
        <v>0</v>
      </c>
      <c r="Q749" s="129">
        <f>VLOOKUP(A749,BASE.!$A$1:$T$878,17,FALSE)</f>
        <v>0</v>
      </c>
      <c r="R749" s="129">
        <f>VLOOKUP(A749,BASE.!$A$1:$T$878,18,FALSE)</f>
        <v>91001</v>
      </c>
      <c r="S749" s="129" t="str">
        <f>VLOOKUP(A749,BASE.!$A$1:$T$878,19,FALSE)</f>
        <v xml:space="preserve">No se acompañan. Aplica Informe Jurídico Nº 09, de  fecha 14 de marzo de 2011 del Departamento Jurídico y Dictamen Nº 070791, de 2009, de la Contraloría General de la República.  
</v>
      </c>
      <c r="T749" s="131">
        <f>VLOOKUP(A749,BASE.!$A$1:$T$878,20,FALSE)</f>
        <v>38736</v>
      </c>
      <c r="U749" s="130">
        <v>7275</v>
      </c>
      <c r="V749" s="136">
        <v>145250</v>
      </c>
      <c r="W749" s="136">
        <v>145250</v>
      </c>
      <c r="X749" s="134">
        <v>44227</v>
      </c>
      <c r="Y749" s="135" t="s">
        <v>8664</v>
      </c>
      <c r="Z749" s="135" t="s">
        <v>7880</v>
      </c>
      <c r="AA749" s="135" t="s">
        <v>7998</v>
      </c>
    </row>
    <row r="750" spans="1:27" x14ac:dyDescent="0.25">
      <c r="A750" s="129">
        <v>7276</v>
      </c>
      <c r="B750" s="129" t="s">
        <v>8480</v>
      </c>
      <c r="C750" s="129">
        <v>691101002</v>
      </c>
      <c r="D750" s="129" t="str">
        <f>VLOOKUP(A750,BASE.!$A$1:$T$878,4,FALSE)</f>
        <v>Municipalidad</v>
      </c>
      <c r="E750" s="129" t="str">
        <f>VLOOKUP(A750,BASE.!$A$1:$T$878,5,FALSE)</f>
        <v>Constitución Política de la República, art. 107.</v>
      </c>
      <c r="F750" s="129" t="str">
        <f>VLOOKUP(A750,BASE.!$A$1:$T$878,6,FALSE)</f>
        <v>Indefinida.</v>
      </c>
      <c r="G750" s="129" t="str">
        <f>VLOOKUP(A750,BASE.!$A$1:$T$878,7,FALSE)</f>
        <v>Según Ley Orgánica Nº 18.695, arts. 1º al 4º.</v>
      </c>
      <c r="H750" s="129" t="str">
        <f>VLOOKUP(A750,BASE.!$A$1:$T$878,8,FALSE)</f>
        <v>no tiene</v>
      </c>
      <c r="I750" s="129">
        <f>VLOOKUP(A750,BASE.!$A$1:$T$878,9,FALSE)</f>
        <v>0</v>
      </c>
      <c r="J750" s="129">
        <f>VLOOKUP(A750,BASE.!$A$1:$T$878,10,FALSE)</f>
        <v>0</v>
      </c>
      <c r="K750" s="129" t="str">
        <f>VLOOKUP(A750,BASE.!$A$1:$T$878,11,FALSE)</f>
        <v xml:space="preserve">Priscilla Castillo Gerli, </v>
      </c>
      <c r="L750" s="129" t="str">
        <f>VLOOKUP(A750,BASE.!$A$1:$T$878,12,FALSE)</f>
        <v xml:space="preserve">Yerbas Buenas Nº1389, comuna de Molina, VII Región.
</v>
      </c>
      <c r="M750" s="129" t="str">
        <f>VLOOKUP(A750,BASE.!$A$1:$T$878,13,FALSE)</f>
        <v>VII</v>
      </c>
      <c r="N750" s="129" t="str">
        <f>VLOOKUP(A750,BASE.!$A$1:$T$878,14,FALSE)</f>
        <v>Molina</v>
      </c>
      <c r="O750" s="129" t="str">
        <f>VLOOKUP(A750,BASE.!$A$1:$T$878,15,FALSE)</f>
        <v>Fonos (75) 491994</v>
      </c>
      <c r="P750" s="129">
        <f>VLOOKUP(A750,BASE.!$A$1:$T$878,16,FALSE)</f>
        <v>0</v>
      </c>
      <c r="Q750" s="129">
        <f>VLOOKUP(A750,BASE.!$A$1:$T$878,17,FALSE)</f>
        <v>0</v>
      </c>
      <c r="R750" s="129">
        <f>VLOOKUP(A750,BASE.!$A$1:$T$878,18,FALSE)</f>
        <v>91001</v>
      </c>
      <c r="S750" s="129" t="str">
        <f>VLOOKUP(A750,BASE.!$A$1:$T$878,19,FALSE)</f>
        <v xml:space="preserve">No se acompañan. Aplica Informe Jurídico Nº 09, de  fecha 14 de marzo de 2011 del Departamento Jurídico y Dictamen Nº 070791, de 2009, de la Contraloría General de la República.  
</v>
      </c>
      <c r="T750" s="131">
        <f>VLOOKUP(A750,BASE.!$A$1:$T$878,20,FALSE)</f>
        <v>38736</v>
      </c>
      <c r="U750" s="130">
        <v>7276</v>
      </c>
      <c r="V750" s="136">
        <v>124500</v>
      </c>
      <c r="W750" s="136">
        <v>124500</v>
      </c>
      <c r="X750" s="134">
        <v>44227</v>
      </c>
      <c r="Y750" s="135" t="s">
        <v>8664</v>
      </c>
      <c r="Z750" s="135" t="s">
        <v>7880</v>
      </c>
      <c r="AA750" s="135" t="s">
        <v>8023</v>
      </c>
    </row>
    <row r="751" spans="1:27" x14ac:dyDescent="0.25">
      <c r="A751" s="129">
        <v>7279</v>
      </c>
      <c r="B751" s="129" t="s">
        <v>8481</v>
      </c>
      <c r="C751" s="129">
        <v>690730006</v>
      </c>
      <c r="D751" s="129" t="str">
        <f>VLOOKUP(A751,BASE.!$A$1:$T$878,4,FALSE)</f>
        <v>Municipalidad</v>
      </c>
      <c r="E751" s="129" t="str">
        <f>VLOOKUP(A751,BASE.!$A$1:$T$878,5,FALSE)</f>
        <v>Constitución Política de la República, art. 107.</v>
      </c>
      <c r="F751" s="129" t="str">
        <f>VLOOKUP(A751,BASE.!$A$1:$T$878,6,FALSE)</f>
        <v>Indefinida.</v>
      </c>
      <c r="G751" s="129" t="str">
        <f>VLOOKUP(A751,BASE.!$A$1:$T$878,7,FALSE)</f>
        <v>Según Ley Orgánica Nº 18.695, arts. 1º al 4º.</v>
      </c>
      <c r="H751" s="129" t="str">
        <f>VLOOKUP(A751,BASE.!$A$1:$T$878,8,FALSE)</f>
        <v>no tiene</v>
      </c>
      <c r="I751" s="129">
        <f>VLOOKUP(A751,BASE.!$A$1:$T$878,9,FALSE)</f>
        <v>0</v>
      </c>
      <c r="J751" s="129">
        <f>VLOOKUP(A751,BASE.!$A$1:$T$878,10,FALSE)</f>
        <v>0</v>
      </c>
      <c r="K751" s="129" t="str">
        <f>VLOOKUP(A751,BASE.!$A$1:$T$878,11,FALSE)</f>
        <v xml:space="preserve">Francisco Javier Gómez Ramirez 
Alcalde 
</v>
      </c>
      <c r="L751" s="129" t="str">
        <f>VLOOKUP(A751,BASE.!$A$1:$T$878,12,FALSE)</f>
        <v xml:space="preserve">Avenida Los Libertadores Nº 277, comuna de El Monte,   Región Metropolitana.
</v>
      </c>
      <c r="M751" s="129" t="str">
        <f>VLOOKUP(A751,BASE.!$A$1:$T$878,13,FALSE)</f>
        <v>XIII</v>
      </c>
      <c r="N751" s="129" t="str">
        <f>VLOOKUP(A751,BASE.!$A$1:$T$878,14,FALSE)</f>
        <v>El Monte</v>
      </c>
      <c r="O751" s="129" t="str">
        <f>VLOOKUP(A751,BASE.!$A$1:$T$878,15,FALSE)</f>
        <v>Fonos 8182503- 8182531</v>
      </c>
      <c r="P751" s="129">
        <f>VLOOKUP(A751,BASE.!$A$1:$T$878,16,FALSE)</f>
        <v>0</v>
      </c>
      <c r="Q751" s="129">
        <f>VLOOKUP(A751,BASE.!$A$1:$T$878,17,FALSE)</f>
        <v>0</v>
      </c>
      <c r="R751" s="129">
        <f>VLOOKUP(A751,BASE.!$A$1:$T$878,18,FALSE)</f>
        <v>91001</v>
      </c>
      <c r="S751" s="129" t="str">
        <f>VLOOKUP(A751,BASE.!$A$1:$T$878,19,FALSE)</f>
        <v xml:space="preserve">No se acompañan. Aplica Informe Jurídico Nº 09, de fecha 14 de marzo de 2011 del Departamento Jurídico y Dictamen Nº 070791, de 2009, de la Contraloría General de la República.  
</v>
      </c>
      <c r="T751" s="131">
        <f>VLOOKUP(A751,BASE.!$A$1:$T$878,20,FALSE)</f>
        <v>38737</v>
      </c>
      <c r="U751" s="130">
        <v>7279</v>
      </c>
      <c r="V751" s="136">
        <v>124500</v>
      </c>
      <c r="W751" s="136">
        <v>124500</v>
      </c>
      <c r="X751" s="134">
        <v>44227</v>
      </c>
      <c r="Y751" s="135" t="s">
        <v>8664</v>
      </c>
      <c r="Z751" s="135" t="s">
        <v>7880</v>
      </c>
      <c r="AA751" s="135" t="s">
        <v>8080</v>
      </c>
    </row>
    <row r="752" spans="1:27" x14ac:dyDescent="0.25">
      <c r="A752" s="129">
        <v>7280</v>
      </c>
      <c r="B752" s="129" t="s">
        <v>8482</v>
      </c>
      <c r="C752" s="129">
        <v>690205009</v>
      </c>
      <c r="D752" s="129" t="str">
        <f>VLOOKUP(A752,BASE.!$A$1:$T$878,4,FALSE)</f>
        <v>Municipalidad</v>
      </c>
      <c r="E752" s="129" t="str">
        <f>VLOOKUP(A752,BASE.!$A$1:$T$878,5,FALSE)</f>
        <v>Constitución Política de la República, art. 107.</v>
      </c>
      <c r="F752" s="129" t="str">
        <f>VLOOKUP(A752,BASE.!$A$1:$T$878,6,FALSE)</f>
        <v>Indefinida.</v>
      </c>
      <c r="G752" s="129" t="str">
        <f>VLOOKUP(A752,BASE.!$A$1:$T$878,7,FALSE)</f>
        <v>Según Ley Orgánica Nº 18.695, arts. 1º al 4º.</v>
      </c>
      <c r="H752" s="129" t="str">
        <f>VLOOKUP(A752,BASE.!$A$1:$T$878,8,FALSE)</f>
        <v>no tiene</v>
      </c>
      <c r="I752" s="129">
        <f>VLOOKUP(A752,BASE.!$A$1:$T$878,9,FALSE)</f>
        <v>0</v>
      </c>
      <c r="J752" s="129">
        <f>VLOOKUP(A752,BASE.!$A$1:$T$878,10,FALSE)</f>
        <v>0</v>
      </c>
      <c r="K752" s="129" t="str">
        <f>VLOOKUP(A752,BASE.!$A$1:$T$878,11,FALSE)</f>
        <v xml:space="preserve">Sergio Belmor Orellana Montejo. </v>
      </c>
      <c r="L752" s="129" t="str">
        <f>VLOOKUP(A752,BASE.!$A$1:$T$878,12,FALSE)</f>
        <v xml:space="preserve">Arturo Prat 515, comuna de Tal Tal, Segunda Región
</v>
      </c>
      <c r="M752" s="129" t="str">
        <f>VLOOKUP(A752,BASE.!$A$1:$T$878,13,FALSE)</f>
        <v>II</v>
      </c>
      <c r="N752" s="129" t="str">
        <f>VLOOKUP(A752,BASE.!$A$1:$T$878,14,FALSE)</f>
        <v>Tal Tal</v>
      </c>
      <c r="O752" s="129" t="str">
        <f>VLOOKUP(A752,BASE.!$A$1:$T$878,15,FALSE)</f>
        <v xml:space="preserve">Mesa Central: (55) 2683000
DIDECO: (55) 2683010 (55) 2683057
</v>
      </c>
      <c r="P752" s="129" t="str">
        <f>VLOOKUP(A752,BASE.!$A$1:$T$878,16,FALSE)</f>
        <v xml:space="preserve">Municipalidad: alcaldia@taltal.cl
Directora de DIDECO: ingrid.penaloza@gmail.com
</v>
      </c>
      <c r="Q752" s="129">
        <f>VLOOKUP(A752,BASE.!$A$1:$T$878,17,FALSE)</f>
        <v>0</v>
      </c>
      <c r="R752" s="129">
        <f>VLOOKUP(A752,BASE.!$A$1:$T$878,18,FALSE)</f>
        <v>91001</v>
      </c>
      <c r="S752" s="129" t="str">
        <f>VLOOKUP(A752,BASE.!$A$1:$T$878,19,FALSE)</f>
        <v xml:space="preserve">No se acompañan. Aplica Informe Jurídico Nº 09, de  fecha 14 de marzo de 2011 del Departamento Jurídico y Dictamen Nº 070791, de 2009, de la Contraloría General de la República.  
</v>
      </c>
      <c r="T752" s="131">
        <f>VLOOKUP(A752,BASE.!$A$1:$T$878,20,FALSE)</f>
        <v>38737</v>
      </c>
      <c r="U752" s="130">
        <v>7280</v>
      </c>
      <c r="V752" s="136">
        <v>161850</v>
      </c>
      <c r="W752" s="136">
        <v>161850</v>
      </c>
      <c r="X752" s="134">
        <v>44227</v>
      </c>
      <c r="Y752" s="135" t="s">
        <v>8664</v>
      </c>
      <c r="Z752" s="135" t="s">
        <v>7880</v>
      </c>
      <c r="AA752" s="135" t="s">
        <v>7983</v>
      </c>
    </row>
    <row r="753" spans="1:27" x14ac:dyDescent="0.25">
      <c r="A753" s="129">
        <v>7282</v>
      </c>
      <c r="B753" s="129" t="s">
        <v>8483</v>
      </c>
      <c r="C753" s="129">
        <v>691603008</v>
      </c>
      <c r="D753" s="129" t="str">
        <f>VLOOKUP(A753,BASE.!$A$1:$T$878,4,FALSE)</f>
        <v>Municipalidad</v>
      </c>
      <c r="E753" s="129" t="str">
        <f>VLOOKUP(A753,BASE.!$A$1:$T$878,5,FALSE)</f>
        <v>Constitución Política de la República, art. 107.</v>
      </c>
      <c r="F753" s="129" t="str">
        <f>VLOOKUP(A753,BASE.!$A$1:$T$878,6,FALSE)</f>
        <v>Indefinida.</v>
      </c>
      <c r="G753" s="129" t="str">
        <f>VLOOKUP(A753,BASE.!$A$1:$T$878,7,FALSE)</f>
        <v>Según Ley Orgánica Nº 18.695, arts. 1º al 4º.</v>
      </c>
      <c r="H753" s="129" t="str">
        <f>VLOOKUP(A753,BASE.!$A$1:$T$878,8,FALSE)</f>
        <v>no tiene</v>
      </c>
      <c r="I753" s="129">
        <f>VLOOKUP(A753,BASE.!$A$1:$T$878,9,FALSE)</f>
        <v>0</v>
      </c>
      <c r="J753" s="129">
        <f>VLOOKUP(A753,BASE.!$A$1:$T$878,10,FALSE)</f>
        <v>0</v>
      </c>
      <c r="K753" s="129" t="str">
        <f>VLOOKUP(A753,BASE.!$A$1:$T$878,11,FALSE)</f>
        <v xml:space="preserve">Cristian Peña Morales   </v>
      </c>
      <c r="L753" s="129" t="str">
        <f>VLOOKUP(A753,BASE.!$A$1:$T$878,12,FALSE)</f>
        <v xml:space="preserve">Andres Bello Nº 233, comuna de Lebu, Octava Región
</v>
      </c>
      <c r="M753" s="129" t="str">
        <f>VLOOKUP(A753,BASE.!$A$1:$T$878,13,FALSE)</f>
        <v>VIII</v>
      </c>
      <c r="N753" s="129" t="str">
        <f>VLOOKUP(A753,BASE.!$A$1:$T$878,14,FALSE)</f>
        <v xml:space="preserve"> Lebu</v>
      </c>
      <c r="O753" s="129" t="str">
        <f>VLOOKUP(A753,BASE.!$A$1:$T$878,15,FALSE)</f>
        <v>Fonos (41)551221 / (41) 2866704/ (41) 2866705</v>
      </c>
      <c r="P753" s="129" t="str">
        <f>VLOOKUP(A753,BASE.!$A$1:$T$878,16,FALSE)</f>
        <v>alcalde@lebu.cl</v>
      </c>
      <c r="Q753" s="129">
        <f>VLOOKUP(A753,BASE.!$A$1:$T$878,17,FALSE)</f>
        <v>0</v>
      </c>
      <c r="R753" s="129">
        <f>VLOOKUP(A753,BASE.!$A$1:$T$878,18,FALSE)</f>
        <v>91001</v>
      </c>
      <c r="S753" s="129" t="str">
        <f>VLOOKUP(A753,BASE.!$A$1:$T$878,19,FALSE)</f>
        <v xml:space="preserve">No se acompañan. Aplica Informe Jurídico Nº 09, de  fecha 14 de marzo de 2011 del Departamento Jurídico y Dictamen Nº 070791, de 2009, de la Contraloría General de la República.  
</v>
      </c>
      <c r="T753" s="131">
        <f>VLOOKUP(A753,BASE.!$A$1:$T$878,20,FALSE)</f>
        <v>38737</v>
      </c>
      <c r="U753" s="130">
        <v>7282</v>
      </c>
      <c r="V753" s="136">
        <v>164672</v>
      </c>
      <c r="W753" s="136">
        <v>164672</v>
      </c>
      <c r="X753" s="134">
        <v>44227</v>
      </c>
      <c r="Y753" s="135" t="s">
        <v>8664</v>
      </c>
      <c r="Z753" s="135" t="s">
        <v>7880</v>
      </c>
      <c r="AA753" s="135" t="s">
        <v>7991</v>
      </c>
    </row>
    <row r="754" spans="1:27" x14ac:dyDescent="0.25">
      <c r="A754" s="129">
        <v>7283</v>
      </c>
      <c r="B754" s="129" t="s">
        <v>8484</v>
      </c>
      <c r="C754" s="129" t="s">
        <v>7840</v>
      </c>
      <c r="D754" s="129" t="str">
        <f>VLOOKUP(A754,BASE.!$A$1:$T$878,4,FALSE)</f>
        <v>Municipalidad</v>
      </c>
      <c r="E754" s="129" t="str">
        <f>VLOOKUP(A754,BASE.!$A$1:$T$878,5,FALSE)</f>
        <v>Constitución Política de la República, artículo 107.</v>
      </c>
      <c r="F754" s="129" t="str">
        <f>VLOOKUP(A754,BASE.!$A$1:$T$878,6,FALSE)</f>
        <v>Indefinida.</v>
      </c>
      <c r="G754" s="129" t="str">
        <f>VLOOKUP(A754,BASE.!$A$1:$T$878,7,FALSE)</f>
        <v>Según Ley Orgánica Nº 18.695, artículos 1º al 4º.</v>
      </c>
      <c r="H754" s="129" t="str">
        <f>VLOOKUP(A754,BASE.!$A$1:$T$878,8,FALSE)</f>
        <v>no tiene</v>
      </c>
      <c r="I754" s="129">
        <f>VLOOKUP(A754,BASE.!$A$1:$T$878,9,FALSE)</f>
        <v>0</v>
      </c>
      <c r="J754" s="129">
        <f>VLOOKUP(A754,BASE.!$A$1:$T$878,10,FALSE)</f>
        <v>0</v>
      </c>
      <c r="K754" s="129" t="str">
        <f>VLOOKUP(A754,BASE.!$A$1:$T$878,11,FALSE)</f>
        <v>Marcelo Enrique Rivera Arancibia,</v>
      </c>
      <c r="L754" s="129" t="str">
        <f>VLOOKUP(A754,BASE.!$A$1:$T$878,12,FALSE)</f>
        <v xml:space="preserve">Chaiten Nº 8070, comuna de Hualpén, Octava Región. 
</v>
      </c>
      <c r="M754" s="129" t="str">
        <f>VLOOKUP(A754,BASE.!$A$1:$T$878,13,FALSE)</f>
        <v>VIII</v>
      </c>
      <c r="N754" s="129" t="str">
        <f>VLOOKUP(A754,BASE.!$A$1:$T$878,14,FALSE)</f>
        <v>Hualpén</v>
      </c>
      <c r="O754" s="129" t="str">
        <f>VLOOKUP(A754,BASE.!$A$1:$T$878,15,FALSE)</f>
        <v xml:space="preserve">Fonos (41) 425501
</v>
      </c>
      <c r="P754" s="129">
        <f>VLOOKUP(A754,BASE.!$A$1:$T$878,16,FALSE)</f>
        <v>0</v>
      </c>
      <c r="Q754" s="129">
        <f>VLOOKUP(A754,BASE.!$A$1:$T$878,17,FALSE)</f>
        <v>0</v>
      </c>
      <c r="R754" s="129">
        <f>VLOOKUP(A754,BASE.!$A$1:$T$878,18,FALSE)</f>
        <v>91001</v>
      </c>
      <c r="S754" s="129" t="str">
        <f>VLOOKUP(A754,BASE.!$A$1:$T$878,19,FALSE)</f>
        <v xml:space="preserve">Se acompaña Certificado Financiero de fecha 29 de agosto del 2008, correspondiente al año 2007, aprobado por la Unidad de Supervisión Financiera Nacional. 
Patrimonio $4.363.178.059.-
</v>
      </c>
      <c r="T754" s="131">
        <f>VLOOKUP(A754,BASE.!$A$1:$T$878,20,FALSE)</f>
        <v>38737</v>
      </c>
      <c r="U754" s="130">
        <v>7283</v>
      </c>
      <c r="V754" s="136">
        <v>165585</v>
      </c>
      <c r="W754" s="136">
        <v>165585</v>
      </c>
      <c r="X754" s="134">
        <v>44227</v>
      </c>
      <c r="Y754" s="135" t="s">
        <v>8664</v>
      </c>
      <c r="Z754" s="135" t="s">
        <v>7880</v>
      </c>
      <c r="AA754" s="135" t="s">
        <v>7943</v>
      </c>
    </row>
    <row r="755" spans="1:27" x14ac:dyDescent="0.25">
      <c r="A755" s="129">
        <v>7284</v>
      </c>
      <c r="B755" s="129" t="s">
        <v>8485</v>
      </c>
      <c r="C755" s="129">
        <v>691505006</v>
      </c>
      <c r="D755" s="129" t="str">
        <f>VLOOKUP(A755,BASE.!$A$1:$T$878,4,FALSE)</f>
        <v>Municipalidad</v>
      </c>
      <c r="E755" s="129" t="str">
        <f>VLOOKUP(A755,BASE.!$A$1:$T$878,5,FALSE)</f>
        <v>Constitución Política de la República, artículo 107</v>
      </c>
      <c r="F755" s="129" t="str">
        <f>VLOOKUP(A755,BASE.!$A$1:$T$878,6,FALSE)</f>
        <v>Indefinida</v>
      </c>
      <c r="G755" s="129" t="str">
        <f>VLOOKUP(A755,BASE.!$A$1:$T$878,7,FALSE)</f>
        <v>Según Ley Orgánica N° 18.695, artículos 1° al 4°</v>
      </c>
      <c r="H755" s="129" t="str">
        <f>VLOOKUP(A755,BASE.!$A$1:$T$878,8,FALSE)</f>
        <v>no tiene</v>
      </c>
      <c r="I755" s="129">
        <f>VLOOKUP(A755,BASE.!$A$1:$T$878,9,FALSE)</f>
        <v>0</v>
      </c>
      <c r="J755" s="129">
        <f>VLOOKUP(A755,BASE.!$A$1:$T$878,10,FALSE)</f>
        <v>0</v>
      </c>
      <c r="K755" s="129" t="str">
        <f>VLOOKUP(A755,BASE.!$A$1:$T$878,11,FALSE)</f>
        <v xml:space="preserve">Víctor Hugo Figueroa Rebolledo,
</v>
      </c>
      <c r="L755" s="129" t="str">
        <f>VLOOKUP(A755,BASE.!$A$1:$T$878,12,FALSE)</f>
        <v xml:space="preserve">Bernardo O’Higgins N° 500, comuna de Penco, Octava Región
Casilla 2
</v>
      </c>
      <c r="M755" s="129" t="str">
        <f>VLOOKUP(A755,BASE.!$A$1:$T$878,13,FALSE)</f>
        <v>VIII</v>
      </c>
      <c r="N755" s="129" t="str">
        <f>VLOOKUP(A755,BASE.!$A$1:$T$878,14,FALSE)</f>
        <v xml:space="preserve"> Penco</v>
      </c>
      <c r="O755" s="129" t="str">
        <f>VLOOKUP(A755,BASE.!$A$1:$T$878,15,FALSE)</f>
        <v>Teléfono: (41) 2261453</v>
      </c>
      <c r="P755" s="129" t="str">
        <f>VLOOKUP(A755,BASE.!$A$1:$T$878,16,FALSE)</f>
        <v>Correo electrónico: vh.figueroa@penco.cl</v>
      </c>
      <c r="Q755" s="129">
        <f>VLOOKUP(A755,BASE.!$A$1:$T$878,17,FALSE)</f>
        <v>0</v>
      </c>
      <c r="R755" s="129">
        <f>VLOOKUP(A755,BASE.!$A$1:$T$878,18,FALSE)</f>
        <v>91001</v>
      </c>
      <c r="S755" s="129" t="str">
        <f>VLOOKUP(A755,BASE.!$A$1:$T$878,19,FALSE)</f>
        <v xml:space="preserve">No se acompañan. Aplica Informe Jurídico Nº 09, de  fecha 14 de marzo de 2011 del Departamento Jurídico y Dictamen Nº 070791, de 2009, de la Contraloría General de la República.  
</v>
      </c>
      <c r="T755" s="131">
        <f>VLOOKUP(A755,BASE.!$A$1:$T$878,20,FALSE)</f>
        <v>38737</v>
      </c>
      <c r="U755" s="130">
        <v>7284</v>
      </c>
      <c r="V755" s="136">
        <v>137199</v>
      </c>
      <c r="W755" s="136">
        <v>137199</v>
      </c>
      <c r="X755" s="134">
        <v>44227</v>
      </c>
      <c r="Y755" s="135" t="s">
        <v>8664</v>
      </c>
      <c r="Z755" s="135" t="s">
        <v>7880</v>
      </c>
      <c r="AA755" s="135" t="s">
        <v>8022</v>
      </c>
    </row>
    <row r="756" spans="1:27" x14ac:dyDescent="0.25">
      <c r="A756" s="129">
        <v>7285</v>
      </c>
      <c r="B756" s="129" t="s">
        <v>8486</v>
      </c>
      <c r="C756" s="129" t="s">
        <v>7832</v>
      </c>
      <c r="D756" s="129" t="str">
        <f>VLOOKUP(A756,BASE.!$A$1:$T$878,4,FALSE)</f>
        <v>Municipalidad</v>
      </c>
      <c r="E756" s="129" t="str">
        <f>VLOOKUP(A756,BASE.!$A$1:$T$878,5,FALSE)</f>
        <v>Constitución Política de la República, art. 107.</v>
      </c>
      <c r="F756" s="129" t="str">
        <f>VLOOKUP(A756,BASE.!$A$1:$T$878,6,FALSE)</f>
        <v>Indefinida.</v>
      </c>
      <c r="G756" s="129" t="str">
        <f>VLOOKUP(A756,BASE.!$A$1:$T$878,7,FALSE)</f>
        <v>Según Ley Orgánica Nº 18.695, arts. 1º al 4º.</v>
      </c>
      <c r="H756" s="129" t="str">
        <f>VLOOKUP(A756,BASE.!$A$1:$T$878,8,FALSE)</f>
        <v>no tiene</v>
      </c>
      <c r="I756" s="129">
        <f>VLOOKUP(A756,BASE.!$A$1:$T$878,9,FALSE)</f>
        <v>0</v>
      </c>
      <c r="J756" s="129">
        <f>VLOOKUP(A756,BASE.!$A$1:$T$878,10,FALSE)</f>
        <v>0</v>
      </c>
      <c r="K756" s="129" t="str">
        <f>VLOOKUP(A756,BASE.!$A$1:$T$878,11,FALSE)</f>
        <v xml:space="preserve">Álvaro Andrés Ortiz Vera. </v>
      </c>
      <c r="L756" s="129" t="str">
        <f>VLOOKUP(A756,BASE.!$A$1:$T$878,12,FALSE)</f>
        <v xml:space="preserve">O’ Higgins Nº 525, comuna de Concepción, Octava Región.
Casilla 107- C
</v>
      </c>
      <c r="M756" s="129" t="str">
        <f>VLOOKUP(A756,BASE.!$A$1:$T$878,13,FALSE)</f>
        <v>VIII</v>
      </c>
      <c r="N756" s="129" t="str">
        <f>VLOOKUP(A756,BASE.!$A$1:$T$878,14,FALSE)</f>
        <v>Concepción</v>
      </c>
      <c r="O756" s="129" t="str">
        <f>VLOOKUP(A756,BASE.!$A$1:$T$878,15,FALSE)</f>
        <v>Fonos (41) 266500</v>
      </c>
      <c r="P756" s="129">
        <f>VLOOKUP(A756,BASE.!$A$1:$T$878,16,FALSE)</f>
        <v>0</v>
      </c>
      <c r="Q756" s="129">
        <f>VLOOKUP(A756,BASE.!$A$1:$T$878,17,FALSE)</f>
        <v>0</v>
      </c>
      <c r="R756" s="129">
        <f>VLOOKUP(A756,BASE.!$A$1:$T$878,18,FALSE)</f>
        <v>91001</v>
      </c>
      <c r="S756" s="129" t="str">
        <f>VLOOKUP(A756,BASE.!$A$1:$T$878,19,FALSE)</f>
        <v xml:space="preserve">No se acompañan. Aplica Informe Jurídico Nº 09, de  fecha 14 de marzo de 2011 del Departamento Jurídico y Dictamen Nº 070791, de 2009, de la Contraloría General de la República.  
</v>
      </c>
      <c r="T756" s="131">
        <f>VLOOKUP(A756,BASE.!$A$1:$T$878,20,FALSE)</f>
        <v>38737</v>
      </c>
      <c r="U756" s="130">
        <v>7285</v>
      </c>
      <c r="V756" s="136">
        <v>208164</v>
      </c>
      <c r="W756" s="136">
        <v>208164</v>
      </c>
      <c r="X756" s="134">
        <v>44227</v>
      </c>
      <c r="Y756" s="135" t="s">
        <v>8664</v>
      </c>
      <c r="Z756" s="135" t="s">
        <v>7880</v>
      </c>
      <c r="AA756" s="135" t="s">
        <v>162</v>
      </c>
    </row>
    <row r="757" spans="1:27" x14ac:dyDescent="0.25">
      <c r="A757" s="129">
        <v>7286</v>
      </c>
      <c r="B757" s="129" t="s">
        <v>8487</v>
      </c>
      <c r="C757" s="129">
        <v>692301005</v>
      </c>
      <c r="D757" s="129" t="str">
        <f>VLOOKUP(A757,BASE.!$A$1:$T$878,4,FALSE)</f>
        <v>Municipalidad</v>
      </c>
      <c r="E757" s="129" t="str">
        <f>VLOOKUP(A757,BASE.!$A$1:$T$878,5,FALSE)</f>
        <v>Constitución Política de la República, art. 107.</v>
      </c>
      <c r="F757" s="129" t="str">
        <f>VLOOKUP(A757,BASE.!$A$1:$T$878,6,FALSE)</f>
        <v>Indefinida.</v>
      </c>
      <c r="G757" s="129" t="str">
        <f>VLOOKUP(A757,BASE.!$A$1:$T$878,7,FALSE)</f>
        <v>Según Ley Orgánica Nº 18.695, arts. 1º al 4º.</v>
      </c>
      <c r="H757" s="129" t="str">
        <f>VLOOKUP(A757,BASE.!$A$1:$T$878,8,FALSE)</f>
        <v>no tiene</v>
      </c>
      <c r="I757" s="129">
        <f>VLOOKUP(A757,BASE.!$A$1:$T$878,9,FALSE)</f>
        <v>0</v>
      </c>
      <c r="J757" s="129">
        <f>VLOOKUP(A757,BASE.!$A$1:$T$878,10,FALSE)</f>
        <v>0</v>
      </c>
      <c r="K757" s="129" t="str">
        <f>VLOOKUP(A757,BASE.!$A$1:$T$878,11,FALSE)</f>
        <v xml:space="preserve">Soledad  Del Carmen Moreno Muñoz, </v>
      </c>
      <c r="L757" s="129" t="str">
        <f>VLOOKUP(A757,BASE.!$A$1:$T$878,12,FALSE)</f>
        <v xml:space="preserve">Blanco Encalada Nº 660, comuna de Ancud, comuna de Chiloé, Décima Región
</v>
      </c>
      <c r="M757" s="129" t="str">
        <f>VLOOKUP(A757,BASE.!$A$1:$T$878,13,FALSE)</f>
        <v>X</v>
      </c>
      <c r="N757" s="129" t="str">
        <f>VLOOKUP(A757,BASE.!$A$1:$T$878,14,FALSE)</f>
        <v>Ancud</v>
      </c>
      <c r="O757" s="129" t="str">
        <f>VLOOKUP(A757,BASE.!$A$1:$T$878,15,FALSE)</f>
        <v>Fonos  (65) 622335- 628141</v>
      </c>
      <c r="P757" s="129">
        <f>VLOOKUP(A757,BASE.!$A$1:$T$878,16,FALSE)</f>
        <v>0</v>
      </c>
      <c r="Q757" s="129">
        <f>VLOOKUP(A757,BASE.!$A$1:$T$878,17,FALSE)</f>
        <v>0</v>
      </c>
      <c r="R757" s="129">
        <f>VLOOKUP(A757,BASE.!$A$1:$T$878,18,FALSE)</f>
        <v>91001</v>
      </c>
      <c r="S757" s="129" t="str">
        <f>VLOOKUP(A757,BASE.!$A$1:$T$878,19,FALSE)</f>
        <v xml:space="preserve">Acompaña certificado de antecedentes financieros correspondientes al año 2013, enviados para ser aprobados por el departamento de Administración y finanzas.
</v>
      </c>
      <c r="T757" s="131">
        <f>VLOOKUP(A757,BASE.!$A$1:$T$878,20,FALSE)</f>
        <v>38737</v>
      </c>
      <c r="U757" s="130">
        <v>7286</v>
      </c>
      <c r="V757" s="136">
        <v>185920</v>
      </c>
      <c r="W757" s="136">
        <v>185920</v>
      </c>
      <c r="X757" s="134">
        <v>44227</v>
      </c>
      <c r="Y757" s="135" t="s">
        <v>8664</v>
      </c>
      <c r="Z757" s="135" t="s">
        <v>7880</v>
      </c>
      <c r="AA757" s="135" t="s">
        <v>7907</v>
      </c>
    </row>
    <row r="758" spans="1:27" x14ac:dyDescent="0.25">
      <c r="A758" s="129">
        <v>7288</v>
      </c>
      <c r="B758" s="129" t="s">
        <v>8488</v>
      </c>
      <c r="C758" s="129" t="s">
        <v>7842</v>
      </c>
      <c r="D758" s="129" t="str">
        <f>VLOOKUP(A758,BASE.!$A$1:$T$878,4,FALSE)</f>
        <v>Municipalidad</v>
      </c>
      <c r="E758" s="129" t="str">
        <f>VLOOKUP(A758,BASE.!$A$1:$T$878,5,FALSE)</f>
        <v>Constitución Política de la República, artículo 107</v>
      </c>
      <c r="F758" s="129" t="str">
        <f>VLOOKUP(A758,BASE.!$A$1:$T$878,6,FALSE)</f>
        <v>Indefinida</v>
      </c>
      <c r="G758" s="129" t="str">
        <f>VLOOKUP(A758,BASE.!$A$1:$T$878,7,FALSE)</f>
        <v>Según Ley Orgánica Nº 18.695, artículos 1º al  4º</v>
      </c>
      <c r="H758" s="129" t="str">
        <f>VLOOKUP(A758,BASE.!$A$1:$T$878,8,FALSE)</f>
        <v>no tiene</v>
      </c>
      <c r="I758" s="129">
        <f>VLOOKUP(A758,BASE.!$A$1:$T$878,9,FALSE)</f>
        <v>0</v>
      </c>
      <c r="J758" s="129">
        <f>VLOOKUP(A758,BASE.!$A$1:$T$878,10,FALSE)</f>
        <v>0</v>
      </c>
      <c r="K758" s="129" t="str">
        <f>VLOOKUP(A758,BASE.!$A$1:$T$878,11,FALSE)</f>
        <v xml:space="preserve">Paula del Carmen Retamal Urrutia, </v>
      </c>
      <c r="L758" s="129" t="str">
        <f>VLOOKUP(A758,BASE.!$A$1:$T$878,12,FALSE)</f>
        <v xml:space="preserve">Dieciocho N°720, comuna de Parral, provincia de Linares, Séptima Región.
</v>
      </c>
      <c r="M758" s="129" t="str">
        <f>VLOOKUP(A758,BASE.!$A$1:$T$878,13,FALSE)</f>
        <v>VII</v>
      </c>
      <c r="N758" s="129" t="str">
        <f>VLOOKUP(A758,BASE.!$A$1:$T$878,14,FALSE)</f>
        <v>Parral</v>
      </c>
      <c r="O758" s="129" t="str">
        <f>VLOOKUP(A758,BASE.!$A$1:$T$878,15,FALSE)</f>
        <v>Fono  (73) 637700</v>
      </c>
      <c r="P758" s="129">
        <f>VLOOKUP(A758,BASE.!$A$1:$T$878,16,FALSE)</f>
        <v>0</v>
      </c>
      <c r="Q758" s="129">
        <f>VLOOKUP(A758,BASE.!$A$1:$T$878,17,FALSE)</f>
        <v>0</v>
      </c>
      <c r="R758" s="129">
        <f>VLOOKUP(A758,BASE.!$A$1:$T$878,18,FALSE)</f>
        <v>91001</v>
      </c>
      <c r="S758" s="129" t="str">
        <f>VLOOKUP(A758,BASE.!$A$1:$T$878,19,FALSE)</f>
        <v xml:space="preserve">No se acompañan. Aplica Informe Jurídico Nº 09, de  fecha 14 de marzo de 2011 del Departamento Jurídico y Dictamen Nº 070791, de 2009, de la Contraloría General de la República.  
</v>
      </c>
      <c r="T758" s="131">
        <f>VLOOKUP(A758,BASE.!$A$1:$T$878,20,FALSE)</f>
        <v>38743</v>
      </c>
      <c r="U758" s="130">
        <v>7288</v>
      </c>
      <c r="V758" s="136">
        <v>186750</v>
      </c>
      <c r="W758" s="136">
        <v>186750</v>
      </c>
      <c r="X758" s="134">
        <v>44227</v>
      </c>
      <c r="Y758" s="135" t="s">
        <v>8664</v>
      </c>
      <c r="Z758" s="135" t="s">
        <v>7880</v>
      </c>
      <c r="AA758" s="135" t="s">
        <v>7997</v>
      </c>
    </row>
    <row r="759" spans="1:27" x14ac:dyDescent="0.25">
      <c r="A759" s="129">
        <v>7290</v>
      </c>
      <c r="B759" s="129" t="s">
        <v>8489</v>
      </c>
      <c r="C759" s="129">
        <v>691507009</v>
      </c>
      <c r="D759" s="129" t="str">
        <f>VLOOKUP(A759,BASE.!$A$1:$T$878,4,FALSE)</f>
        <v>Municipalidad</v>
      </c>
      <c r="E759" s="129" t="str">
        <f>VLOOKUP(A759,BASE.!$A$1:$T$878,5,FALSE)</f>
        <v>Constitución Política de la República, art. 107.</v>
      </c>
      <c r="F759" s="129" t="str">
        <f>VLOOKUP(A759,BASE.!$A$1:$T$878,6,FALSE)</f>
        <v>Indefinida.</v>
      </c>
      <c r="G759" s="129" t="str">
        <f>VLOOKUP(A759,BASE.!$A$1:$T$878,7,FALSE)</f>
        <v>Según Ley Orgánica Nº 18.695, arts. 1º al 4º.</v>
      </c>
      <c r="H759" s="129" t="str">
        <f>VLOOKUP(A759,BASE.!$A$1:$T$878,8,FALSE)</f>
        <v>no tiene</v>
      </c>
      <c r="I759" s="129">
        <f>VLOOKUP(A759,BASE.!$A$1:$T$878,9,FALSE)</f>
        <v>0</v>
      </c>
      <c r="J759" s="129">
        <f>VLOOKUP(A759,BASE.!$A$1:$T$878,10,FALSE)</f>
        <v>0</v>
      </c>
      <c r="K759" s="129" t="str">
        <f>VLOOKUP(A759,BASE.!$A$1:$T$878,11,FALSE)</f>
        <v xml:space="preserve">Jorge Eliecer Roa Villegas  </v>
      </c>
      <c r="L759" s="129" t="str">
        <f>VLOOKUP(A759,BASE.!$A$1:$T$878,12,FALSE)</f>
        <v xml:space="preserve">Arturo Prat N º 675 Comuna de Florida, Región del Bío Bío.
</v>
      </c>
      <c r="M759" s="129" t="str">
        <f>VLOOKUP(A759,BASE.!$A$1:$T$878,13,FALSE)</f>
        <v>VIII</v>
      </c>
      <c r="N759" s="129" t="str">
        <f>VLOOKUP(A759,BASE.!$A$1:$T$878,14,FALSE)</f>
        <v>Florida</v>
      </c>
      <c r="O759" s="129" t="str">
        <f>VLOOKUP(A759,BASE.!$A$1:$T$878,15,FALSE)</f>
        <v>Teléfono: 2668900</v>
      </c>
      <c r="P759" s="129" t="str">
        <f>VLOOKUP(A759,BASE.!$A$1:$T$878,16,FALSE)</f>
        <v xml:space="preserve"> info@muniflorida.cl – jroa@muniflorida.cl</v>
      </c>
      <c r="Q759" s="129">
        <f>VLOOKUP(A759,BASE.!$A$1:$T$878,17,FALSE)</f>
        <v>0</v>
      </c>
      <c r="R759" s="129">
        <f>VLOOKUP(A759,BASE.!$A$1:$T$878,18,FALSE)</f>
        <v>91001</v>
      </c>
      <c r="S759" s="129" t="str">
        <f>VLOOKUP(A759,BASE.!$A$1:$T$878,19,FALSE)</f>
        <v xml:space="preserve">No se acompañan. Aplica Informe Jurídico Nº 09, de fecha 14 de marzo de 2011 del Departamento Jurídico y Dictamen Nº 070791, de 2009, de la Contraloría General de la República.  
</v>
      </c>
      <c r="T759" s="131">
        <f>VLOOKUP(A759,BASE.!$A$1:$T$878,20,FALSE)</f>
        <v>38744</v>
      </c>
      <c r="U759" s="130">
        <v>7290</v>
      </c>
      <c r="V759" s="136">
        <v>118275</v>
      </c>
      <c r="W759" s="136">
        <v>118275</v>
      </c>
      <c r="X759" s="134">
        <v>44227</v>
      </c>
      <c r="Y759" s="135" t="s">
        <v>8664</v>
      </c>
      <c r="Z759" s="135" t="s">
        <v>7880</v>
      </c>
      <c r="AA759" s="135" t="s">
        <v>8081</v>
      </c>
    </row>
    <row r="760" spans="1:27" x14ac:dyDescent="0.25">
      <c r="A760" s="129">
        <v>7291</v>
      </c>
      <c r="B760" s="129" t="s">
        <v>8651</v>
      </c>
      <c r="C760" s="129" t="s">
        <v>7849</v>
      </c>
      <c r="D760" s="129" t="str">
        <f>VLOOKUP(A760,BASE.!$A$1:$T$878,4,FALSE)</f>
        <v>Municipalidad</v>
      </c>
      <c r="E760" s="129" t="str">
        <f>VLOOKUP(A760,BASE.!$A$1:$T$878,5,FALSE)</f>
        <v>Constitución Política de la República, artículo 107</v>
      </c>
      <c r="F760" s="129" t="str">
        <f>VLOOKUP(A760,BASE.!$A$1:$T$878,6,FALSE)</f>
        <v>Indefinida</v>
      </c>
      <c r="G760" s="129" t="str">
        <f>VLOOKUP(A760,BASE.!$A$1:$T$878,7,FALSE)</f>
        <v>Según Ley Orgánica Nº 18.695, artículos 1º al  4º</v>
      </c>
      <c r="H760" s="129" t="str">
        <f>VLOOKUP(A760,BASE.!$A$1:$T$878,8,FALSE)</f>
        <v>no tiene</v>
      </c>
      <c r="I760" s="129">
        <f>VLOOKUP(A760,BASE.!$A$1:$T$878,9,FALSE)</f>
        <v>0</v>
      </c>
      <c r="J760" s="129">
        <f>VLOOKUP(A760,BASE.!$A$1:$T$878,10,FALSE)</f>
        <v>0</v>
      </c>
      <c r="K760" s="129" t="str">
        <f>VLOOKUP(A760,BASE.!$A$1:$T$878,11,FALSE)</f>
        <v xml:space="preserve">Pablo Santiago Astete Mermoud 
</v>
      </c>
      <c r="L760" s="129" t="str">
        <f>VLOOKUP(A760,BASE.!$A$1:$T$878,12,FALSE)</f>
        <v xml:space="preserve">Pedro de Valdivia N°810, comuna de Villarrica, Novena Región.
</v>
      </c>
      <c r="M760" s="129" t="str">
        <f>VLOOKUP(A760,BASE.!$A$1:$T$878,13,FALSE)</f>
        <v>IX</v>
      </c>
      <c r="N760" s="129" t="str">
        <f>VLOOKUP(A760,BASE.!$A$1:$T$878,14,FALSE)</f>
        <v>Villarrica</v>
      </c>
      <c r="O760" s="129">
        <f>VLOOKUP(A760,BASE.!$A$1:$T$878,15,FALSE)</f>
        <v>0</v>
      </c>
      <c r="P760" s="129">
        <f>VLOOKUP(A760,BASE.!$A$1:$T$878,16,FALSE)</f>
        <v>0</v>
      </c>
      <c r="Q760" s="129">
        <f>VLOOKUP(A760,BASE.!$A$1:$T$878,17,FALSE)</f>
        <v>0</v>
      </c>
      <c r="R760" s="129">
        <f>VLOOKUP(A760,BASE.!$A$1:$T$878,18,FALSE)</f>
        <v>91001</v>
      </c>
      <c r="S760" s="129" t="str">
        <f>VLOOKUP(A760,BASE.!$A$1:$T$878,19,FALSE)</f>
        <v>Se acompaña Balance General del año 2009, que contiene los antecedentes financieros del año 2009, aprobado por el Subdepartamento de Supervisión Financiera Nacional.</v>
      </c>
      <c r="T760" s="131">
        <f>VLOOKUP(A760,BASE.!$A$1:$T$878,20,FALSE)</f>
        <v>38737</v>
      </c>
      <c r="U760" s="130">
        <v>7291</v>
      </c>
      <c r="V760" s="136">
        <v>0</v>
      </c>
      <c r="W760" s="136">
        <v>0</v>
      </c>
      <c r="X760" s="134">
        <v>44227</v>
      </c>
      <c r="Y760" s="135" t="s">
        <v>8664</v>
      </c>
      <c r="Z760" s="135" t="s">
        <v>7880</v>
      </c>
      <c r="AA760" s="135" t="s">
        <v>7988</v>
      </c>
    </row>
    <row r="761" spans="1:27" x14ac:dyDescent="0.25">
      <c r="A761" s="129">
        <v>7292</v>
      </c>
      <c r="B761" s="129" t="s">
        <v>8490</v>
      </c>
      <c r="C761" s="129">
        <v>690405008</v>
      </c>
      <c r="D761" s="129" t="str">
        <f>VLOOKUP(A761,BASE.!$A$1:$T$878,4,FALSE)</f>
        <v>Municipalidad</v>
      </c>
      <c r="E761" s="129" t="str">
        <f>VLOOKUP(A761,BASE.!$A$1:$T$878,5,FALSE)</f>
        <v>Constitución Política de la República, artículo 107</v>
      </c>
      <c r="F761" s="129" t="str">
        <f>VLOOKUP(A761,BASE.!$A$1:$T$878,6,FALSE)</f>
        <v>Indefinida</v>
      </c>
      <c r="G761" s="129" t="str">
        <f>VLOOKUP(A761,BASE.!$A$1:$T$878,7,FALSE)</f>
        <v>Según Ley Orgánica Nº 18.695, artículos 1º al  4º</v>
      </c>
      <c r="H761" s="129" t="str">
        <f>VLOOKUP(A761,BASE.!$A$1:$T$878,8,FALSE)</f>
        <v>no tiene</v>
      </c>
      <c r="I761" s="129">
        <f>VLOOKUP(A761,BASE.!$A$1:$T$878,9,FALSE)</f>
        <v>0</v>
      </c>
      <c r="J761" s="129">
        <f>VLOOKUP(A761,BASE.!$A$1:$T$878,10,FALSE)</f>
        <v>0</v>
      </c>
      <c r="K761" s="129" t="str">
        <f>VLOOKUP(A761,BASE.!$A$1:$T$878,11,FALSE)</f>
        <v xml:space="preserve">Rafael Enrique Vera Castillo.
</v>
      </c>
      <c r="L761" s="129" t="str">
        <f>VLOOKUP(A761,BASE.!$A$1:$T$878,12,FALSE)</f>
        <v xml:space="preserve">San Martín N° 275, comuna de Vicuña, Cuarta Región.
</v>
      </c>
      <c r="M761" s="129" t="str">
        <f>VLOOKUP(A761,BASE.!$A$1:$T$878,13,FALSE)</f>
        <v>IV</v>
      </c>
      <c r="N761" s="129" t="str">
        <f>VLOOKUP(A761,BASE.!$A$1:$T$878,14,FALSE)</f>
        <v>Vicuña</v>
      </c>
      <c r="O761" s="129">
        <f>VLOOKUP(A761,BASE.!$A$1:$T$878,15,FALSE)</f>
        <v>0</v>
      </c>
      <c r="P761" s="129" t="str">
        <f>VLOOKUP(A761,BASE.!$A$1:$T$878,16,FALSE)</f>
        <v>alcaldia@munivicuna.cl; opd@munivicuna.cl</v>
      </c>
      <c r="Q761" s="129">
        <f>VLOOKUP(A761,BASE.!$A$1:$T$878,17,FALSE)</f>
        <v>0</v>
      </c>
      <c r="R761" s="129">
        <f>VLOOKUP(A761,BASE.!$A$1:$T$878,18,FALSE)</f>
        <v>91001</v>
      </c>
      <c r="S761" s="129" t="str">
        <f>VLOOKUP(A761,BASE.!$A$1:$T$878,19,FALSE)</f>
        <v xml:space="preserve">No se acompañan. Aplica Informe Jurídico Nº 09, de fecha 14 de marzo de 2011 del Departamento Jurídico y Dictamen Nº 070791, de 2009, de la Contraloría General de la República.
</v>
      </c>
      <c r="T761" s="131">
        <f>VLOOKUP(A761,BASE.!$A$1:$T$878,20,FALSE)</f>
        <v>38737</v>
      </c>
      <c r="U761" s="130">
        <v>7292</v>
      </c>
      <c r="V761" s="136">
        <v>146661</v>
      </c>
      <c r="W761" s="136">
        <v>146661</v>
      </c>
      <c r="X761" s="134">
        <v>44227</v>
      </c>
      <c r="Y761" s="135" t="s">
        <v>8664</v>
      </c>
      <c r="Z761" s="135" t="s">
        <v>7880</v>
      </c>
      <c r="AA761" s="135" t="s">
        <v>7957</v>
      </c>
    </row>
    <row r="762" spans="1:27" x14ac:dyDescent="0.25">
      <c r="A762" s="129">
        <v>7296</v>
      </c>
      <c r="B762" s="129" t="s">
        <v>8491</v>
      </c>
      <c r="C762" s="129">
        <v>692521005</v>
      </c>
      <c r="D762" s="129" t="str">
        <f>VLOOKUP(A762,BASE.!$A$1:$T$878,4,FALSE)</f>
        <v>Municipalidad</v>
      </c>
      <c r="E762" s="129" t="str">
        <f>VLOOKUP(A762,BASE.!$A$1:$T$878,5,FALSE)</f>
        <v>Constitución Política de la República, artículo 107.</v>
      </c>
      <c r="F762" s="129" t="str">
        <f>VLOOKUP(A762,BASE.!$A$1:$T$878,6,FALSE)</f>
        <v>Indefinida.</v>
      </c>
      <c r="G762" s="129" t="str">
        <f>VLOOKUP(A762,BASE.!$A$1:$T$878,7,FALSE)</f>
        <v>Según Ley Orgánica Nº 18.695, artículos 1º al 4º.</v>
      </c>
      <c r="H762" s="129" t="str">
        <f>VLOOKUP(A762,BASE.!$A$1:$T$878,8,FALSE)</f>
        <v>no tiene</v>
      </c>
      <c r="I762" s="129">
        <f>VLOOKUP(A762,BASE.!$A$1:$T$878,9,FALSE)</f>
        <v>0</v>
      </c>
      <c r="J762" s="129">
        <f>VLOOKUP(A762,BASE.!$A$1:$T$878,10,FALSE)</f>
        <v>0</v>
      </c>
      <c r="K762" s="129" t="str">
        <f>VLOOKUP(A762,BASE.!$A$1:$T$878,11,FALSE)</f>
        <v>Alfredo Riquelme Arriagada.</v>
      </c>
      <c r="L762" s="129" t="str">
        <f>VLOOKUP(A762,BASE.!$A$1:$T$878,12,FALSE)</f>
        <v xml:space="preserve">Balmaceda Nº 410,ct, IX Región.
</v>
      </c>
      <c r="M762" s="129" t="str">
        <f>VLOOKUP(A762,BASE.!$A$1:$T$878,13,FALSE)</f>
        <v>IX</v>
      </c>
      <c r="N762" s="129" t="str">
        <f>VLOOKUP(A762,BASE.!$A$1:$T$878,14,FALSE)</f>
        <v xml:space="preserve"> IX Región.</v>
      </c>
      <c r="O762" s="129" t="str">
        <f>VLOOKUP(A762,BASE.!$A$1:$T$878,15,FALSE)</f>
        <v>45-2-922714 - 45-2-922731</v>
      </c>
      <c r="P762" s="129" t="str">
        <f>VLOOKUP(A762,BASE.!$A$1:$T$878,16,FALSE)</f>
        <v xml:space="preserve">agendalacaldeteodoro@gmail.com
             adm.muniteodoro@gmail.com
</v>
      </c>
      <c r="Q762" s="129">
        <f>VLOOKUP(A762,BASE.!$A$1:$T$878,17,FALSE)</f>
        <v>0</v>
      </c>
      <c r="R762" s="129">
        <f>VLOOKUP(A762,BASE.!$A$1:$T$878,18,FALSE)</f>
        <v>91001</v>
      </c>
      <c r="S762" s="129" t="str">
        <f>VLOOKUP(A762,BASE.!$A$1:$T$878,19,FALSE)</f>
        <v>Se acompaña Certificado de Antecedentes Financieros correspondiente al ejercicio del año 2007,  aprobado por Unidad de Supervisión Financiera Nacional.</v>
      </c>
      <c r="T762" s="131">
        <f>VLOOKUP(A762,BASE.!$A$1:$T$878,20,FALSE)</f>
        <v>38755</v>
      </c>
      <c r="U762" s="130">
        <v>7296</v>
      </c>
      <c r="V762" s="136">
        <v>165585</v>
      </c>
      <c r="W762" s="136">
        <v>165585</v>
      </c>
      <c r="X762" s="134">
        <v>44227</v>
      </c>
      <c r="Y762" s="135" t="s">
        <v>8664</v>
      </c>
      <c r="Z762" s="135" t="s">
        <v>7880</v>
      </c>
      <c r="AA762" s="135" t="s">
        <v>8082</v>
      </c>
    </row>
    <row r="763" spans="1:27" x14ac:dyDescent="0.25">
      <c r="A763" s="129">
        <v>7297</v>
      </c>
      <c r="B763" s="129" t="s">
        <v>8492</v>
      </c>
      <c r="C763" s="129">
        <v>691810003</v>
      </c>
      <c r="D763" s="129" t="str">
        <f>VLOOKUP(A763,BASE.!$A$1:$T$878,4,FALSE)</f>
        <v>Municipalidad</v>
      </c>
      <c r="E763" s="129" t="str">
        <f>VLOOKUP(A763,BASE.!$A$1:$T$878,5,FALSE)</f>
        <v>Constitución Política de la República, art. 107.</v>
      </c>
      <c r="F763" s="129" t="str">
        <f>VLOOKUP(A763,BASE.!$A$1:$T$878,6,FALSE)</f>
        <v>Indefinida.</v>
      </c>
      <c r="G763" s="129" t="str">
        <f>VLOOKUP(A763,BASE.!$A$1:$T$878,7,FALSE)</f>
        <v>Según Ley Orgánica Nº 18.695, arts. 1º al 4º.</v>
      </c>
      <c r="H763" s="129" t="str">
        <f>VLOOKUP(A763,BASE.!$A$1:$T$878,8,FALSE)</f>
        <v>no tiene</v>
      </c>
      <c r="I763" s="129">
        <f>VLOOKUP(A763,BASE.!$A$1:$T$878,9,FALSE)</f>
        <v>0</v>
      </c>
      <c r="J763" s="129">
        <f>VLOOKUP(A763,BASE.!$A$1:$T$878,10,FALSE)</f>
        <v>0</v>
      </c>
      <c r="K763" s="129" t="str">
        <f>VLOOKUP(A763,BASE.!$A$1:$T$878,11,FALSE)</f>
        <v xml:space="preserve">Jorge Rolando Saquel Albarrán, </v>
      </c>
      <c r="L763" s="129" t="str">
        <f>VLOOKUP(A763,BASE.!$A$1:$T$878,12,FALSE)</f>
        <v xml:space="preserve">O’ Higgins  Nº 796, comuna de Curacautín, Novena Región
Casilla 100 
</v>
      </c>
      <c r="M763" s="129" t="str">
        <f>VLOOKUP(A763,BASE.!$A$1:$T$878,13,FALSE)</f>
        <v>IX</v>
      </c>
      <c r="N763" s="129" t="str">
        <f>VLOOKUP(A763,BASE.!$A$1:$T$878,14,FALSE)</f>
        <v>Curacautín</v>
      </c>
      <c r="O763" s="129" t="str">
        <f>VLOOKUP(A763,BASE.!$A$1:$T$878,15,FALSE)</f>
        <v>Fonos (45) 881226 882902</v>
      </c>
      <c r="P763" s="129" t="str">
        <f>VLOOKUP(A763,BASE.!$A$1:$T$878,16,FALSE)</f>
        <v>alcaldecuracautin@yahoo.es</v>
      </c>
      <c r="Q763" s="129" t="str">
        <f>VLOOKUP(A763,BASE.!$A$1:$T$878,17,FALSE)</f>
        <v>casilla 100</v>
      </c>
      <c r="R763" s="129">
        <f>VLOOKUP(A763,BASE.!$A$1:$T$878,18,FALSE)</f>
        <v>91001</v>
      </c>
      <c r="S763" s="129" t="str">
        <f>VLOOKUP(A763,BASE.!$A$1:$T$878,19,FALSE)</f>
        <v xml:space="preserve">No se acompañan. Aplica Informe Jurídico Nº 09, de  fecha 14 de marzo de 2011 del Departamento Jurídico y Dictamen Nº 070791, de 2009, de la Contraloría General de la República.  
</v>
      </c>
      <c r="T763" s="131">
        <f>VLOOKUP(A763,BASE.!$A$1:$T$878,20,FALSE)</f>
        <v>38755</v>
      </c>
      <c r="U763" s="130">
        <v>7297</v>
      </c>
      <c r="V763" s="136">
        <v>5709371</v>
      </c>
      <c r="W763" s="136">
        <v>5709371</v>
      </c>
      <c r="X763" s="134">
        <v>44227</v>
      </c>
      <c r="Y763" s="135" t="s">
        <v>8664</v>
      </c>
      <c r="Z763" s="135" t="s">
        <v>7880</v>
      </c>
      <c r="AA763" s="135" t="s">
        <v>8055</v>
      </c>
    </row>
    <row r="764" spans="1:27" x14ac:dyDescent="0.25">
      <c r="A764" s="129">
        <v>7299</v>
      </c>
      <c r="B764" s="129" t="s">
        <v>8493</v>
      </c>
      <c r="C764" s="129">
        <v>692404009</v>
      </c>
      <c r="D764" s="129" t="str">
        <f>VLOOKUP(A764,BASE.!$A$1:$T$878,4,FALSE)</f>
        <v>Municipalidad</v>
      </c>
      <c r="E764" s="129" t="str">
        <f>VLOOKUP(A764,BASE.!$A$1:$T$878,5,FALSE)</f>
        <v>Constitución Política de la República, art. 107.</v>
      </c>
      <c r="F764" s="129" t="str">
        <f>VLOOKUP(A764,BASE.!$A$1:$T$878,6,FALSE)</f>
        <v>Indefinida.</v>
      </c>
      <c r="G764" s="129" t="str">
        <f>VLOOKUP(A764,BASE.!$A$1:$T$878,7,FALSE)</f>
        <v>Según Ley Orgánica Nº 18.695, arts. 1º al 4º.</v>
      </c>
      <c r="H764" s="129" t="str">
        <f>VLOOKUP(A764,BASE.!$A$1:$T$878,8,FALSE)</f>
        <v>no tiene</v>
      </c>
      <c r="I764" s="129">
        <f>VLOOKUP(A764,BASE.!$A$1:$T$878,9,FALSE)</f>
        <v>0</v>
      </c>
      <c r="J764" s="129">
        <f>VLOOKUP(A764,BASE.!$A$1:$T$878,10,FALSE)</f>
        <v>0</v>
      </c>
      <c r="K764" s="129" t="str">
        <f>VLOOKUP(A764,BASE.!$A$1:$T$878,11,FALSE)</f>
        <v xml:space="preserve">Ricardo Enrique Ibarra Valdebenito, </v>
      </c>
      <c r="L764" s="129" t="str">
        <f>VLOOKUP(A764,BASE.!$A$1:$T$878,12,FALSE)</f>
        <v xml:space="preserve">Bernardo O’ Higgins Nº 333, comuna de Chile Chico, Décima Región
</v>
      </c>
      <c r="M764" s="129" t="str">
        <f>VLOOKUP(A764,BASE.!$A$1:$T$878,13,FALSE)</f>
        <v>X</v>
      </c>
      <c r="N764" s="129" t="str">
        <f>VLOOKUP(A764,BASE.!$A$1:$T$878,14,FALSE)</f>
        <v>Chile Chico</v>
      </c>
      <c r="O764" s="129" t="str">
        <f>VLOOKUP(A764,BASE.!$A$1:$T$878,15,FALSE)</f>
        <v>Fonos (67) 411268- 411359</v>
      </c>
      <c r="P764" s="129">
        <f>VLOOKUP(A764,BASE.!$A$1:$T$878,16,FALSE)</f>
        <v>0</v>
      </c>
      <c r="Q764" s="129">
        <f>VLOOKUP(A764,BASE.!$A$1:$T$878,17,FALSE)</f>
        <v>0</v>
      </c>
      <c r="R764" s="129">
        <f>VLOOKUP(A764,BASE.!$A$1:$T$878,18,FALSE)</f>
        <v>91001</v>
      </c>
      <c r="S764" s="129" t="str">
        <f>VLOOKUP(A764,BASE.!$A$1:$T$878,19,FALSE)</f>
        <v xml:space="preserve">No se acompañan. Aplica Informe Jurídico Nº 09, de fecha 14 de marzo de 2011 del Departamento Jurídico y Dictamen Nº 070791, de 2009, de la Contraloría General de la República.
</v>
      </c>
      <c r="T764" s="131">
        <f>VLOOKUP(A764,BASE.!$A$1:$T$878,20,FALSE)</f>
        <v>38737</v>
      </c>
      <c r="U764" s="130">
        <v>7299</v>
      </c>
      <c r="V764" s="136">
        <v>152720</v>
      </c>
      <c r="W764" s="136">
        <v>152720</v>
      </c>
      <c r="X764" s="134">
        <v>44227</v>
      </c>
      <c r="Y764" s="135" t="s">
        <v>8664</v>
      </c>
      <c r="Z764" s="135" t="s">
        <v>7880</v>
      </c>
      <c r="AA764" s="135" t="s">
        <v>8083</v>
      </c>
    </row>
    <row r="765" spans="1:27" x14ac:dyDescent="0.25">
      <c r="A765" s="129">
        <v>7300</v>
      </c>
      <c r="B765" s="129" t="s">
        <v>8494</v>
      </c>
      <c r="C765" s="129">
        <v>690604000</v>
      </c>
      <c r="D765" s="129" t="str">
        <f>VLOOKUP(A765,BASE.!$A$1:$T$878,4,FALSE)</f>
        <v>Municipalidad</v>
      </c>
      <c r="E765" s="129" t="str">
        <f>VLOOKUP(A765,BASE.!$A$1:$T$878,5,FALSE)</f>
        <v>Constitución Política de la República, art. 107.</v>
      </c>
      <c r="F765" s="129" t="str">
        <f>VLOOKUP(A765,BASE.!$A$1:$T$878,6,FALSE)</f>
        <v>Indefinida.</v>
      </c>
      <c r="G765" s="129" t="str">
        <f>VLOOKUP(A765,BASE.!$A$1:$T$878,7,FALSE)</f>
        <v>Según Ley Orgánica Nº 18.695, arts. 1º al 4º.</v>
      </c>
      <c r="H765" s="129" t="str">
        <f>VLOOKUP(A765,BASE.!$A$1:$T$878,8,FALSE)</f>
        <v>no tiene</v>
      </c>
      <c r="I765" s="129">
        <f>VLOOKUP(A765,BASE.!$A$1:$T$878,9,FALSE)</f>
        <v>0</v>
      </c>
      <c r="J765" s="129">
        <f>VLOOKUP(A765,BASE.!$A$1:$T$878,10,FALSE)</f>
        <v>0</v>
      </c>
      <c r="K765" s="129" t="str">
        <f>VLOOKUP(A765,BASE.!$A$1:$T$878,11,FALSE)</f>
        <v xml:space="preserve">Mario Regino Marillanca Ramírez, </v>
      </c>
      <c r="L765" s="129" t="str">
        <f>VLOOKUP(A765,BASE.!$A$1:$T$878,12,FALSE)</f>
        <v xml:space="preserve">Balmaceda 174, comuna de Llay Llay, Quinta Región.
</v>
      </c>
      <c r="M765" s="129" t="str">
        <f>VLOOKUP(A765,BASE.!$A$1:$T$878,13,FALSE)</f>
        <v>V</v>
      </c>
      <c r="N765" s="129" t="str">
        <f>VLOOKUP(A765,BASE.!$A$1:$T$878,14,FALSE)</f>
        <v>Llay Llay</v>
      </c>
      <c r="O765" s="129" t="str">
        <f>VLOOKUP(A765,BASE.!$A$1:$T$878,15,FALSE)</f>
        <v>Fonos (34) 498600</v>
      </c>
      <c r="P765" s="129">
        <f>VLOOKUP(A765,BASE.!$A$1:$T$878,16,FALSE)</f>
        <v>0</v>
      </c>
      <c r="Q765" s="129">
        <f>VLOOKUP(A765,BASE.!$A$1:$T$878,17,FALSE)</f>
        <v>0</v>
      </c>
      <c r="R765" s="129">
        <f>VLOOKUP(A765,BASE.!$A$1:$T$878,18,FALSE)</f>
        <v>91001</v>
      </c>
      <c r="S765" s="129" t="str">
        <f>VLOOKUP(A765,BASE.!$A$1:$T$878,19,FALSE)</f>
        <v xml:space="preserve">No se acompañan. Aplica Informe Jurídico Nº 09, de  fecha 14 de marzo de 2011 del Departamento Jurídico y Dictamen Nº 070791, de 2009, de la Contraloría General de la República.  
</v>
      </c>
      <c r="T765" s="131">
        <f>VLOOKUP(A765,BASE.!$A$1:$T$878,20,FALSE)</f>
        <v>38737</v>
      </c>
      <c r="U765" s="130">
        <v>7300</v>
      </c>
      <c r="V765" s="136">
        <v>98642</v>
      </c>
      <c r="W765" s="136">
        <v>98642</v>
      </c>
      <c r="X765" s="134">
        <v>44227</v>
      </c>
      <c r="Y765" s="135" t="s">
        <v>8664</v>
      </c>
      <c r="Z765" s="135" t="s">
        <v>7880</v>
      </c>
      <c r="AA765" s="135" t="s">
        <v>8027</v>
      </c>
    </row>
    <row r="766" spans="1:27" x14ac:dyDescent="0.25">
      <c r="A766" s="129">
        <v>7302</v>
      </c>
      <c r="B766" s="129" t="s">
        <v>8495</v>
      </c>
      <c r="C766" s="129">
        <v>690912007</v>
      </c>
      <c r="D766" s="129" t="str">
        <f>VLOOKUP(A766,BASE.!$A$1:$T$878,4,FALSE)</f>
        <v>Municipalidad</v>
      </c>
      <c r="E766" s="129" t="str">
        <f>VLOOKUP(A766,BASE.!$A$1:$T$878,5,FALSE)</f>
        <v>Constitución Política de la República, artículo 107.</v>
      </c>
      <c r="F766" s="129" t="str">
        <f>VLOOKUP(A766,BASE.!$A$1:$T$878,6,FALSE)</f>
        <v>Indefinida.</v>
      </c>
      <c r="G766" s="129" t="str">
        <f>VLOOKUP(A766,BASE.!$A$1:$T$878,7,FALSE)</f>
        <v>Según Ley Orgánica Constitucional Nº 18.695, arts. 1º al 4º.</v>
      </c>
      <c r="H766" s="129" t="str">
        <f>VLOOKUP(A766,BASE.!$A$1:$T$878,8,FALSE)</f>
        <v>no tiene</v>
      </c>
      <c r="I766" s="129">
        <f>VLOOKUP(A766,BASE.!$A$1:$T$878,9,FALSE)</f>
        <v>0</v>
      </c>
      <c r="J766" s="129">
        <f>VLOOKUP(A766,BASE.!$A$1:$T$878,10,FALSE)</f>
        <v>0</v>
      </c>
      <c r="K766" s="129" t="str">
        <f>VLOOKUP(A766,BASE.!$A$1:$T$878,11,FALSE)</f>
        <v xml:space="preserve">Roberto Córdova Carreño,  </v>
      </c>
      <c r="L766" s="129" t="str">
        <f>VLOOKUP(A766,BASE.!$A$1:$T$878,12,FALSE)</f>
        <v xml:space="preserve">Av. Costanera Nº170, comuna de Pichilemu, VI Región.
</v>
      </c>
      <c r="M766" s="129" t="str">
        <f>VLOOKUP(A766,BASE.!$A$1:$T$878,13,FALSE)</f>
        <v>VI</v>
      </c>
      <c r="N766" s="129" t="str">
        <f>VLOOKUP(A766,BASE.!$A$1:$T$878,14,FALSE)</f>
        <v>Pichilemu</v>
      </c>
      <c r="O766" s="129" t="str">
        <f>VLOOKUP(A766,BASE.!$A$1:$T$878,15,FALSE)</f>
        <v xml:space="preserve">Fono: 72 - 976530 </v>
      </c>
      <c r="P766" s="129" t="str">
        <f>VLOOKUP(A766,BASE.!$A$1:$T$878,16,FALSE)</f>
        <v>alcalde@pichilemu.cl</v>
      </c>
      <c r="Q766" s="129">
        <f>VLOOKUP(A766,BASE.!$A$1:$T$878,17,FALSE)</f>
        <v>0</v>
      </c>
      <c r="R766" s="129">
        <f>VLOOKUP(A766,BASE.!$A$1:$T$878,18,FALSE)</f>
        <v>91001</v>
      </c>
      <c r="S766" s="129" t="str">
        <f>VLOOKUP(A766,BASE.!$A$1:$T$878,19,FALSE)</f>
        <v xml:space="preserve">No se acompañan. Aplica Informe Jurídico Nº 09, de  fecha 14 de marzo de 2011 del Departamento Jurídico y Dictamen Nº 070791, de 2009, de la Contraloría General de la República.  
</v>
      </c>
      <c r="T766" s="131">
        <f>VLOOKUP(A766,BASE.!$A$1:$T$878,20,FALSE)</f>
        <v>38761</v>
      </c>
      <c r="U766" s="130">
        <v>7302</v>
      </c>
      <c r="V766" s="136">
        <v>145250</v>
      </c>
      <c r="W766" s="136">
        <v>145250</v>
      </c>
      <c r="X766" s="134">
        <v>44227</v>
      </c>
      <c r="Y766" s="135" t="s">
        <v>8664</v>
      </c>
      <c r="Z766" s="135" t="s">
        <v>7880</v>
      </c>
      <c r="AA766" s="135" t="s">
        <v>8084</v>
      </c>
    </row>
    <row r="767" spans="1:27" x14ac:dyDescent="0.25">
      <c r="A767" s="129">
        <v>7303</v>
      </c>
      <c r="B767" s="129" t="s">
        <v>8496</v>
      </c>
      <c r="C767" s="129">
        <v>691607003</v>
      </c>
      <c r="D767" s="129" t="str">
        <f>VLOOKUP(A767,BASE.!$A$1:$T$878,4,FALSE)</f>
        <v>Municipalidad</v>
      </c>
      <c r="E767" s="129" t="str">
        <f>VLOOKUP(A767,BASE.!$A$1:$T$878,5,FALSE)</f>
        <v>Constitución Política de la República, artículo 107.</v>
      </c>
      <c r="F767" s="129" t="str">
        <f>VLOOKUP(A767,BASE.!$A$1:$T$878,6,FALSE)</f>
        <v>Indefinida.</v>
      </c>
      <c r="G767" s="129" t="str">
        <f>VLOOKUP(A767,BASE.!$A$1:$T$878,7,FALSE)</f>
        <v>Según Ley Orgánica Nº 18.695, artículos 1º al 4º.</v>
      </c>
      <c r="H767" s="129" t="str">
        <f>VLOOKUP(A767,BASE.!$A$1:$T$878,8,FALSE)</f>
        <v>no tiene</v>
      </c>
      <c r="I767" s="129">
        <f>VLOOKUP(A767,BASE.!$A$1:$T$878,9,FALSE)</f>
        <v>0</v>
      </c>
      <c r="J767" s="129">
        <f>VLOOKUP(A767,BASE.!$A$1:$T$878,10,FALSE)</f>
        <v>0</v>
      </c>
      <c r="K767" s="129" t="str">
        <f>VLOOKUP(A767,BASE.!$A$1:$T$878,11,FALSE)</f>
        <v xml:space="preserve">Adolfo Nonato Millabur Ñancuil     </v>
      </c>
      <c r="L767" s="129" t="str">
        <f>VLOOKUP(A767,BASE.!$A$1:$T$878,12,FALSE)</f>
        <v xml:space="preserve">Avda Costanera Nº 080, comuna de Tirúa, Octava Región.
</v>
      </c>
      <c r="M767" s="129" t="str">
        <f>VLOOKUP(A767,BASE.!$A$1:$T$878,13,FALSE)</f>
        <v>VIII</v>
      </c>
      <c r="N767" s="129" t="str">
        <f>VLOOKUP(A767,BASE.!$A$1:$T$878,14,FALSE)</f>
        <v>Tirúa</v>
      </c>
      <c r="O767" s="129" t="str">
        <f>VLOOKUP(A767,BASE.!$A$1:$T$878,15,FALSE)</f>
        <v>Fonos: 41-614040 – 41-614026 – 41-2445800</v>
      </c>
      <c r="P767" s="129" t="str">
        <f>VLOOKUP(A767,BASE.!$A$1:$T$878,16,FALSE)</f>
        <v>irisperez@munitirua.com</v>
      </c>
      <c r="Q767" s="129">
        <f>VLOOKUP(A767,BASE.!$A$1:$T$878,17,FALSE)</f>
        <v>0</v>
      </c>
      <c r="R767" s="129">
        <f>VLOOKUP(A767,BASE.!$A$1:$T$878,18,FALSE)</f>
        <v>91001</v>
      </c>
      <c r="S767" s="129" t="str">
        <f>VLOOKUP(A767,BASE.!$A$1:$T$878,19,FALSE)</f>
        <v xml:space="preserve">No se acompañan. Aplica Informe Jurídico Nº 09, de fecha 14 de marzo de 2011 del Departamento Jurídico y Dictamen Nº 070791, de 2009, de la Contraloría General de la República.  
</v>
      </c>
      <c r="T767" s="131">
        <f>VLOOKUP(A767,BASE.!$A$1:$T$878,20,FALSE)</f>
        <v>38765</v>
      </c>
      <c r="U767" s="130">
        <v>7303</v>
      </c>
      <c r="V767" s="136">
        <v>141930</v>
      </c>
      <c r="W767" s="136">
        <v>141930</v>
      </c>
      <c r="X767" s="134">
        <v>44227</v>
      </c>
      <c r="Y767" s="135" t="s">
        <v>8664</v>
      </c>
      <c r="Z767" s="135" t="s">
        <v>7880</v>
      </c>
      <c r="AA767" s="135" t="s">
        <v>7984</v>
      </c>
    </row>
    <row r="768" spans="1:27" x14ac:dyDescent="0.25">
      <c r="A768" s="129">
        <v>7309</v>
      </c>
      <c r="B768" s="129" t="s">
        <v>8497</v>
      </c>
      <c r="C768" s="129">
        <v>691506002</v>
      </c>
      <c r="D768" s="129" t="str">
        <f>VLOOKUP(A768,BASE.!$A$1:$T$878,4,FALSE)</f>
        <v>Municipalidad</v>
      </c>
      <c r="E768" s="129" t="str">
        <f>VLOOKUP(A768,BASE.!$A$1:$T$878,5,FALSE)</f>
        <v>Constitución Política de la República, artículo 107.</v>
      </c>
      <c r="F768" s="129" t="str">
        <f>VLOOKUP(A768,BASE.!$A$1:$T$878,6,FALSE)</f>
        <v>Indefinida.</v>
      </c>
      <c r="G768" s="129" t="str">
        <f>VLOOKUP(A768,BASE.!$A$1:$T$878,7,FALSE)</f>
        <v>Según Ley Orgánica Nº 18.695, artículos 1º al 4º.</v>
      </c>
      <c r="H768" s="129" t="str">
        <f>VLOOKUP(A768,BASE.!$A$1:$T$878,8,FALSE)</f>
        <v>no tiene</v>
      </c>
      <c r="I768" s="129">
        <f>VLOOKUP(A768,BASE.!$A$1:$T$878,9,FALSE)</f>
        <v>0</v>
      </c>
      <c r="J768" s="129">
        <f>VLOOKUP(A768,BASE.!$A$1:$T$878,10,FALSE)</f>
        <v>0</v>
      </c>
      <c r="K768" s="129" t="str">
        <f>VLOOKUP(A768,BASE.!$A$1:$T$878,11,FALSE)</f>
        <v xml:space="preserve">Ricardo Fuentes Palma              </v>
      </c>
      <c r="L768" s="129" t="str">
        <f>VLOOKUP(A768,BASE.!$A$1:$T$878,12,FALSE)</f>
        <v xml:space="preserve">Freire Nº 351, comuna de, Octava Región.
</v>
      </c>
      <c r="M768" s="129" t="str">
        <f>VLOOKUP(A768,BASE.!$A$1:$T$878,13,FALSE)</f>
        <v>VIII</v>
      </c>
      <c r="N768" s="129" t="str">
        <f>VLOOKUP(A768,BASE.!$A$1:$T$878,14,FALSE)</f>
        <v>Hualqui</v>
      </c>
      <c r="O768" s="129">
        <f>VLOOKUP(A768,BASE.!$A$1:$T$878,15,FALSE)</f>
        <v>0</v>
      </c>
      <c r="P768" s="129" t="str">
        <f>VLOOKUP(A768,BASE.!$A$1:$T$878,16,FALSE)</f>
        <v xml:space="preserve"> renatogalan@chile.com</v>
      </c>
      <c r="Q768" s="129">
        <f>VLOOKUP(A768,BASE.!$A$1:$T$878,17,FALSE)</f>
        <v>0</v>
      </c>
      <c r="R768" s="129">
        <f>VLOOKUP(A768,BASE.!$A$1:$T$878,18,FALSE)</f>
        <v>91001</v>
      </c>
      <c r="S768" s="129" t="str">
        <f>VLOOKUP(A768,BASE.!$A$1:$T$878,19,FALSE)</f>
        <v xml:space="preserve">No se acompañan. Aplica Informe Jurídico Nº 09, de  fecha 14 de marzo de 2011 del Departamento Jurídico y Dictamen Nº 070791, de 2009, de la Contraloría General de la República.  
</v>
      </c>
      <c r="T768" s="131">
        <f>VLOOKUP(A768,BASE.!$A$1:$T$878,20,FALSE)</f>
        <v>38768</v>
      </c>
      <c r="U768" s="130">
        <v>7309</v>
      </c>
      <c r="V768" s="136">
        <v>146661</v>
      </c>
      <c r="W768" s="136">
        <v>146661</v>
      </c>
      <c r="X768" s="134">
        <v>44227</v>
      </c>
      <c r="Y768" s="135" t="s">
        <v>8664</v>
      </c>
      <c r="Z768" s="135" t="s">
        <v>7880</v>
      </c>
      <c r="AA768" s="135" t="s">
        <v>8017</v>
      </c>
    </row>
    <row r="769" spans="1:27" x14ac:dyDescent="0.25">
      <c r="A769" s="129">
        <v>7311</v>
      </c>
      <c r="B769" s="129" t="s">
        <v>8498</v>
      </c>
      <c r="C769" s="129">
        <v>690603004</v>
      </c>
      <c r="D769" s="129" t="str">
        <f>VLOOKUP(A769,BASE.!$A$1:$T$878,4,FALSE)</f>
        <v>Municipalidad</v>
      </c>
      <c r="E769" s="129" t="str">
        <f>VLOOKUP(A769,BASE.!$A$1:$T$878,5,FALSE)</f>
        <v>Constitución Política de la República, art. 107.</v>
      </c>
      <c r="F769" s="129" t="str">
        <f>VLOOKUP(A769,BASE.!$A$1:$T$878,6,FALSE)</f>
        <v>Indefinida.</v>
      </c>
      <c r="G769" s="129" t="str">
        <f>VLOOKUP(A769,BASE.!$A$1:$T$878,7,FALSE)</f>
        <v>Según Ley Orgánica Nº 18.695, arts. 1º al 4º.</v>
      </c>
      <c r="H769" s="129" t="str">
        <f>VLOOKUP(A769,BASE.!$A$1:$T$878,8,FALSE)</f>
        <v>no tiene</v>
      </c>
      <c r="I769" s="129">
        <f>VLOOKUP(A769,BASE.!$A$1:$T$878,9,FALSE)</f>
        <v>0</v>
      </c>
      <c r="J769" s="129">
        <f>VLOOKUP(A769,BASE.!$A$1:$T$878,10,FALSE)</f>
        <v>0</v>
      </c>
      <c r="K769" s="129" t="str">
        <f>VLOOKUP(A769,BASE.!$A$1:$T$878,11,FALSE)</f>
        <v xml:space="preserve">Trinidad del Carmen Rojas Augusto, </v>
      </c>
      <c r="L769" s="129" t="str">
        <f>VLOOKUP(A769,BASE.!$A$1:$T$878,12,FALSE)</f>
        <v xml:space="preserve">Marathon Nº312, comuna de La Calera, quinta Región 
</v>
      </c>
      <c r="M769" s="129" t="str">
        <f>VLOOKUP(A769,BASE.!$A$1:$T$878,13,FALSE)</f>
        <v>V</v>
      </c>
      <c r="N769" s="129" t="str">
        <f>VLOOKUP(A769,BASE.!$A$1:$T$878,14,FALSE)</f>
        <v xml:space="preserve"> La Calera</v>
      </c>
      <c r="O769" s="129" t="str">
        <f>VLOOKUP(A769,BASE.!$A$1:$T$878,15,FALSE)</f>
        <v>Fonos (33) 2381700, 2381701.</v>
      </c>
      <c r="P769" s="129">
        <f>VLOOKUP(A769,BASE.!$A$1:$T$878,16,FALSE)</f>
        <v>0</v>
      </c>
      <c r="Q769" s="129">
        <f>VLOOKUP(A769,BASE.!$A$1:$T$878,17,FALSE)</f>
        <v>0</v>
      </c>
      <c r="R769" s="129">
        <f>VLOOKUP(A769,BASE.!$A$1:$T$878,18,FALSE)</f>
        <v>91001</v>
      </c>
      <c r="S769" s="129" t="str">
        <f>VLOOKUP(A769,BASE.!$A$1:$T$878,19,FALSE)</f>
        <v xml:space="preserve">No se acompañan. Aplica Informe Jurídico Nº 09, de  fecha 14 de marzo de 2011 del Departamento Jurídico y Dictamen Nº 070791, de 2009, de la Contraloría General de la República.  
</v>
      </c>
      <c r="T769" s="131">
        <f>VLOOKUP(A769,BASE.!$A$1:$T$878,20,FALSE)</f>
        <v>38786</v>
      </c>
      <c r="U769" s="130">
        <v>7311</v>
      </c>
      <c r="V769" s="136">
        <v>145250</v>
      </c>
      <c r="W769" s="136">
        <v>145250</v>
      </c>
      <c r="X769" s="134">
        <v>44227</v>
      </c>
      <c r="Y769" s="135" t="s">
        <v>8664</v>
      </c>
      <c r="Z769" s="135" t="s">
        <v>7880</v>
      </c>
      <c r="AA769" s="135" t="s">
        <v>7884</v>
      </c>
    </row>
    <row r="770" spans="1:27" x14ac:dyDescent="0.25">
      <c r="A770" s="129">
        <v>7312</v>
      </c>
      <c r="B770" s="129" t="s">
        <v>8499</v>
      </c>
      <c r="C770" s="129">
        <v>690736004</v>
      </c>
      <c r="D770" s="129" t="str">
        <f>VLOOKUP(A770,BASE.!$A$1:$T$878,4,FALSE)</f>
        <v>Municipalidad</v>
      </c>
      <c r="E770" s="129" t="str">
        <f>VLOOKUP(A770,BASE.!$A$1:$T$878,5,FALSE)</f>
        <v>Constitución Política de la República, artículo 107</v>
      </c>
      <c r="F770" s="129" t="str">
        <f>VLOOKUP(A770,BASE.!$A$1:$T$878,6,FALSE)</f>
        <v>Indefinida</v>
      </c>
      <c r="G770" s="129" t="str">
        <f>VLOOKUP(A770,BASE.!$A$1:$T$878,7,FALSE)</f>
        <v>Según Ley Orgánica Nº 18.695, artículos 1º al  4º</v>
      </c>
      <c r="H770" s="129" t="str">
        <f>VLOOKUP(A770,BASE.!$A$1:$T$878,8,FALSE)</f>
        <v>no tiene</v>
      </c>
      <c r="I770" s="129">
        <f>VLOOKUP(A770,BASE.!$A$1:$T$878,9,FALSE)</f>
        <v>0</v>
      </c>
      <c r="J770" s="129">
        <f>VLOOKUP(A770,BASE.!$A$1:$T$878,10,FALSE)</f>
        <v>0</v>
      </c>
      <c r="K770" s="129" t="str">
        <f>VLOOKUP(A770,BASE.!$A$1:$T$878,11,FALSE)</f>
        <v xml:space="preserve">Luis Rodrigo García Tapia.
</v>
      </c>
      <c r="L770" s="129" t="str">
        <f>VLOOKUP(A770,BASE.!$A$1:$T$878,12,FALSE)</f>
        <v xml:space="preserve">Av. Casanova Nº 210, 
</v>
      </c>
      <c r="M770" s="129" t="str">
        <f>VLOOKUP(A770,BASE.!$A$1:$T$878,13,FALSE)</f>
        <v>V</v>
      </c>
      <c r="N770" s="129" t="str">
        <f>VLOOKUP(A770,BASE.!$A$1:$T$878,14,FALSE)</f>
        <v>Cartagena</v>
      </c>
      <c r="O770" s="129" t="str">
        <f>VLOOKUP(A770,BASE.!$A$1:$T$878,15,FALSE)</f>
        <v xml:space="preserve"> Central Telefónica +56 35 200 700  </v>
      </c>
      <c r="P770" s="129" t="str">
        <f>VLOOKUP(A770,BASE.!$A$1:$T$878,16,FALSE)</f>
        <v xml:space="preserve">alcaldia@cartagena-chile.cl </v>
      </c>
      <c r="Q770" s="129">
        <f>VLOOKUP(A770,BASE.!$A$1:$T$878,17,FALSE)</f>
        <v>0</v>
      </c>
      <c r="R770" s="129">
        <f>VLOOKUP(A770,BASE.!$A$1:$T$878,18,FALSE)</f>
        <v>91001</v>
      </c>
      <c r="S770" s="129" t="str">
        <f>VLOOKUP(A770,BASE.!$A$1:$T$878,19,FALSE)</f>
        <v xml:space="preserve">No se acompañan. Aplica Informe Jurídico Nº 09, de  fecha 14 de marzo de 2011 del Departamento Jurídico y Dictamen Nº 070791, de 2009, de la Contraloría General de la República.  
</v>
      </c>
      <c r="T770" s="131">
        <f>VLOOKUP(A770,BASE.!$A$1:$T$878,20,FALSE)</f>
        <v>38786</v>
      </c>
      <c r="U770" s="130">
        <v>7312</v>
      </c>
      <c r="V770" s="136">
        <v>120350</v>
      </c>
      <c r="W770" s="136">
        <v>120350</v>
      </c>
      <c r="X770" s="134">
        <v>44227</v>
      </c>
      <c r="Y770" s="135" t="s">
        <v>8664</v>
      </c>
      <c r="Z770" s="135" t="s">
        <v>7880</v>
      </c>
      <c r="AA770" s="135" t="s">
        <v>8037</v>
      </c>
    </row>
    <row r="771" spans="1:27" x14ac:dyDescent="0.25">
      <c r="A771" s="129">
        <v>7313</v>
      </c>
      <c r="B771" s="129" t="s">
        <v>8500</v>
      </c>
      <c r="C771" s="129">
        <v>690610000</v>
      </c>
      <c r="D771" s="129" t="str">
        <f>VLOOKUP(A771,BASE.!$A$1:$T$878,4,FALSE)</f>
        <v>Municipalidad</v>
      </c>
      <c r="E771" s="129" t="str">
        <f>VLOOKUP(A771,BASE.!$A$1:$T$878,5,FALSE)</f>
        <v>Constitución Política de la República, Art. 107.</v>
      </c>
      <c r="F771" s="129" t="str">
        <f>VLOOKUP(A771,BASE.!$A$1:$T$878,6,FALSE)</f>
        <v>Indefinida.</v>
      </c>
      <c r="G771" s="129" t="str">
        <f>VLOOKUP(A771,BASE.!$A$1:$T$878,7,FALSE)</f>
        <v>Según Ley Orgánica Nº 18.695, Arts. 1º al 4º.</v>
      </c>
      <c r="H771" s="129" t="str">
        <f>VLOOKUP(A771,BASE.!$A$1:$T$878,8,FALSE)</f>
        <v>no tiene</v>
      </c>
      <c r="I771" s="129">
        <f>VLOOKUP(A771,BASE.!$A$1:$T$878,9,FALSE)</f>
        <v>0</v>
      </c>
      <c r="J771" s="129">
        <f>VLOOKUP(A771,BASE.!$A$1:$T$878,10,FALSE)</f>
        <v>0</v>
      </c>
      <c r="K771" s="129" t="str">
        <f>VLOOKUP(A771,BASE.!$A$1:$T$878,11,FALSE)</f>
        <v xml:space="preserve">Virginia María del Carmen Reginato Bozzo             
</v>
      </c>
      <c r="L771" s="129" t="str">
        <f>VLOOKUP(A771,BASE.!$A$1:$T$878,12,FALSE)</f>
        <v>Arlegui N º 615, Viña del Mar.</v>
      </c>
      <c r="M771" s="129" t="str">
        <f>VLOOKUP(A771,BASE.!$A$1:$T$878,13,FALSE)</f>
        <v>V</v>
      </c>
      <c r="N771" s="129" t="str">
        <f>VLOOKUP(A771,BASE.!$A$1:$T$878,14,FALSE)</f>
        <v>Viña del Mar</v>
      </c>
      <c r="O771" s="129" t="str">
        <f>VLOOKUP(A771,BASE.!$A$1:$T$878,15,FALSE)</f>
        <v xml:space="preserve">Teléfonos directos alcaldía: 32-2185002/32-2185003/32-2185005
Otros: 32-2185000/800377700
</v>
      </c>
      <c r="P771" s="129" t="str">
        <f>VLOOKUP(A771,BASE.!$A$1:$T$878,16,FALSE)</f>
        <v xml:space="preserve">virginia.reginato@munvina.cl
julia.pincheira@munvina.cl
patricia.frias@munvina.cl
Jeannette.donoso@munvina.cl
</v>
      </c>
      <c r="Q771" s="129">
        <f>VLOOKUP(A771,BASE.!$A$1:$T$878,17,FALSE)</f>
        <v>0</v>
      </c>
      <c r="R771" s="129">
        <f>VLOOKUP(A771,BASE.!$A$1:$T$878,18,FALSE)</f>
        <v>91001</v>
      </c>
      <c r="S771" s="129" t="str">
        <f>VLOOKUP(A771,BASE.!$A$1:$T$878,19,FALSE)</f>
        <v xml:space="preserve">No se acompañan. Aplica Informe Jurídico Nº 09, de  fecha 14 de marzo de 2011 del Departamento Jurídico y Dictamen Nº 070791, de 2009, de la Contraloría General de la República.  
</v>
      </c>
      <c r="T771" s="131">
        <f>VLOOKUP(A771,BASE.!$A$1:$T$878,20,FALSE)</f>
        <v>38786</v>
      </c>
      <c r="U771" s="130">
        <v>7313</v>
      </c>
      <c r="V771" s="136">
        <v>273900</v>
      </c>
      <c r="W771" s="136">
        <v>273900</v>
      </c>
      <c r="X771" s="134">
        <v>44227</v>
      </c>
      <c r="Y771" s="135" t="s">
        <v>8664</v>
      </c>
      <c r="Z771" s="135" t="s">
        <v>7880</v>
      </c>
      <c r="AA771" s="135" t="s">
        <v>7889</v>
      </c>
    </row>
    <row r="772" spans="1:27" x14ac:dyDescent="0.25">
      <c r="A772" s="129">
        <v>7320</v>
      </c>
      <c r="B772" s="129" t="s">
        <v>8501</v>
      </c>
      <c r="C772" s="129">
        <v>656288108</v>
      </c>
      <c r="D772" s="129" t="str">
        <f>VLOOKUP(A772,BASE.!$A$1:$T$878,4,FALSE)</f>
        <v>Corporación de Derecho Privado.</v>
      </c>
      <c r="E772" s="129" t="str">
        <f>VLOOKUP(A772,BASE.!$A$1:$T$878,5,FALSE)</f>
        <v xml:space="preserve">Decreto Supremo Nº3328, de 18 de octubre de 2005, del Ministerio de Justicia. </v>
      </c>
      <c r="F772" s="129" t="str">
        <f>VLOOKUP(A772,BASE.!$A$1:$T$878,6,FALSE)</f>
        <v xml:space="preserve">Certificado de Vigencia folio Nº 500333714487, emitido el 27 de julio del 2020, por el Servicio de Registro Civil e Identificación.
</v>
      </c>
      <c r="G772" s="129" t="str">
        <f>VLOOKUP(A772,BASE.!$A$1:$T$878,7,FALSE)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72" s="129" t="str">
        <f>VLOOKUP(A772,BASE.!$A$1:$T$878,8,FALSE)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72" s="129" t="str">
        <f>VLOOKUP(A772,BASE.!$A$1:$T$878,9,FALSE)</f>
        <v xml:space="preserve">Durarán dos años en sus cargos. </v>
      </c>
      <c r="J772" s="129" t="str">
        <f>VLOOKUP(A772,BASE.!$A$1:$T$878,10,FALSE)</f>
        <v>27 de marzo de 2019 al 27 de marzo de 2021</v>
      </c>
      <c r="K772" s="129" t="str">
        <f>VLOOKUP(A772,BASE.!$A$1:$T$878,11,FALSE)</f>
        <v xml:space="preserve">Presidente: Guillermo Montecinos Rojas,  
</v>
      </c>
      <c r="L772" s="129" t="str">
        <f>VLOOKUP(A772,BASE.!$A$1:$T$878,12,FALSE)</f>
        <v xml:space="preserve">4 Oriente Nº 143, comuna de Viña del Mar, Quinta Región. 
</v>
      </c>
      <c r="M772" s="129" t="str">
        <f>VLOOKUP(A772,BASE.!$A$1:$T$878,13,FALSE)</f>
        <v>V</v>
      </c>
      <c r="N772" s="129" t="str">
        <f>VLOOKUP(A772,BASE.!$A$1:$T$878,14,FALSE)</f>
        <v xml:space="preserve"> Viña del Mar</v>
      </c>
      <c r="O772" s="129" t="str">
        <f>VLOOKUP(A772,BASE.!$A$1:$T$878,15,FALSE)</f>
        <v>Teléfono: 32-2110125- 32-2518572 / 73 / 74</v>
      </c>
      <c r="P772" s="129" t="str">
        <f>VLOOKUP(A772,BASE.!$A$1:$T$878,16,FALSE)</f>
        <v xml:space="preserve"> prodelquinta@yahoo.es</v>
      </c>
      <c r="Q772" s="129">
        <f>VLOOKUP(A772,BASE.!$A$1:$T$878,17,FALSE)</f>
        <v>0</v>
      </c>
      <c r="R772" s="129">
        <f>VLOOKUP(A772,BASE.!$A$1:$T$878,18,FALSE)</f>
        <v>93401</v>
      </c>
      <c r="S772" s="129" t="str">
        <f>VLOOKUP(A772,BASE.!$A$1:$T$878,19,FALSE)</f>
        <v>Se acompaña certificado financiero de la Institución correspondientes al año 2019, aprobado por el Sub Departamento de Supervisión Financiera Nacional .Pendiente de legalización ante notario.</v>
      </c>
      <c r="T772" s="131">
        <f>VLOOKUP(A772,BASE.!$A$1:$T$878,20,FALSE)</f>
        <v>38848</v>
      </c>
      <c r="U772" s="130">
        <v>7320</v>
      </c>
      <c r="V772" s="136">
        <v>7944192</v>
      </c>
      <c r="W772" s="136">
        <v>7944192</v>
      </c>
      <c r="X772" s="134">
        <v>44227</v>
      </c>
      <c r="Y772" s="135" t="s">
        <v>8664</v>
      </c>
      <c r="Z772" s="135" t="s">
        <v>7880</v>
      </c>
      <c r="AA772" s="135" t="s">
        <v>7882</v>
      </c>
    </row>
    <row r="773" spans="1:27" x14ac:dyDescent="0.25">
      <c r="A773" s="129">
        <v>7320</v>
      </c>
      <c r="B773" s="129" t="s">
        <v>8501</v>
      </c>
      <c r="C773" s="129">
        <v>656288108</v>
      </c>
      <c r="D773" s="129" t="str">
        <f>VLOOKUP(A773,BASE.!$A$1:$T$878,4,FALSE)</f>
        <v>Corporación de Derecho Privado.</v>
      </c>
      <c r="E773" s="129" t="str">
        <f>VLOOKUP(A773,BASE.!$A$1:$T$878,5,FALSE)</f>
        <v xml:space="preserve">Decreto Supremo Nº3328, de 18 de octubre de 2005, del Ministerio de Justicia. </v>
      </c>
      <c r="F773" s="129" t="str">
        <f>VLOOKUP(A773,BASE.!$A$1:$T$878,6,FALSE)</f>
        <v xml:space="preserve">Certificado de Vigencia folio Nº 500333714487, emitido el 27 de julio del 2020, por el Servicio de Registro Civil e Identificación.
</v>
      </c>
      <c r="G773" s="129" t="str">
        <f>VLOOKUP(A773,BASE.!$A$1:$T$878,7,FALSE)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73" s="129" t="str">
        <f>VLOOKUP(A773,BASE.!$A$1:$T$878,8,FALSE)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73" s="129" t="str">
        <f>VLOOKUP(A773,BASE.!$A$1:$T$878,9,FALSE)</f>
        <v xml:space="preserve">Durarán dos años en sus cargos. </v>
      </c>
      <c r="J773" s="129" t="str">
        <f>VLOOKUP(A773,BASE.!$A$1:$T$878,10,FALSE)</f>
        <v>27 de marzo de 2019 al 27 de marzo de 2021</v>
      </c>
      <c r="K773" s="129" t="str">
        <f>VLOOKUP(A773,BASE.!$A$1:$T$878,11,FALSE)</f>
        <v xml:space="preserve">Presidente: Guillermo Montecinos Rojas,  
</v>
      </c>
      <c r="L773" s="129" t="str">
        <f>VLOOKUP(A773,BASE.!$A$1:$T$878,12,FALSE)</f>
        <v xml:space="preserve">4 Oriente Nº 143, comuna de Viña del Mar, Quinta Región. 
</v>
      </c>
      <c r="M773" s="129" t="str">
        <f>VLOOKUP(A773,BASE.!$A$1:$T$878,13,FALSE)</f>
        <v>V</v>
      </c>
      <c r="N773" s="129" t="str">
        <f>VLOOKUP(A773,BASE.!$A$1:$T$878,14,FALSE)</f>
        <v xml:space="preserve"> Viña del Mar</v>
      </c>
      <c r="O773" s="129" t="str">
        <f>VLOOKUP(A773,BASE.!$A$1:$T$878,15,FALSE)</f>
        <v>Teléfono: 32-2110125- 32-2518572 / 73 / 74</v>
      </c>
      <c r="P773" s="129" t="str">
        <f>VLOOKUP(A773,BASE.!$A$1:$T$878,16,FALSE)</f>
        <v xml:space="preserve"> prodelquinta@yahoo.es</v>
      </c>
      <c r="Q773" s="129">
        <f>VLOOKUP(A773,BASE.!$A$1:$T$878,17,FALSE)</f>
        <v>0</v>
      </c>
      <c r="R773" s="129">
        <f>VLOOKUP(A773,BASE.!$A$1:$T$878,18,FALSE)</f>
        <v>93401</v>
      </c>
      <c r="S773" s="129" t="str">
        <f>VLOOKUP(A773,BASE.!$A$1:$T$878,19,FALSE)</f>
        <v>Se acompaña certificado financiero de la Institución correspondientes al año 2019, aprobado por el Sub Departamento de Supervisión Financiera Nacional .Pendiente de legalización ante notario.</v>
      </c>
      <c r="T773" s="131">
        <f>VLOOKUP(A773,BASE.!$A$1:$T$878,20,FALSE)</f>
        <v>38848</v>
      </c>
      <c r="U773" s="130">
        <v>7320</v>
      </c>
      <c r="V773" s="136">
        <v>23373421</v>
      </c>
      <c r="W773" s="136">
        <v>23373421</v>
      </c>
      <c r="X773" s="134">
        <v>44227</v>
      </c>
      <c r="Y773" s="135" t="s">
        <v>8664</v>
      </c>
      <c r="Z773" s="135" t="s">
        <v>7880</v>
      </c>
      <c r="AA773" s="135" t="s">
        <v>7900</v>
      </c>
    </row>
    <row r="774" spans="1:27" x14ac:dyDescent="0.25">
      <c r="A774" s="129">
        <v>7320</v>
      </c>
      <c r="B774" s="129" t="s">
        <v>8501</v>
      </c>
      <c r="C774" s="129">
        <v>656288108</v>
      </c>
      <c r="D774" s="129" t="str">
        <f>VLOOKUP(A774,BASE.!$A$1:$T$878,4,FALSE)</f>
        <v>Corporación de Derecho Privado.</v>
      </c>
      <c r="E774" s="129" t="str">
        <f>VLOOKUP(A774,BASE.!$A$1:$T$878,5,FALSE)</f>
        <v xml:space="preserve">Decreto Supremo Nº3328, de 18 de octubre de 2005, del Ministerio de Justicia. </v>
      </c>
      <c r="F774" s="129" t="str">
        <f>VLOOKUP(A774,BASE.!$A$1:$T$878,6,FALSE)</f>
        <v xml:space="preserve">Certificado de Vigencia folio Nº 500333714487, emitido el 27 de julio del 2020, por el Servicio de Registro Civil e Identificación.
</v>
      </c>
      <c r="G774" s="129" t="str">
        <f>VLOOKUP(A774,BASE.!$A$1:$T$878,7,FALSE)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74" s="129" t="str">
        <f>VLOOKUP(A774,BASE.!$A$1:$T$878,8,FALSE)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74" s="129" t="str">
        <f>VLOOKUP(A774,BASE.!$A$1:$T$878,9,FALSE)</f>
        <v xml:space="preserve">Durarán dos años en sus cargos. </v>
      </c>
      <c r="J774" s="129" t="str">
        <f>VLOOKUP(A774,BASE.!$A$1:$T$878,10,FALSE)</f>
        <v>27 de marzo de 2019 al 27 de marzo de 2021</v>
      </c>
      <c r="K774" s="129" t="str">
        <f>VLOOKUP(A774,BASE.!$A$1:$T$878,11,FALSE)</f>
        <v xml:space="preserve">Presidente: Guillermo Montecinos Rojas,  
</v>
      </c>
      <c r="L774" s="129" t="str">
        <f>VLOOKUP(A774,BASE.!$A$1:$T$878,12,FALSE)</f>
        <v xml:space="preserve">4 Oriente Nº 143, comuna de Viña del Mar, Quinta Región. 
</v>
      </c>
      <c r="M774" s="129" t="str">
        <f>VLOOKUP(A774,BASE.!$A$1:$T$878,13,FALSE)</f>
        <v>V</v>
      </c>
      <c r="N774" s="129" t="str">
        <f>VLOOKUP(A774,BASE.!$A$1:$T$878,14,FALSE)</f>
        <v xml:space="preserve"> Viña del Mar</v>
      </c>
      <c r="O774" s="129" t="str">
        <f>VLOOKUP(A774,BASE.!$A$1:$T$878,15,FALSE)</f>
        <v>Teléfono: 32-2110125- 32-2518572 / 73 / 74</v>
      </c>
      <c r="P774" s="129" t="str">
        <f>VLOOKUP(A774,BASE.!$A$1:$T$878,16,FALSE)</f>
        <v xml:space="preserve"> prodelquinta@yahoo.es</v>
      </c>
      <c r="Q774" s="129">
        <f>VLOOKUP(A774,BASE.!$A$1:$T$878,17,FALSE)</f>
        <v>0</v>
      </c>
      <c r="R774" s="129">
        <f>VLOOKUP(A774,BASE.!$A$1:$T$878,18,FALSE)</f>
        <v>93401</v>
      </c>
      <c r="S774" s="129" t="str">
        <f>VLOOKUP(A774,BASE.!$A$1:$T$878,19,FALSE)</f>
        <v>Se acompaña certificado financiero de la Institución correspondientes al año 2019, aprobado por el Sub Departamento de Supervisión Financiera Nacional .Pendiente de legalización ante notario.</v>
      </c>
      <c r="T774" s="131">
        <f>VLOOKUP(A774,BASE.!$A$1:$T$878,20,FALSE)</f>
        <v>38848</v>
      </c>
      <c r="U774" s="130">
        <v>7320</v>
      </c>
      <c r="V774" s="136">
        <v>0</v>
      </c>
      <c r="W774" s="136">
        <v>0</v>
      </c>
      <c r="X774" s="134">
        <v>44227</v>
      </c>
      <c r="Y774" s="135" t="s">
        <v>8664</v>
      </c>
      <c r="Z774" s="135" t="s">
        <v>7880</v>
      </c>
      <c r="AA774" s="135" t="s">
        <v>7909</v>
      </c>
    </row>
    <row r="775" spans="1:27" x14ac:dyDescent="0.25">
      <c r="A775" s="129">
        <v>7320</v>
      </c>
      <c r="B775" s="129" t="s">
        <v>8501</v>
      </c>
      <c r="C775" s="129">
        <v>656288108</v>
      </c>
      <c r="D775" s="129" t="str">
        <f>VLOOKUP(A775,BASE.!$A$1:$T$878,4,FALSE)</f>
        <v>Corporación de Derecho Privado.</v>
      </c>
      <c r="E775" s="129" t="str">
        <f>VLOOKUP(A775,BASE.!$A$1:$T$878,5,FALSE)</f>
        <v xml:space="preserve">Decreto Supremo Nº3328, de 18 de octubre de 2005, del Ministerio de Justicia. </v>
      </c>
      <c r="F775" s="129" t="str">
        <f>VLOOKUP(A775,BASE.!$A$1:$T$878,6,FALSE)</f>
        <v xml:space="preserve">Certificado de Vigencia folio Nº 500333714487, emitido el 27 de julio del 2020, por el Servicio de Registro Civil e Identificación.
</v>
      </c>
      <c r="G775" s="129" t="str">
        <f>VLOOKUP(A775,BASE.!$A$1:$T$878,7,FALSE)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75" s="129" t="str">
        <f>VLOOKUP(A775,BASE.!$A$1:$T$878,8,FALSE)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75" s="129" t="str">
        <f>VLOOKUP(A775,BASE.!$A$1:$T$878,9,FALSE)</f>
        <v xml:space="preserve">Durarán dos años en sus cargos. </v>
      </c>
      <c r="J775" s="129" t="str">
        <f>VLOOKUP(A775,BASE.!$A$1:$T$878,10,FALSE)</f>
        <v>27 de marzo de 2019 al 27 de marzo de 2021</v>
      </c>
      <c r="K775" s="129" t="str">
        <f>VLOOKUP(A775,BASE.!$A$1:$T$878,11,FALSE)</f>
        <v xml:space="preserve">Presidente: Guillermo Montecinos Rojas,  
</v>
      </c>
      <c r="L775" s="129" t="str">
        <f>VLOOKUP(A775,BASE.!$A$1:$T$878,12,FALSE)</f>
        <v xml:space="preserve">4 Oriente Nº 143, comuna de Viña del Mar, Quinta Región. 
</v>
      </c>
      <c r="M775" s="129" t="str">
        <f>VLOOKUP(A775,BASE.!$A$1:$T$878,13,FALSE)</f>
        <v>V</v>
      </c>
      <c r="N775" s="129" t="str">
        <f>VLOOKUP(A775,BASE.!$A$1:$T$878,14,FALSE)</f>
        <v xml:space="preserve"> Viña del Mar</v>
      </c>
      <c r="O775" s="129" t="str">
        <f>VLOOKUP(A775,BASE.!$A$1:$T$878,15,FALSE)</f>
        <v>Teléfono: 32-2110125- 32-2518572 / 73 / 74</v>
      </c>
      <c r="P775" s="129" t="str">
        <f>VLOOKUP(A775,BASE.!$A$1:$T$878,16,FALSE)</f>
        <v xml:space="preserve"> prodelquinta@yahoo.es</v>
      </c>
      <c r="Q775" s="129">
        <f>VLOOKUP(A775,BASE.!$A$1:$T$878,17,FALSE)</f>
        <v>0</v>
      </c>
      <c r="R775" s="129">
        <f>VLOOKUP(A775,BASE.!$A$1:$T$878,18,FALSE)</f>
        <v>93401</v>
      </c>
      <c r="S775" s="129" t="str">
        <f>VLOOKUP(A775,BASE.!$A$1:$T$878,19,FALSE)</f>
        <v>Se acompaña certificado financiero de la Institución correspondientes al año 2019, aprobado por el Sub Departamento de Supervisión Financiera Nacional .Pendiente de legalización ante notario.</v>
      </c>
      <c r="T775" s="131">
        <f>VLOOKUP(A775,BASE.!$A$1:$T$878,20,FALSE)</f>
        <v>38848</v>
      </c>
      <c r="U775" s="130">
        <v>7320</v>
      </c>
      <c r="V775" s="136">
        <v>4056503</v>
      </c>
      <c r="W775" s="136">
        <v>4056503</v>
      </c>
      <c r="X775" s="134">
        <v>44227</v>
      </c>
      <c r="Y775" s="135" t="s">
        <v>8664</v>
      </c>
      <c r="Z775" s="135" t="s">
        <v>7880</v>
      </c>
      <c r="AA775" s="135" t="s">
        <v>8038</v>
      </c>
    </row>
    <row r="776" spans="1:27" x14ac:dyDescent="0.25">
      <c r="A776" s="129">
        <v>7320</v>
      </c>
      <c r="B776" s="129" t="s">
        <v>8501</v>
      </c>
      <c r="C776" s="129">
        <v>656288108</v>
      </c>
      <c r="D776" s="129" t="str">
        <f>VLOOKUP(A776,BASE.!$A$1:$T$878,4,FALSE)</f>
        <v>Corporación de Derecho Privado.</v>
      </c>
      <c r="E776" s="129" t="str">
        <f>VLOOKUP(A776,BASE.!$A$1:$T$878,5,FALSE)</f>
        <v xml:space="preserve">Decreto Supremo Nº3328, de 18 de octubre de 2005, del Ministerio de Justicia. </v>
      </c>
      <c r="F776" s="129" t="str">
        <f>VLOOKUP(A776,BASE.!$A$1:$T$878,6,FALSE)</f>
        <v xml:space="preserve">Certificado de Vigencia folio Nº 500333714487, emitido el 27 de julio del 2020, por el Servicio de Registro Civil e Identificación.
</v>
      </c>
      <c r="G776" s="129" t="str">
        <f>VLOOKUP(A776,BASE.!$A$1:$T$878,7,FALSE)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76" s="129" t="str">
        <f>VLOOKUP(A776,BASE.!$A$1:$T$878,8,FALSE)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76" s="129" t="str">
        <f>VLOOKUP(A776,BASE.!$A$1:$T$878,9,FALSE)</f>
        <v xml:space="preserve">Durarán dos años en sus cargos. </v>
      </c>
      <c r="J776" s="129" t="str">
        <f>VLOOKUP(A776,BASE.!$A$1:$T$878,10,FALSE)</f>
        <v>27 de marzo de 2019 al 27 de marzo de 2021</v>
      </c>
      <c r="K776" s="129" t="str">
        <f>VLOOKUP(A776,BASE.!$A$1:$T$878,11,FALSE)</f>
        <v xml:space="preserve">Presidente: Guillermo Montecinos Rojas,  
</v>
      </c>
      <c r="L776" s="129" t="str">
        <f>VLOOKUP(A776,BASE.!$A$1:$T$878,12,FALSE)</f>
        <v xml:space="preserve">4 Oriente Nº 143, comuna de Viña del Mar, Quinta Región. 
</v>
      </c>
      <c r="M776" s="129" t="str">
        <f>VLOOKUP(A776,BASE.!$A$1:$T$878,13,FALSE)</f>
        <v>V</v>
      </c>
      <c r="N776" s="129" t="str">
        <f>VLOOKUP(A776,BASE.!$A$1:$T$878,14,FALSE)</f>
        <v xml:space="preserve"> Viña del Mar</v>
      </c>
      <c r="O776" s="129" t="str">
        <f>VLOOKUP(A776,BASE.!$A$1:$T$878,15,FALSE)</f>
        <v>Teléfono: 32-2110125- 32-2518572 / 73 / 74</v>
      </c>
      <c r="P776" s="129" t="str">
        <f>VLOOKUP(A776,BASE.!$A$1:$T$878,16,FALSE)</f>
        <v xml:space="preserve"> prodelquinta@yahoo.es</v>
      </c>
      <c r="Q776" s="129">
        <f>VLOOKUP(A776,BASE.!$A$1:$T$878,17,FALSE)</f>
        <v>0</v>
      </c>
      <c r="R776" s="129">
        <f>VLOOKUP(A776,BASE.!$A$1:$T$878,18,FALSE)</f>
        <v>93401</v>
      </c>
      <c r="S776" s="129" t="str">
        <f>VLOOKUP(A776,BASE.!$A$1:$T$878,19,FALSE)</f>
        <v>Se acompaña certificado financiero de la Institución correspondientes al año 2019, aprobado por el Sub Departamento de Supervisión Financiera Nacional .Pendiente de legalización ante notario.</v>
      </c>
      <c r="T776" s="131">
        <f>VLOOKUP(A776,BASE.!$A$1:$T$878,20,FALSE)</f>
        <v>38848</v>
      </c>
      <c r="U776" s="130">
        <v>7320</v>
      </c>
      <c r="V776" s="136">
        <v>7758000</v>
      </c>
      <c r="W776" s="136">
        <v>7758000</v>
      </c>
      <c r="X776" s="134">
        <v>44227</v>
      </c>
      <c r="Y776" s="135" t="s">
        <v>8664</v>
      </c>
      <c r="Z776" s="135" t="s">
        <v>7880</v>
      </c>
      <c r="AA776" s="135" t="s">
        <v>8085</v>
      </c>
    </row>
    <row r="777" spans="1:27" x14ac:dyDescent="0.25">
      <c r="A777" s="129">
        <v>7320</v>
      </c>
      <c r="B777" s="129" t="s">
        <v>8501</v>
      </c>
      <c r="C777" s="129">
        <v>656288108</v>
      </c>
      <c r="D777" s="129" t="str">
        <f>VLOOKUP(A777,BASE.!$A$1:$T$878,4,FALSE)</f>
        <v>Corporación de Derecho Privado.</v>
      </c>
      <c r="E777" s="129" t="str">
        <f>VLOOKUP(A777,BASE.!$A$1:$T$878,5,FALSE)</f>
        <v xml:space="preserve">Decreto Supremo Nº3328, de 18 de octubre de 2005, del Ministerio de Justicia. </v>
      </c>
      <c r="F777" s="129" t="str">
        <f>VLOOKUP(A777,BASE.!$A$1:$T$878,6,FALSE)</f>
        <v xml:space="preserve">Certificado de Vigencia folio Nº 500333714487, emitido el 27 de julio del 2020, por el Servicio de Registro Civil e Identificación.
</v>
      </c>
      <c r="G777" s="129" t="str">
        <f>VLOOKUP(A777,BASE.!$A$1:$T$878,7,FALSE)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77" s="129" t="str">
        <f>VLOOKUP(A777,BASE.!$A$1:$T$878,8,FALSE)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77" s="129" t="str">
        <f>VLOOKUP(A777,BASE.!$A$1:$T$878,9,FALSE)</f>
        <v xml:space="preserve">Durarán dos años en sus cargos. </v>
      </c>
      <c r="J777" s="129" t="str">
        <f>VLOOKUP(A777,BASE.!$A$1:$T$878,10,FALSE)</f>
        <v>27 de marzo de 2019 al 27 de marzo de 2021</v>
      </c>
      <c r="K777" s="129" t="str">
        <f>VLOOKUP(A777,BASE.!$A$1:$T$878,11,FALSE)</f>
        <v xml:space="preserve">Presidente: Guillermo Montecinos Rojas,  
</v>
      </c>
      <c r="L777" s="129" t="str">
        <f>VLOOKUP(A777,BASE.!$A$1:$T$878,12,FALSE)</f>
        <v xml:space="preserve">4 Oriente Nº 143, comuna de Viña del Mar, Quinta Región. 
</v>
      </c>
      <c r="M777" s="129" t="str">
        <f>VLOOKUP(A777,BASE.!$A$1:$T$878,13,FALSE)</f>
        <v>V</v>
      </c>
      <c r="N777" s="129" t="str">
        <f>VLOOKUP(A777,BASE.!$A$1:$T$878,14,FALSE)</f>
        <v xml:space="preserve"> Viña del Mar</v>
      </c>
      <c r="O777" s="129" t="str">
        <f>VLOOKUP(A777,BASE.!$A$1:$T$878,15,FALSE)</f>
        <v>Teléfono: 32-2110125- 32-2518572 / 73 / 74</v>
      </c>
      <c r="P777" s="129" t="str">
        <f>VLOOKUP(A777,BASE.!$A$1:$T$878,16,FALSE)</f>
        <v xml:space="preserve"> prodelquinta@yahoo.es</v>
      </c>
      <c r="Q777" s="129">
        <f>VLOOKUP(A777,BASE.!$A$1:$T$878,17,FALSE)</f>
        <v>0</v>
      </c>
      <c r="R777" s="129">
        <f>VLOOKUP(A777,BASE.!$A$1:$T$878,18,FALSE)</f>
        <v>93401</v>
      </c>
      <c r="S777" s="129" t="str">
        <f>VLOOKUP(A777,BASE.!$A$1:$T$878,19,FALSE)</f>
        <v>Se acompaña certificado financiero de la Institución correspondientes al año 2019, aprobado por el Sub Departamento de Supervisión Financiera Nacional .Pendiente de legalización ante notario.</v>
      </c>
      <c r="T777" s="131">
        <f>VLOOKUP(A777,BASE.!$A$1:$T$878,20,FALSE)</f>
        <v>38848</v>
      </c>
      <c r="U777" s="130">
        <v>7320</v>
      </c>
      <c r="V777" s="136">
        <v>17620823</v>
      </c>
      <c r="W777" s="136">
        <v>17620823</v>
      </c>
      <c r="X777" s="134">
        <v>44227</v>
      </c>
      <c r="Y777" s="135" t="s">
        <v>8664</v>
      </c>
      <c r="Z777" s="135" t="s">
        <v>7880</v>
      </c>
      <c r="AA777" s="135" t="s">
        <v>7954</v>
      </c>
    </row>
    <row r="778" spans="1:27" x14ac:dyDescent="0.25">
      <c r="A778" s="129">
        <v>7320</v>
      </c>
      <c r="B778" s="129" t="s">
        <v>8501</v>
      </c>
      <c r="C778" s="129">
        <v>656288108</v>
      </c>
      <c r="D778" s="129" t="str">
        <f>VLOOKUP(A778,BASE.!$A$1:$T$878,4,FALSE)</f>
        <v>Corporación de Derecho Privado.</v>
      </c>
      <c r="E778" s="129" t="str">
        <f>VLOOKUP(A778,BASE.!$A$1:$T$878,5,FALSE)</f>
        <v xml:space="preserve">Decreto Supremo Nº3328, de 18 de octubre de 2005, del Ministerio de Justicia. </v>
      </c>
      <c r="F778" s="129" t="str">
        <f>VLOOKUP(A778,BASE.!$A$1:$T$878,6,FALSE)</f>
        <v xml:space="preserve">Certificado de Vigencia folio Nº 500333714487, emitido el 27 de julio del 2020, por el Servicio de Registro Civil e Identificación.
</v>
      </c>
      <c r="G778" s="129" t="str">
        <f>VLOOKUP(A778,BASE.!$A$1:$T$878,7,FALSE)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78" s="129" t="str">
        <f>VLOOKUP(A778,BASE.!$A$1:$T$878,8,FALSE)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78" s="129" t="str">
        <f>VLOOKUP(A778,BASE.!$A$1:$T$878,9,FALSE)</f>
        <v xml:space="preserve">Durarán dos años en sus cargos. </v>
      </c>
      <c r="J778" s="129" t="str">
        <f>VLOOKUP(A778,BASE.!$A$1:$T$878,10,FALSE)</f>
        <v>27 de marzo de 2019 al 27 de marzo de 2021</v>
      </c>
      <c r="K778" s="129" t="str">
        <f>VLOOKUP(A778,BASE.!$A$1:$T$878,11,FALSE)</f>
        <v xml:space="preserve">Presidente: Guillermo Montecinos Rojas,  
</v>
      </c>
      <c r="L778" s="129" t="str">
        <f>VLOOKUP(A778,BASE.!$A$1:$T$878,12,FALSE)</f>
        <v xml:space="preserve">4 Oriente Nº 143, comuna de Viña del Mar, Quinta Región. 
</v>
      </c>
      <c r="M778" s="129" t="str">
        <f>VLOOKUP(A778,BASE.!$A$1:$T$878,13,FALSE)</f>
        <v>V</v>
      </c>
      <c r="N778" s="129" t="str">
        <f>VLOOKUP(A778,BASE.!$A$1:$T$878,14,FALSE)</f>
        <v xml:space="preserve"> Viña del Mar</v>
      </c>
      <c r="O778" s="129" t="str">
        <f>VLOOKUP(A778,BASE.!$A$1:$T$878,15,FALSE)</f>
        <v>Teléfono: 32-2110125- 32-2518572 / 73 / 74</v>
      </c>
      <c r="P778" s="129" t="str">
        <f>VLOOKUP(A778,BASE.!$A$1:$T$878,16,FALSE)</f>
        <v xml:space="preserve"> prodelquinta@yahoo.es</v>
      </c>
      <c r="Q778" s="129">
        <f>VLOOKUP(A778,BASE.!$A$1:$T$878,17,FALSE)</f>
        <v>0</v>
      </c>
      <c r="R778" s="129">
        <f>VLOOKUP(A778,BASE.!$A$1:$T$878,18,FALSE)</f>
        <v>93401</v>
      </c>
      <c r="S778" s="129" t="str">
        <f>VLOOKUP(A778,BASE.!$A$1:$T$878,19,FALSE)</f>
        <v>Se acompaña certificado financiero de la Institución correspondientes al año 2019, aprobado por el Sub Departamento de Supervisión Financiera Nacional .Pendiente de legalización ante notario.</v>
      </c>
      <c r="T778" s="131">
        <f>VLOOKUP(A778,BASE.!$A$1:$T$878,20,FALSE)</f>
        <v>38848</v>
      </c>
      <c r="U778" s="130">
        <v>7320</v>
      </c>
      <c r="V778" s="136">
        <v>27363128</v>
      </c>
      <c r="W778" s="136">
        <v>27363128</v>
      </c>
      <c r="X778" s="134">
        <v>44227</v>
      </c>
      <c r="Y778" s="135" t="s">
        <v>8664</v>
      </c>
      <c r="Z778" s="135" t="s">
        <v>7880</v>
      </c>
      <c r="AA778" s="135" t="s">
        <v>187</v>
      </c>
    </row>
    <row r="779" spans="1:27" x14ac:dyDescent="0.25">
      <c r="A779" s="129">
        <v>7320</v>
      </c>
      <c r="B779" s="129" t="s">
        <v>8501</v>
      </c>
      <c r="C779" s="129">
        <v>656288108</v>
      </c>
      <c r="D779" s="129" t="str">
        <f>VLOOKUP(A779,BASE.!$A$1:$T$878,4,FALSE)</f>
        <v>Corporación de Derecho Privado.</v>
      </c>
      <c r="E779" s="129" t="str">
        <f>VLOOKUP(A779,BASE.!$A$1:$T$878,5,FALSE)</f>
        <v xml:space="preserve">Decreto Supremo Nº3328, de 18 de octubre de 2005, del Ministerio de Justicia. </v>
      </c>
      <c r="F779" s="129" t="str">
        <f>VLOOKUP(A779,BASE.!$A$1:$T$878,6,FALSE)</f>
        <v xml:space="preserve">Certificado de Vigencia folio Nº 500333714487, emitido el 27 de julio del 2020, por el Servicio de Registro Civil e Identificación.
</v>
      </c>
      <c r="G779" s="129" t="str">
        <f>VLOOKUP(A779,BASE.!$A$1:$T$878,7,FALSE)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79" s="129" t="str">
        <f>VLOOKUP(A779,BASE.!$A$1:$T$878,8,FALSE)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79" s="129" t="str">
        <f>VLOOKUP(A779,BASE.!$A$1:$T$878,9,FALSE)</f>
        <v xml:space="preserve">Durarán dos años en sus cargos. </v>
      </c>
      <c r="J779" s="129" t="str">
        <f>VLOOKUP(A779,BASE.!$A$1:$T$878,10,FALSE)</f>
        <v>27 de marzo de 2019 al 27 de marzo de 2021</v>
      </c>
      <c r="K779" s="129" t="str">
        <f>VLOOKUP(A779,BASE.!$A$1:$T$878,11,FALSE)</f>
        <v xml:space="preserve">Presidente: Guillermo Montecinos Rojas,  
</v>
      </c>
      <c r="L779" s="129" t="str">
        <f>VLOOKUP(A779,BASE.!$A$1:$T$878,12,FALSE)</f>
        <v xml:space="preserve">4 Oriente Nº 143, comuna de Viña del Mar, Quinta Región. 
</v>
      </c>
      <c r="M779" s="129" t="str">
        <f>VLOOKUP(A779,BASE.!$A$1:$T$878,13,FALSE)</f>
        <v>V</v>
      </c>
      <c r="N779" s="129" t="str">
        <f>VLOOKUP(A779,BASE.!$A$1:$T$878,14,FALSE)</f>
        <v xml:space="preserve"> Viña del Mar</v>
      </c>
      <c r="O779" s="129" t="str">
        <f>VLOOKUP(A779,BASE.!$A$1:$T$878,15,FALSE)</f>
        <v>Teléfono: 32-2110125- 32-2518572 / 73 / 74</v>
      </c>
      <c r="P779" s="129" t="str">
        <f>VLOOKUP(A779,BASE.!$A$1:$T$878,16,FALSE)</f>
        <v xml:space="preserve"> prodelquinta@yahoo.es</v>
      </c>
      <c r="Q779" s="129">
        <f>VLOOKUP(A779,BASE.!$A$1:$T$878,17,FALSE)</f>
        <v>0</v>
      </c>
      <c r="R779" s="129">
        <f>VLOOKUP(A779,BASE.!$A$1:$T$878,18,FALSE)</f>
        <v>93401</v>
      </c>
      <c r="S779" s="129" t="str">
        <f>VLOOKUP(A779,BASE.!$A$1:$T$878,19,FALSE)</f>
        <v>Se acompaña certificado financiero de la Institución correspondientes al año 2019, aprobado por el Sub Departamento de Supervisión Financiera Nacional .Pendiente de legalización ante notario.</v>
      </c>
      <c r="T779" s="131">
        <f>VLOOKUP(A779,BASE.!$A$1:$T$878,20,FALSE)</f>
        <v>38848</v>
      </c>
      <c r="U779" s="130">
        <v>7320</v>
      </c>
      <c r="V779" s="136">
        <v>22046180</v>
      </c>
      <c r="W779" s="136">
        <v>22046180</v>
      </c>
      <c r="X779" s="134">
        <v>44227</v>
      </c>
      <c r="Y779" s="135" t="s">
        <v>8664</v>
      </c>
      <c r="Z779" s="135" t="s">
        <v>7880</v>
      </c>
      <c r="AA779" s="135" t="s">
        <v>7917</v>
      </c>
    </row>
    <row r="780" spans="1:27" x14ac:dyDescent="0.25">
      <c r="A780" s="129">
        <v>7320</v>
      </c>
      <c r="B780" s="129" t="s">
        <v>8501</v>
      </c>
      <c r="C780" s="129">
        <v>656288108</v>
      </c>
      <c r="D780" s="129" t="str">
        <f>VLOOKUP(A780,BASE.!$A$1:$T$878,4,FALSE)</f>
        <v>Corporación de Derecho Privado.</v>
      </c>
      <c r="E780" s="129" t="str">
        <f>VLOOKUP(A780,BASE.!$A$1:$T$878,5,FALSE)</f>
        <v xml:space="preserve">Decreto Supremo Nº3328, de 18 de octubre de 2005, del Ministerio de Justicia. </v>
      </c>
      <c r="F780" s="129" t="str">
        <f>VLOOKUP(A780,BASE.!$A$1:$T$878,6,FALSE)</f>
        <v xml:space="preserve">Certificado de Vigencia folio Nº 500333714487, emitido el 27 de julio del 2020, por el Servicio de Registro Civil e Identificación.
</v>
      </c>
      <c r="G780" s="129" t="str">
        <f>VLOOKUP(A780,BASE.!$A$1:$T$878,7,FALSE)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80" s="129" t="str">
        <f>VLOOKUP(A780,BASE.!$A$1:$T$878,8,FALSE)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80" s="129" t="str">
        <f>VLOOKUP(A780,BASE.!$A$1:$T$878,9,FALSE)</f>
        <v xml:space="preserve">Durarán dos años en sus cargos. </v>
      </c>
      <c r="J780" s="129" t="str">
        <f>VLOOKUP(A780,BASE.!$A$1:$T$878,10,FALSE)</f>
        <v>27 de marzo de 2019 al 27 de marzo de 2021</v>
      </c>
      <c r="K780" s="129" t="str">
        <f>VLOOKUP(A780,BASE.!$A$1:$T$878,11,FALSE)</f>
        <v xml:space="preserve">Presidente: Guillermo Montecinos Rojas,  
</v>
      </c>
      <c r="L780" s="129" t="str">
        <f>VLOOKUP(A780,BASE.!$A$1:$T$878,12,FALSE)</f>
        <v xml:space="preserve">4 Oriente Nº 143, comuna de Viña del Mar, Quinta Región. 
</v>
      </c>
      <c r="M780" s="129" t="str">
        <f>VLOOKUP(A780,BASE.!$A$1:$T$878,13,FALSE)</f>
        <v>V</v>
      </c>
      <c r="N780" s="129" t="str">
        <f>VLOOKUP(A780,BASE.!$A$1:$T$878,14,FALSE)</f>
        <v xml:space="preserve"> Viña del Mar</v>
      </c>
      <c r="O780" s="129" t="str">
        <f>VLOOKUP(A780,BASE.!$A$1:$T$878,15,FALSE)</f>
        <v>Teléfono: 32-2110125- 32-2518572 / 73 / 74</v>
      </c>
      <c r="P780" s="129" t="str">
        <f>VLOOKUP(A780,BASE.!$A$1:$T$878,16,FALSE)</f>
        <v xml:space="preserve"> prodelquinta@yahoo.es</v>
      </c>
      <c r="Q780" s="129">
        <f>VLOOKUP(A780,BASE.!$A$1:$T$878,17,FALSE)</f>
        <v>0</v>
      </c>
      <c r="R780" s="129">
        <f>VLOOKUP(A780,BASE.!$A$1:$T$878,18,FALSE)</f>
        <v>93401</v>
      </c>
      <c r="S780" s="129" t="str">
        <f>VLOOKUP(A780,BASE.!$A$1:$T$878,19,FALSE)</f>
        <v>Se acompaña certificado financiero de la Institución correspondientes al año 2019, aprobado por el Sub Departamento de Supervisión Financiera Nacional .Pendiente de legalización ante notario.</v>
      </c>
      <c r="T780" s="131">
        <f>VLOOKUP(A780,BASE.!$A$1:$T$878,20,FALSE)</f>
        <v>38848</v>
      </c>
      <c r="U780" s="130">
        <v>7320</v>
      </c>
      <c r="V780" s="136">
        <v>14178176</v>
      </c>
      <c r="W780" s="136">
        <v>14178176</v>
      </c>
      <c r="X780" s="134">
        <v>44227</v>
      </c>
      <c r="Y780" s="135" t="s">
        <v>8664</v>
      </c>
      <c r="Z780" s="135" t="s">
        <v>7880</v>
      </c>
      <c r="AA780" s="135" t="s">
        <v>7946</v>
      </c>
    </row>
    <row r="781" spans="1:27" x14ac:dyDescent="0.25">
      <c r="A781" s="129">
        <v>7320</v>
      </c>
      <c r="B781" s="129" t="s">
        <v>8501</v>
      </c>
      <c r="C781" s="129">
        <v>656288108</v>
      </c>
      <c r="D781" s="129" t="str">
        <f>VLOOKUP(A781,BASE.!$A$1:$T$878,4,FALSE)</f>
        <v>Corporación de Derecho Privado.</v>
      </c>
      <c r="E781" s="129" t="str">
        <f>VLOOKUP(A781,BASE.!$A$1:$T$878,5,FALSE)</f>
        <v xml:space="preserve">Decreto Supremo Nº3328, de 18 de octubre de 2005, del Ministerio de Justicia. </v>
      </c>
      <c r="F781" s="129" t="str">
        <f>VLOOKUP(A781,BASE.!$A$1:$T$878,6,FALSE)</f>
        <v xml:space="preserve">Certificado de Vigencia folio Nº 500333714487, emitido el 27 de julio del 2020, por el Servicio de Registro Civil e Identificación.
</v>
      </c>
      <c r="G781" s="129" t="str">
        <f>VLOOKUP(A781,BASE.!$A$1:$T$878,7,FALSE)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81" s="129" t="str">
        <f>VLOOKUP(A781,BASE.!$A$1:$T$878,8,FALSE)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81" s="129" t="str">
        <f>VLOOKUP(A781,BASE.!$A$1:$T$878,9,FALSE)</f>
        <v xml:space="preserve">Durarán dos años en sus cargos. </v>
      </c>
      <c r="J781" s="129" t="str">
        <f>VLOOKUP(A781,BASE.!$A$1:$T$878,10,FALSE)</f>
        <v>27 de marzo de 2019 al 27 de marzo de 2021</v>
      </c>
      <c r="K781" s="129" t="str">
        <f>VLOOKUP(A781,BASE.!$A$1:$T$878,11,FALSE)</f>
        <v xml:space="preserve">Presidente: Guillermo Montecinos Rojas,  
</v>
      </c>
      <c r="L781" s="129" t="str">
        <f>VLOOKUP(A781,BASE.!$A$1:$T$878,12,FALSE)</f>
        <v xml:space="preserve">4 Oriente Nº 143, comuna de Viña del Mar, Quinta Región. 
</v>
      </c>
      <c r="M781" s="129" t="str">
        <f>VLOOKUP(A781,BASE.!$A$1:$T$878,13,FALSE)</f>
        <v>V</v>
      </c>
      <c r="N781" s="129" t="str">
        <f>VLOOKUP(A781,BASE.!$A$1:$T$878,14,FALSE)</f>
        <v xml:space="preserve"> Viña del Mar</v>
      </c>
      <c r="O781" s="129" t="str">
        <f>VLOOKUP(A781,BASE.!$A$1:$T$878,15,FALSE)</f>
        <v>Teléfono: 32-2110125- 32-2518572 / 73 / 74</v>
      </c>
      <c r="P781" s="129" t="str">
        <f>VLOOKUP(A781,BASE.!$A$1:$T$878,16,FALSE)</f>
        <v xml:space="preserve"> prodelquinta@yahoo.es</v>
      </c>
      <c r="Q781" s="129">
        <f>VLOOKUP(A781,BASE.!$A$1:$T$878,17,FALSE)</f>
        <v>0</v>
      </c>
      <c r="R781" s="129">
        <f>VLOOKUP(A781,BASE.!$A$1:$T$878,18,FALSE)</f>
        <v>93401</v>
      </c>
      <c r="S781" s="129" t="str">
        <f>VLOOKUP(A781,BASE.!$A$1:$T$878,19,FALSE)</f>
        <v>Se acompaña certificado financiero de la Institución correspondientes al año 2019, aprobado por el Sub Departamento de Supervisión Financiera Nacional .Pendiente de legalización ante notario.</v>
      </c>
      <c r="T781" s="131">
        <f>VLOOKUP(A781,BASE.!$A$1:$T$878,20,FALSE)</f>
        <v>38848</v>
      </c>
      <c r="U781" s="130">
        <v>7320</v>
      </c>
      <c r="V781" s="136">
        <v>12024900</v>
      </c>
      <c r="W781" s="136">
        <v>12024900</v>
      </c>
      <c r="X781" s="134">
        <v>44227</v>
      </c>
      <c r="Y781" s="135" t="s">
        <v>8664</v>
      </c>
      <c r="Z781" s="135" t="s">
        <v>7880</v>
      </c>
      <c r="AA781" s="135" t="s">
        <v>78</v>
      </c>
    </row>
    <row r="782" spans="1:27" x14ac:dyDescent="0.25">
      <c r="A782" s="129">
        <v>7320</v>
      </c>
      <c r="B782" s="129" t="s">
        <v>8501</v>
      </c>
      <c r="C782" s="129">
        <v>656288108</v>
      </c>
      <c r="D782" s="129" t="str">
        <f>VLOOKUP(A782,BASE.!$A$1:$T$878,4,FALSE)</f>
        <v>Corporación de Derecho Privado.</v>
      </c>
      <c r="E782" s="129" t="str">
        <f>VLOOKUP(A782,BASE.!$A$1:$T$878,5,FALSE)</f>
        <v xml:space="preserve">Decreto Supremo Nº3328, de 18 de octubre de 2005, del Ministerio de Justicia. </v>
      </c>
      <c r="F782" s="129" t="str">
        <f>VLOOKUP(A782,BASE.!$A$1:$T$878,6,FALSE)</f>
        <v xml:space="preserve">Certificado de Vigencia folio Nº 500333714487, emitido el 27 de julio del 2020, por el Servicio de Registro Civil e Identificación.
</v>
      </c>
      <c r="G782" s="129" t="str">
        <f>VLOOKUP(A782,BASE.!$A$1:$T$878,7,FALSE)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82" s="129" t="str">
        <f>VLOOKUP(A782,BASE.!$A$1:$T$878,8,FALSE)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82" s="129" t="str">
        <f>VLOOKUP(A782,BASE.!$A$1:$T$878,9,FALSE)</f>
        <v xml:space="preserve">Durarán dos años en sus cargos. </v>
      </c>
      <c r="J782" s="129" t="str">
        <f>VLOOKUP(A782,BASE.!$A$1:$T$878,10,FALSE)</f>
        <v>27 de marzo de 2019 al 27 de marzo de 2021</v>
      </c>
      <c r="K782" s="129" t="str">
        <f>VLOOKUP(A782,BASE.!$A$1:$T$878,11,FALSE)</f>
        <v xml:space="preserve">Presidente: Guillermo Montecinos Rojas,  
</v>
      </c>
      <c r="L782" s="129" t="str">
        <f>VLOOKUP(A782,BASE.!$A$1:$T$878,12,FALSE)</f>
        <v xml:space="preserve">4 Oriente Nº 143, comuna de Viña del Mar, Quinta Región. 
</v>
      </c>
      <c r="M782" s="129" t="str">
        <f>VLOOKUP(A782,BASE.!$A$1:$T$878,13,FALSE)</f>
        <v>V</v>
      </c>
      <c r="N782" s="129" t="str">
        <f>VLOOKUP(A782,BASE.!$A$1:$T$878,14,FALSE)</f>
        <v xml:space="preserve"> Viña del Mar</v>
      </c>
      <c r="O782" s="129" t="str">
        <f>VLOOKUP(A782,BASE.!$A$1:$T$878,15,FALSE)</f>
        <v>Teléfono: 32-2110125- 32-2518572 / 73 / 74</v>
      </c>
      <c r="P782" s="129" t="str">
        <f>VLOOKUP(A782,BASE.!$A$1:$T$878,16,FALSE)</f>
        <v xml:space="preserve"> prodelquinta@yahoo.es</v>
      </c>
      <c r="Q782" s="129">
        <f>VLOOKUP(A782,BASE.!$A$1:$T$878,17,FALSE)</f>
        <v>0</v>
      </c>
      <c r="R782" s="129">
        <f>VLOOKUP(A782,BASE.!$A$1:$T$878,18,FALSE)</f>
        <v>93401</v>
      </c>
      <c r="S782" s="129" t="str">
        <f>VLOOKUP(A782,BASE.!$A$1:$T$878,19,FALSE)</f>
        <v>Se acompaña certificado financiero de la Institución correspondientes al año 2019, aprobado por el Sub Departamento de Supervisión Financiera Nacional .Pendiente de legalización ante notario.</v>
      </c>
      <c r="T782" s="131">
        <f>VLOOKUP(A782,BASE.!$A$1:$T$878,20,FALSE)</f>
        <v>38848</v>
      </c>
      <c r="U782" s="130">
        <v>7320</v>
      </c>
      <c r="V782" s="136">
        <v>14244410</v>
      </c>
      <c r="W782" s="136">
        <v>14244410</v>
      </c>
      <c r="X782" s="134">
        <v>44227</v>
      </c>
      <c r="Y782" s="135" t="s">
        <v>8664</v>
      </c>
      <c r="Z782" s="135" t="s">
        <v>7880</v>
      </c>
      <c r="AA782" s="135" t="s">
        <v>7968</v>
      </c>
    </row>
    <row r="783" spans="1:27" x14ac:dyDescent="0.25">
      <c r="A783" s="129">
        <v>7320</v>
      </c>
      <c r="B783" s="129" t="s">
        <v>8501</v>
      </c>
      <c r="C783" s="129">
        <v>656288108</v>
      </c>
      <c r="D783" s="129" t="str">
        <f>VLOOKUP(A783,BASE.!$A$1:$T$878,4,FALSE)</f>
        <v>Corporación de Derecho Privado.</v>
      </c>
      <c r="E783" s="129" t="str">
        <f>VLOOKUP(A783,BASE.!$A$1:$T$878,5,FALSE)</f>
        <v xml:space="preserve">Decreto Supremo Nº3328, de 18 de octubre de 2005, del Ministerio de Justicia. </v>
      </c>
      <c r="F783" s="129" t="str">
        <f>VLOOKUP(A783,BASE.!$A$1:$T$878,6,FALSE)</f>
        <v xml:space="preserve">Certificado de Vigencia folio Nº 500333714487, emitido el 27 de julio del 2020, por el Servicio de Registro Civil e Identificación.
</v>
      </c>
      <c r="G783" s="129" t="str">
        <f>VLOOKUP(A783,BASE.!$A$1:$T$878,7,FALSE)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83" s="129" t="str">
        <f>VLOOKUP(A783,BASE.!$A$1:$T$878,8,FALSE)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83" s="129" t="str">
        <f>VLOOKUP(A783,BASE.!$A$1:$T$878,9,FALSE)</f>
        <v xml:space="preserve">Durarán dos años en sus cargos. </v>
      </c>
      <c r="J783" s="129" t="str">
        <f>VLOOKUP(A783,BASE.!$A$1:$T$878,10,FALSE)</f>
        <v>27 de marzo de 2019 al 27 de marzo de 2021</v>
      </c>
      <c r="K783" s="129" t="str">
        <f>VLOOKUP(A783,BASE.!$A$1:$T$878,11,FALSE)</f>
        <v xml:space="preserve">Presidente: Guillermo Montecinos Rojas,  
</v>
      </c>
      <c r="L783" s="129" t="str">
        <f>VLOOKUP(A783,BASE.!$A$1:$T$878,12,FALSE)</f>
        <v xml:space="preserve">4 Oriente Nº 143, comuna de Viña del Mar, Quinta Región. 
</v>
      </c>
      <c r="M783" s="129" t="str">
        <f>VLOOKUP(A783,BASE.!$A$1:$T$878,13,FALSE)</f>
        <v>V</v>
      </c>
      <c r="N783" s="129" t="str">
        <f>VLOOKUP(A783,BASE.!$A$1:$T$878,14,FALSE)</f>
        <v xml:space="preserve"> Viña del Mar</v>
      </c>
      <c r="O783" s="129" t="str">
        <f>VLOOKUP(A783,BASE.!$A$1:$T$878,15,FALSE)</f>
        <v>Teléfono: 32-2110125- 32-2518572 / 73 / 74</v>
      </c>
      <c r="P783" s="129" t="str">
        <f>VLOOKUP(A783,BASE.!$A$1:$T$878,16,FALSE)</f>
        <v xml:space="preserve"> prodelquinta@yahoo.es</v>
      </c>
      <c r="Q783" s="129">
        <f>VLOOKUP(A783,BASE.!$A$1:$T$878,17,FALSE)</f>
        <v>0</v>
      </c>
      <c r="R783" s="129">
        <f>VLOOKUP(A783,BASE.!$A$1:$T$878,18,FALSE)</f>
        <v>93401</v>
      </c>
      <c r="S783" s="129" t="str">
        <f>VLOOKUP(A783,BASE.!$A$1:$T$878,19,FALSE)</f>
        <v>Se acompaña certificado financiero de la Institución correspondientes al año 2019, aprobado por el Sub Departamento de Supervisión Financiera Nacional .Pendiente de legalización ante notario.</v>
      </c>
      <c r="T783" s="131">
        <f>VLOOKUP(A783,BASE.!$A$1:$T$878,20,FALSE)</f>
        <v>38848</v>
      </c>
      <c r="U783" s="130">
        <v>7320</v>
      </c>
      <c r="V783" s="136">
        <v>8313472</v>
      </c>
      <c r="W783" s="136">
        <v>8313472</v>
      </c>
      <c r="X783" s="134">
        <v>44227</v>
      </c>
      <c r="Y783" s="135" t="s">
        <v>8664</v>
      </c>
      <c r="Z783" s="135" t="s">
        <v>7880</v>
      </c>
      <c r="AA783" s="135" t="s">
        <v>7906</v>
      </c>
    </row>
    <row r="784" spans="1:27" x14ac:dyDescent="0.25">
      <c r="A784" s="129">
        <v>7320</v>
      </c>
      <c r="B784" s="129" t="s">
        <v>8501</v>
      </c>
      <c r="C784" s="129">
        <v>656288108</v>
      </c>
      <c r="D784" s="129" t="str">
        <f>VLOOKUP(A784,BASE.!$A$1:$T$878,4,FALSE)</f>
        <v>Corporación de Derecho Privado.</v>
      </c>
      <c r="E784" s="129" t="str">
        <f>VLOOKUP(A784,BASE.!$A$1:$T$878,5,FALSE)</f>
        <v xml:space="preserve">Decreto Supremo Nº3328, de 18 de octubre de 2005, del Ministerio de Justicia. </v>
      </c>
      <c r="F784" s="129" t="str">
        <f>VLOOKUP(A784,BASE.!$A$1:$T$878,6,FALSE)</f>
        <v xml:space="preserve">Certificado de Vigencia folio Nº 500333714487, emitido el 27 de julio del 2020, por el Servicio de Registro Civil e Identificación.
</v>
      </c>
      <c r="G784" s="129" t="str">
        <f>VLOOKUP(A784,BASE.!$A$1:$T$878,7,FALSE)</f>
        <v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v>
      </c>
      <c r="H784" s="129" t="str">
        <f>VLOOKUP(A784,BASE.!$A$1:$T$878,8,FALSE)</f>
        <v>Presidente: Guillermo Montecinos Rojas, 
Vicepresidente: Flavio Orellana Zamorano, 
Secretaria: Hilda Pinilla Ocampo, 
Tesorera: Marina Bustos Pino, 
Director: Renatto Pendola Rodríguez, 
Consta en Certificado de Directorio de Persona Jurídica sin fines de lucro, folio Nº 500333714522, emitido el 27 de julio del 2020, por el Servicio de Registro Civil e Identificación.</v>
      </c>
      <c r="I784" s="129" t="str">
        <f>VLOOKUP(A784,BASE.!$A$1:$T$878,9,FALSE)</f>
        <v xml:space="preserve">Durarán dos años en sus cargos. </v>
      </c>
      <c r="J784" s="129" t="str">
        <f>VLOOKUP(A784,BASE.!$A$1:$T$878,10,FALSE)</f>
        <v>27 de marzo de 2019 al 27 de marzo de 2021</v>
      </c>
      <c r="K784" s="129" t="str">
        <f>VLOOKUP(A784,BASE.!$A$1:$T$878,11,FALSE)</f>
        <v xml:space="preserve">Presidente: Guillermo Montecinos Rojas,  
</v>
      </c>
      <c r="L784" s="129" t="str">
        <f>VLOOKUP(A784,BASE.!$A$1:$T$878,12,FALSE)</f>
        <v xml:space="preserve">4 Oriente Nº 143, comuna de Viña del Mar, Quinta Región. 
</v>
      </c>
      <c r="M784" s="129" t="str">
        <f>VLOOKUP(A784,BASE.!$A$1:$T$878,13,FALSE)</f>
        <v>V</v>
      </c>
      <c r="N784" s="129" t="str">
        <f>VLOOKUP(A784,BASE.!$A$1:$T$878,14,FALSE)</f>
        <v xml:space="preserve"> Viña del Mar</v>
      </c>
      <c r="O784" s="129" t="str">
        <f>VLOOKUP(A784,BASE.!$A$1:$T$878,15,FALSE)</f>
        <v>Teléfono: 32-2110125- 32-2518572 / 73 / 74</v>
      </c>
      <c r="P784" s="129" t="str">
        <f>VLOOKUP(A784,BASE.!$A$1:$T$878,16,FALSE)</f>
        <v xml:space="preserve"> prodelquinta@yahoo.es</v>
      </c>
      <c r="Q784" s="129">
        <f>VLOOKUP(A784,BASE.!$A$1:$T$878,17,FALSE)</f>
        <v>0</v>
      </c>
      <c r="R784" s="129">
        <f>VLOOKUP(A784,BASE.!$A$1:$T$878,18,FALSE)</f>
        <v>93401</v>
      </c>
      <c r="S784" s="129" t="str">
        <f>VLOOKUP(A784,BASE.!$A$1:$T$878,19,FALSE)</f>
        <v>Se acompaña certificado financiero de la Institución correspondientes al año 2019, aprobado por el Sub Departamento de Supervisión Financiera Nacional .Pendiente de legalización ante notario.</v>
      </c>
      <c r="T784" s="131">
        <f>VLOOKUP(A784,BASE.!$A$1:$T$878,20,FALSE)</f>
        <v>38848</v>
      </c>
      <c r="U784" s="130">
        <v>7320</v>
      </c>
      <c r="V784" s="136">
        <v>5608260</v>
      </c>
      <c r="W784" s="136">
        <v>5608260</v>
      </c>
      <c r="X784" s="134">
        <v>44227</v>
      </c>
      <c r="Y784" s="135" t="s">
        <v>8664</v>
      </c>
      <c r="Z784" s="135" t="s">
        <v>7880</v>
      </c>
      <c r="AA784" s="135" t="s">
        <v>7889</v>
      </c>
    </row>
    <row r="785" spans="1:27" x14ac:dyDescent="0.25">
      <c r="A785" s="129">
        <v>7331</v>
      </c>
      <c r="B785" s="129" t="s">
        <v>8502</v>
      </c>
      <c r="C785" s="129">
        <v>656176903</v>
      </c>
      <c r="D785" s="129" t="str">
        <f>VLOOKUP(A785,BASE.!$A$1:$T$878,4,FALSE)</f>
        <v xml:space="preserve">Organización Comunitaria de carácter funcional. </v>
      </c>
      <c r="E785" s="129" t="str">
        <f>VLOOKUP(A785,BASE.!$A$1:$T$878,5,FALSE)</f>
        <v xml:space="preserve">Decreto Alcaldicio Nº 3546, de fecha 12 de agosto de 2005, que le otorga el beneficio de gozar de personalidad jurídica, quedando registrado en el folio Nº 103, Libro 06, del registro O.C.F.T. con esa misma fecha. 
</v>
      </c>
      <c r="F785" s="129" t="str">
        <f>VLOOKUP(A785,BASE.!$A$1:$T$878,6,FALSE)</f>
        <v>Certificado de Vigencia, folio Nº 500328536297, de 10 de julio de 2020, del Servicio de Registro Civil e Identificación</v>
      </c>
      <c r="G785" s="129" t="str">
        <f>VLOOKUP(A785,BASE.!$A$1:$T$878,7,FALSE)</f>
        <v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v>
      </c>
      <c r="H785" s="129" t="str">
        <f>VLOOKUP(A785,BASE.!$A$1:$T$878,8,FALSE)</f>
        <v xml:space="preserve">Presidenta:   Bernarda Malgüe Pavez                               
Secretaria:    Rebeca Gómez García
Tesorero: Juan Agustín Valenzuela Sarmiento     
Cargos suplentes: 
1° Director:  Olga Cárcamo Solis de Ovando
2° Director: Raúl Romero Santis
</v>
      </c>
      <c r="I785" s="129" t="str">
        <f>VLOOKUP(A785,BASE.!$A$1:$T$878,9,FALSE)</f>
        <v>Tres años (según Estatutos).</v>
      </c>
      <c r="J785" s="129" t="str">
        <f>VLOOKUP(A785,BASE.!$A$1:$T$878,10,FALSE)</f>
        <v xml:space="preserve">De 27 de junio de 2018 a 27 de junio de 2021.
</v>
      </c>
      <c r="K785" s="129" t="str">
        <f>VLOOKUP(A785,BASE.!$A$1:$T$878,11,FALSE)</f>
        <v xml:space="preserve">Bernarda Malgüe Pavez,           
Poder Coordinadora Institucional: Vanessa Evelyn Vidal Malgüe, 
</v>
      </c>
      <c r="L785" s="129" t="str">
        <f>VLOOKUP(A785,BASE.!$A$1:$T$878,12,FALSE)</f>
        <v xml:space="preserve">Avda. El Molo Nº 171, Barrancas, comuna de San Antonio, Quinta Región.
</v>
      </c>
      <c r="M785" s="129" t="str">
        <f>VLOOKUP(A785,BASE.!$A$1:$T$878,13,FALSE)</f>
        <v>V</v>
      </c>
      <c r="N785" s="129" t="str">
        <f>VLOOKUP(A785,BASE.!$A$1:$T$878,14,FALSE)</f>
        <v>San Antonio</v>
      </c>
      <c r="O785" s="129" t="str">
        <f>VLOOKUP(A785,BASE.!$A$1:$T$878,15,FALSE)</f>
        <v>322) 231184-231134-216552-977640343</v>
      </c>
      <c r="P785" s="129" t="str">
        <f>VLOOKUP(A785,BASE.!$A$1:$T$878,16,FALSE)</f>
        <v xml:space="preserve"> centroapoyoninoyfamilia@gmail.com</v>
      </c>
      <c r="Q785" s="129">
        <f>VLOOKUP(A785,BASE.!$A$1:$T$878,17,FALSE)</f>
        <v>0</v>
      </c>
      <c r="R785" s="129">
        <f>VLOOKUP(A785,BASE.!$A$1:$T$878,18,FALSE)</f>
        <v>93401</v>
      </c>
      <c r="S785" s="129" t="str">
        <f>VLOOKUP(A785,BASE.!$A$1:$T$878,19,FALSE)</f>
        <v>Antecedentes financieros correspondientes al año 2019 aprobados por el Sub Departamento de Supervisión Financiera</v>
      </c>
      <c r="T785" s="131">
        <f>VLOOKUP(A785,BASE.!$A$1:$T$878,20,FALSE)</f>
        <v>38936</v>
      </c>
      <c r="U785" s="130">
        <v>7331</v>
      </c>
      <c r="V785" s="136">
        <v>44283526</v>
      </c>
      <c r="W785" s="136">
        <v>44283526</v>
      </c>
      <c r="X785" s="134">
        <v>44227</v>
      </c>
      <c r="Y785" s="135" t="s">
        <v>8664</v>
      </c>
      <c r="Z785" s="135" t="s">
        <v>7880</v>
      </c>
      <c r="AA785" s="135" t="s">
        <v>7933</v>
      </c>
    </row>
    <row r="786" spans="1:27" x14ac:dyDescent="0.25">
      <c r="A786" s="129">
        <v>7347</v>
      </c>
      <c r="B786" s="129" t="s">
        <v>8503</v>
      </c>
      <c r="C786" s="129">
        <v>653176902</v>
      </c>
      <c r="D786" s="129" t="str">
        <f>VLOOKUP(A786,BASE.!$A$1:$T$878,4,FALSE)</f>
        <v>Fundación de Derecho Privado.</v>
      </c>
      <c r="E786" s="129" t="str">
        <f>VLOOKUP(A786,BASE.!$A$1:$T$878,5,FALSE)</f>
        <v>Otorgado por Decreto Supremo Nº 3080, de fecha 21 de septiembre de 2004, por el Ministerio de Justicia.</v>
      </c>
      <c r="F786" s="129" t="str">
        <f>VLOOKUP(A786,BASE.!$A$1:$T$878,6,FALSE)</f>
        <v>Certificado de Vigencia, folio Nº 500355343116, emitido por el SRCeI con fecha 10 de noviembre de 2020.</v>
      </c>
      <c r="G786" s="129" t="str">
        <f>VLOOKUP(A786,BASE.!$A$1:$T$878,7,FALSE)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86" s="129" t="str">
        <f>VLOOKUP(A786,BASE.!$A$1:$T$878,8,FALSE)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86" s="129" t="str">
        <f>VLOOKUP(A786,BASE.!$A$1:$T$878,9,FALSE)</f>
        <v>Durarán en su cargo 5 años, ello de acuerdo con la Modificación de Estatutos, de fecha 08 de febrero de 2017, reducida a escritura, con fecha 23 de febrero de 2017, ante don Alberto Mozó Aguilar, Notario Público Titular de la Cuadragésima Notaría de Santiago.</v>
      </c>
      <c r="J786" s="129" t="str">
        <f>VLOOKUP(A786,BASE.!$A$1:$T$878,10,FALSE)</f>
        <v>: Según consta en escritura pública de Acta de Sesión extraordinaria, de fecha 22 de noviembre de 2016, reducida a escritura pública con fecha 07 de diciembre de 2016, ante don Alberto Mozo Aguilar, Titular de la Cuadragésima Notaría de Santiago.</v>
      </c>
      <c r="K786" s="129" t="str">
        <f>VLOOKUP(A786,BASE.!$A$1:$T$878,11,FALSE)</f>
        <v xml:space="preserve">Representante Legal: 
Juan Alberto Rabah Cahbar, 
</v>
      </c>
      <c r="L786" s="129" t="str">
        <f>VLOOKUP(A786,BASE.!$A$1:$T$878,12,FALSE)</f>
        <v xml:space="preserve">Coronel Santiago Bueras Nº 182, comuna de Santiago, Región Metropolitana.
</v>
      </c>
      <c r="M786" s="129" t="str">
        <f>VLOOKUP(A786,BASE.!$A$1:$T$878,13,FALSE)</f>
        <v>XIII</v>
      </c>
      <c r="N786" s="129" t="str">
        <f>VLOOKUP(A786,BASE.!$A$1:$T$878,14,FALSE)</f>
        <v>Santiago</v>
      </c>
      <c r="O786" s="129" t="str">
        <f>VLOOKUP(A786,BASE.!$A$1:$T$878,15,FALSE)</f>
        <v>(02) 6648857- 6385219</v>
      </c>
      <c r="P786" s="129" t="str">
        <f>VLOOKUP(A786,BASE.!$A$1:$T$878,16,FALSE)</f>
        <v xml:space="preserve">contacto@fundacionleonbloy.cl 
www.fundacionleonbloy.cl
</v>
      </c>
      <c r="Q786" s="129">
        <f>VLOOKUP(A786,BASE.!$A$1:$T$878,17,FALSE)</f>
        <v>0</v>
      </c>
      <c r="R786" s="129" t="str">
        <f>VLOOKUP(A786,BASE.!$A$1:$T$878,18,FALSE)</f>
        <v>93401: Instituciones de Asistencia Social.</v>
      </c>
      <c r="S786" s="129" t="str">
        <f>VLOOKUP(A786,BASE.!$A$1:$T$878,19,FALSE)</f>
        <v xml:space="preserve">Certificado Financiero correspondiente al año 2019, aprobados por Subdepartamento de Supervisión Financiera. </v>
      </c>
      <c r="T786" s="131">
        <f>VLOOKUP(A786,BASE.!$A$1:$T$878,20,FALSE)</f>
        <v>39143</v>
      </c>
      <c r="U786" s="130">
        <v>7347</v>
      </c>
      <c r="V786" s="136">
        <v>7856268</v>
      </c>
      <c r="W786" s="136">
        <v>7856268</v>
      </c>
      <c r="X786" s="134">
        <v>44227</v>
      </c>
      <c r="Y786" s="135" t="s">
        <v>8664</v>
      </c>
      <c r="Z786" s="135" t="s">
        <v>7880</v>
      </c>
      <c r="AA786" s="135" t="s">
        <v>7966</v>
      </c>
    </row>
    <row r="787" spans="1:27" x14ac:dyDescent="0.25">
      <c r="A787" s="129">
        <v>7347</v>
      </c>
      <c r="B787" s="129" t="s">
        <v>8503</v>
      </c>
      <c r="C787" s="129">
        <v>653176902</v>
      </c>
      <c r="D787" s="129" t="str">
        <f>VLOOKUP(A787,BASE.!$A$1:$T$878,4,FALSE)</f>
        <v>Fundación de Derecho Privado.</v>
      </c>
      <c r="E787" s="129" t="str">
        <f>VLOOKUP(A787,BASE.!$A$1:$T$878,5,FALSE)</f>
        <v>Otorgado por Decreto Supremo Nº 3080, de fecha 21 de septiembre de 2004, por el Ministerio de Justicia.</v>
      </c>
      <c r="F787" s="129" t="str">
        <f>VLOOKUP(A787,BASE.!$A$1:$T$878,6,FALSE)</f>
        <v>Certificado de Vigencia, folio Nº 500355343116, emitido por el SRCeI con fecha 10 de noviembre de 2020.</v>
      </c>
      <c r="G787" s="129" t="str">
        <f>VLOOKUP(A787,BASE.!$A$1:$T$878,7,FALSE)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87" s="129" t="str">
        <f>VLOOKUP(A787,BASE.!$A$1:$T$878,8,FALSE)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87" s="129" t="str">
        <f>VLOOKUP(A787,BASE.!$A$1:$T$878,9,FALSE)</f>
        <v>Durarán en su cargo 5 años, ello de acuerdo con la Modificación de Estatutos, de fecha 08 de febrero de 2017, reducida a escritura, con fecha 23 de febrero de 2017, ante don Alberto Mozó Aguilar, Notario Público Titular de la Cuadragésima Notaría de Santiago.</v>
      </c>
      <c r="J787" s="129" t="str">
        <f>VLOOKUP(A787,BASE.!$A$1:$T$878,10,FALSE)</f>
        <v>: Según consta en escritura pública de Acta de Sesión extraordinaria, de fecha 22 de noviembre de 2016, reducida a escritura pública con fecha 07 de diciembre de 2016, ante don Alberto Mozo Aguilar, Titular de la Cuadragésima Notaría de Santiago.</v>
      </c>
      <c r="K787" s="129" t="str">
        <f>VLOOKUP(A787,BASE.!$A$1:$T$878,11,FALSE)</f>
        <v xml:space="preserve">Representante Legal: 
Juan Alberto Rabah Cahbar, 
</v>
      </c>
      <c r="L787" s="129" t="str">
        <f>VLOOKUP(A787,BASE.!$A$1:$T$878,12,FALSE)</f>
        <v xml:space="preserve">Coronel Santiago Bueras Nº 182, comuna de Santiago, Región Metropolitana.
</v>
      </c>
      <c r="M787" s="129" t="str">
        <f>VLOOKUP(A787,BASE.!$A$1:$T$878,13,FALSE)</f>
        <v>XIII</v>
      </c>
      <c r="N787" s="129" t="str">
        <f>VLOOKUP(A787,BASE.!$A$1:$T$878,14,FALSE)</f>
        <v>Santiago</v>
      </c>
      <c r="O787" s="129" t="str">
        <f>VLOOKUP(A787,BASE.!$A$1:$T$878,15,FALSE)</f>
        <v>(02) 6648857- 6385219</v>
      </c>
      <c r="P787" s="129" t="str">
        <f>VLOOKUP(A787,BASE.!$A$1:$T$878,16,FALSE)</f>
        <v xml:space="preserve">contacto@fundacionleonbloy.cl 
www.fundacionleonbloy.cl
</v>
      </c>
      <c r="Q787" s="129">
        <f>VLOOKUP(A787,BASE.!$A$1:$T$878,17,FALSE)</f>
        <v>0</v>
      </c>
      <c r="R787" s="129" t="str">
        <f>VLOOKUP(A787,BASE.!$A$1:$T$878,18,FALSE)</f>
        <v>93401: Instituciones de Asistencia Social.</v>
      </c>
      <c r="S787" s="129" t="str">
        <f>VLOOKUP(A787,BASE.!$A$1:$T$878,19,FALSE)</f>
        <v xml:space="preserve">Certificado Financiero correspondiente al año 2019, aprobados por Subdepartamento de Supervisión Financiera. </v>
      </c>
      <c r="T787" s="131">
        <f>VLOOKUP(A787,BASE.!$A$1:$T$878,20,FALSE)</f>
        <v>39143</v>
      </c>
      <c r="U787" s="130">
        <v>7347</v>
      </c>
      <c r="V787" s="136">
        <v>10378480</v>
      </c>
      <c r="W787" s="136">
        <v>10378480</v>
      </c>
      <c r="X787" s="134">
        <v>44227</v>
      </c>
      <c r="Y787" s="135" t="s">
        <v>8664</v>
      </c>
      <c r="Z787" s="135" t="s">
        <v>7880</v>
      </c>
      <c r="AA787" s="135" t="s">
        <v>7960</v>
      </c>
    </row>
    <row r="788" spans="1:27" x14ac:dyDescent="0.25">
      <c r="A788" s="129">
        <v>7347</v>
      </c>
      <c r="B788" s="129" t="s">
        <v>8503</v>
      </c>
      <c r="C788" s="129">
        <v>653176902</v>
      </c>
      <c r="D788" s="129" t="str">
        <f>VLOOKUP(A788,BASE.!$A$1:$T$878,4,FALSE)</f>
        <v>Fundación de Derecho Privado.</v>
      </c>
      <c r="E788" s="129" t="str">
        <f>VLOOKUP(A788,BASE.!$A$1:$T$878,5,FALSE)</f>
        <v>Otorgado por Decreto Supremo Nº 3080, de fecha 21 de septiembre de 2004, por el Ministerio de Justicia.</v>
      </c>
      <c r="F788" s="129" t="str">
        <f>VLOOKUP(A788,BASE.!$A$1:$T$878,6,FALSE)</f>
        <v>Certificado de Vigencia, folio Nº 500355343116, emitido por el SRCeI con fecha 10 de noviembre de 2020.</v>
      </c>
      <c r="G788" s="129" t="str">
        <f>VLOOKUP(A788,BASE.!$A$1:$T$878,7,FALSE)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88" s="129" t="str">
        <f>VLOOKUP(A788,BASE.!$A$1:$T$878,8,FALSE)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88" s="129" t="str">
        <f>VLOOKUP(A788,BASE.!$A$1:$T$878,9,FALSE)</f>
        <v>Durarán en su cargo 5 años, ello de acuerdo con la Modificación de Estatutos, de fecha 08 de febrero de 2017, reducida a escritura, con fecha 23 de febrero de 2017, ante don Alberto Mozó Aguilar, Notario Público Titular de la Cuadragésima Notaría de Santiago.</v>
      </c>
      <c r="J788" s="129" t="str">
        <f>VLOOKUP(A788,BASE.!$A$1:$T$878,10,FALSE)</f>
        <v>: Según consta en escritura pública de Acta de Sesión extraordinaria, de fecha 22 de noviembre de 2016, reducida a escritura pública con fecha 07 de diciembre de 2016, ante don Alberto Mozo Aguilar, Titular de la Cuadragésima Notaría de Santiago.</v>
      </c>
      <c r="K788" s="129" t="str">
        <f>VLOOKUP(A788,BASE.!$A$1:$T$878,11,FALSE)</f>
        <v xml:space="preserve">Representante Legal: 
Juan Alberto Rabah Cahbar, 
</v>
      </c>
      <c r="L788" s="129" t="str">
        <f>VLOOKUP(A788,BASE.!$A$1:$T$878,12,FALSE)</f>
        <v xml:space="preserve">Coronel Santiago Bueras Nº 182, comuna de Santiago, Región Metropolitana.
</v>
      </c>
      <c r="M788" s="129" t="str">
        <f>VLOOKUP(A788,BASE.!$A$1:$T$878,13,FALSE)</f>
        <v>XIII</v>
      </c>
      <c r="N788" s="129" t="str">
        <f>VLOOKUP(A788,BASE.!$A$1:$T$878,14,FALSE)</f>
        <v>Santiago</v>
      </c>
      <c r="O788" s="129" t="str">
        <f>VLOOKUP(A788,BASE.!$A$1:$T$878,15,FALSE)</f>
        <v>(02) 6648857- 6385219</v>
      </c>
      <c r="P788" s="129" t="str">
        <f>VLOOKUP(A788,BASE.!$A$1:$T$878,16,FALSE)</f>
        <v xml:space="preserve">contacto@fundacionleonbloy.cl 
www.fundacionleonbloy.cl
</v>
      </c>
      <c r="Q788" s="129">
        <f>VLOOKUP(A788,BASE.!$A$1:$T$878,17,FALSE)</f>
        <v>0</v>
      </c>
      <c r="R788" s="129" t="str">
        <f>VLOOKUP(A788,BASE.!$A$1:$T$878,18,FALSE)</f>
        <v>93401: Instituciones de Asistencia Social.</v>
      </c>
      <c r="S788" s="129" t="str">
        <f>VLOOKUP(A788,BASE.!$A$1:$T$878,19,FALSE)</f>
        <v xml:space="preserve">Certificado Financiero correspondiente al año 2019, aprobados por Subdepartamento de Supervisión Financiera. </v>
      </c>
      <c r="T788" s="131">
        <f>VLOOKUP(A788,BASE.!$A$1:$T$878,20,FALSE)</f>
        <v>39143</v>
      </c>
      <c r="U788" s="130">
        <v>7347</v>
      </c>
      <c r="V788" s="136">
        <v>9044104</v>
      </c>
      <c r="W788" s="136">
        <v>9044104</v>
      </c>
      <c r="X788" s="134">
        <v>44227</v>
      </c>
      <c r="Y788" s="135" t="s">
        <v>8664</v>
      </c>
      <c r="Z788" s="135" t="s">
        <v>7880</v>
      </c>
      <c r="AA788" s="135" t="s">
        <v>7977</v>
      </c>
    </row>
    <row r="789" spans="1:27" x14ac:dyDescent="0.25">
      <c r="A789" s="129">
        <v>7347</v>
      </c>
      <c r="B789" s="129" t="s">
        <v>8503</v>
      </c>
      <c r="C789" s="129">
        <v>653176902</v>
      </c>
      <c r="D789" s="129" t="str">
        <f>VLOOKUP(A789,BASE.!$A$1:$T$878,4,FALSE)</f>
        <v>Fundación de Derecho Privado.</v>
      </c>
      <c r="E789" s="129" t="str">
        <f>VLOOKUP(A789,BASE.!$A$1:$T$878,5,FALSE)</f>
        <v>Otorgado por Decreto Supremo Nº 3080, de fecha 21 de septiembre de 2004, por el Ministerio de Justicia.</v>
      </c>
      <c r="F789" s="129" t="str">
        <f>VLOOKUP(A789,BASE.!$A$1:$T$878,6,FALSE)</f>
        <v>Certificado de Vigencia, folio Nº 500355343116, emitido por el SRCeI con fecha 10 de noviembre de 2020.</v>
      </c>
      <c r="G789" s="129" t="str">
        <f>VLOOKUP(A789,BASE.!$A$1:$T$878,7,FALSE)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89" s="129" t="str">
        <f>VLOOKUP(A789,BASE.!$A$1:$T$878,8,FALSE)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89" s="129" t="str">
        <f>VLOOKUP(A789,BASE.!$A$1:$T$878,9,FALSE)</f>
        <v>Durarán en su cargo 5 años, ello de acuerdo con la Modificación de Estatutos, de fecha 08 de febrero de 2017, reducida a escritura, con fecha 23 de febrero de 2017, ante don Alberto Mozó Aguilar, Notario Público Titular de la Cuadragésima Notaría de Santiago.</v>
      </c>
      <c r="J789" s="129" t="str">
        <f>VLOOKUP(A789,BASE.!$A$1:$T$878,10,FALSE)</f>
        <v>: Según consta en escritura pública de Acta de Sesión extraordinaria, de fecha 22 de noviembre de 2016, reducida a escritura pública con fecha 07 de diciembre de 2016, ante don Alberto Mozo Aguilar, Titular de la Cuadragésima Notaría de Santiago.</v>
      </c>
      <c r="K789" s="129" t="str">
        <f>VLOOKUP(A789,BASE.!$A$1:$T$878,11,FALSE)</f>
        <v xml:space="preserve">Representante Legal: 
Juan Alberto Rabah Cahbar, 
</v>
      </c>
      <c r="L789" s="129" t="str">
        <f>VLOOKUP(A789,BASE.!$A$1:$T$878,12,FALSE)</f>
        <v xml:space="preserve">Coronel Santiago Bueras Nº 182, comuna de Santiago, Región Metropolitana.
</v>
      </c>
      <c r="M789" s="129" t="str">
        <f>VLOOKUP(A789,BASE.!$A$1:$T$878,13,FALSE)</f>
        <v>XIII</v>
      </c>
      <c r="N789" s="129" t="str">
        <f>VLOOKUP(A789,BASE.!$A$1:$T$878,14,FALSE)</f>
        <v>Santiago</v>
      </c>
      <c r="O789" s="129" t="str">
        <f>VLOOKUP(A789,BASE.!$A$1:$T$878,15,FALSE)</f>
        <v>(02) 6648857- 6385219</v>
      </c>
      <c r="P789" s="129" t="str">
        <f>VLOOKUP(A789,BASE.!$A$1:$T$878,16,FALSE)</f>
        <v xml:space="preserve">contacto@fundacionleonbloy.cl 
www.fundacionleonbloy.cl
</v>
      </c>
      <c r="Q789" s="129">
        <f>VLOOKUP(A789,BASE.!$A$1:$T$878,17,FALSE)</f>
        <v>0</v>
      </c>
      <c r="R789" s="129" t="str">
        <f>VLOOKUP(A789,BASE.!$A$1:$T$878,18,FALSE)</f>
        <v>93401: Instituciones de Asistencia Social.</v>
      </c>
      <c r="S789" s="129" t="str">
        <f>VLOOKUP(A789,BASE.!$A$1:$T$878,19,FALSE)</f>
        <v xml:space="preserve">Certificado Financiero correspondiente al año 2019, aprobados por Subdepartamento de Supervisión Financiera. </v>
      </c>
      <c r="T789" s="131">
        <f>VLOOKUP(A789,BASE.!$A$1:$T$878,20,FALSE)</f>
        <v>39143</v>
      </c>
      <c r="U789" s="130">
        <v>7347</v>
      </c>
      <c r="V789" s="136">
        <v>6982200</v>
      </c>
      <c r="W789" s="136">
        <v>6982200</v>
      </c>
      <c r="X789" s="134">
        <v>44227</v>
      </c>
      <c r="Y789" s="135" t="s">
        <v>8664</v>
      </c>
      <c r="Z789" s="135" t="s">
        <v>7880</v>
      </c>
      <c r="AA789" s="135" t="s">
        <v>8086</v>
      </c>
    </row>
    <row r="790" spans="1:27" x14ac:dyDescent="0.25">
      <c r="A790" s="129">
        <v>7347</v>
      </c>
      <c r="B790" s="129" t="s">
        <v>8503</v>
      </c>
      <c r="C790" s="129">
        <v>653176902</v>
      </c>
      <c r="D790" s="129" t="str">
        <f>VLOOKUP(A790,BASE.!$A$1:$T$878,4,FALSE)</f>
        <v>Fundación de Derecho Privado.</v>
      </c>
      <c r="E790" s="129" t="str">
        <f>VLOOKUP(A790,BASE.!$A$1:$T$878,5,FALSE)</f>
        <v>Otorgado por Decreto Supremo Nº 3080, de fecha 21 de septiembre de 2004, por el Ministerio de Justicia.</v>
      </c>
      <c r="F790" s="129" t="str">
        <f>VLOOKUP(A790,BASE.!$A$1:$T$878,6,FALSE)</f>
        <v>Certificado de Vigencia, folio Nº 500355343116, emitido por el SRCeI con fecha 10 de noviembre de 2020.</v>
      </c>
      <c r="G790" s="129" t="str">
        <f>VLOOKUP(A790,BASE.!$A$1:$T$878,7,FALSE)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90" s="129" t="str">
        <f>VLOOKUP(A790,BASE.!$A$1:$T$878,8,FALSE)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90" s="129" t="str">
        <f>VLOOKUP(A790,BASE.!$A$1:$T$878,9,FALSE)</f>
        <v>Durarán en su cargo 5 años, ello de acuerdo con la Modificación de Estatutos, de fecha 08 de febrero de 2017, reducida a escritura, con fecha 23 de febrero de 2017, ante don Alberto Mozó Aguilar, Notario Público Titular de la Cuadragésima Notaría de Santiago.</v>
      </c>
      <c r="J790" s="129" t="str">
        <f>VLOOKUP(A790,BASE.!$A$1:$T$878,10,FALSE)</f>
        <v>: Según consta en escritura pública de Acta de Sesión extraordinaria, de fecha 22 de noviembre de 2016, reducida a escritura pública con fecha 07 de diciembre de 2016, ante don Alberto Mozo Aguilar, Titular de la Cuadragésima Notaría de Santiago.</v>
      </c>
      <c r="K790" s="129" t="str">
        <f>VLOOKUP(A790,BASE.!$A$1:$T$878,11,FALSE)</f>
        <v xml:space="preserve">Representante Legal: 
Juan Alberto Rabah Cahbar, 
</v>
      </c>
      <c r="L790" s="129" t="str">
        <f>VLOOKUP(A790,BASE.!$A$1:$T$878,12,FALSE)</f>
        <v xml:space="preserve">Coronel Santiago Bueras Nº 182, comuna de Santiago, Región Metropolitana.
</v>
      </c>
      <c r="M790" s="129" t="str">
        <f>VLOOKUP(A790,BASE.!$A$1:$T$878,13,FALSE)</f>
        <v>XIII</v>
      </c>
      <c r="N790" s="129" t="str">
        <f>VLOOKUP(A790,BASE.!$A$1:$T$878,14,FALSE)</f>
        <v>Santiago</v>
      </c>
      <c r="O790" s="129" t="str">
        <f>VLOOKUP(A790,BASE.!$A$1:$T$878,15,FALSE)</f>
        <v>(02) 6648857- 6385219</v>
      </c>
      <c r="P790" s="129" t="str">
        <f>VLOOKUP(A790,BASE.!$A$1:$T$878,16,FALSE)</f>
        <v xml:space="preserve">contacto@fundacionleonbloy.cl 
www.fundacionleonbloy.cl
</v>
      </c>
      <c r="Q790" s="129">
        <f>VLOOKUP(A790,BASE.!$A$1:$T$878,17,FALSE)</f>
        <v>0</v>
      </c>
      <c r="R790" s="129" t="str">
        <f>VLOOKUP(A790,BASE.!$A$1:$T$878,18,FALSE)</f>
        <v>93401: Instituciones de Asistencia Social.</v>
      </c>
      <c r="S790" s="129" t="str">
        <f>VLOOKUP(A790,BASE.!$A$1:$T$878,19,FALSE)</f>
        <v xml:space="preserve">Certificado Financiero correspondiente al año 2019, aprobados por Subdepartamento de Supervisión Financiera. </v>
      </c>
      <c r="T790" s="131">
        <f>VLOOKUP(A790,BASE.!$A$1:$T$878,20,FALSE)</f>
        <v>39143</v>
      </c>
      <c r="U790" s="130">
        <v>7347</v>
      </c>
      <c r="V790" s="136">
        <v>8016600</v>
      </c>
      <c r="W790" s="136">
        <v>8016600</v>
      </c>
      <c r="X790" s="134">
        <v>44227</v>
      </c>
      <c r="Y790" s="135" t="s">
        <v>8664</v>
      </c>
      <c r="Z790" s="135" t="s">
        <v>7880</v>
      </c>
      <c r="AA790" s="135" t="s">
        <v>8087</v>
      </c>
    </row>
    <row r="791" spans="1:27" x14ac:dyDescent="0.25">
      <c r="A791" s="129">
        <v>7347</v>
      </c>
      <c r="B791" s="129" t="s">
        <v>8503</v>
      </c>
      <c r="C791" s="129">
        <v>653176902</v>
      </c>
      <c r="D791" s="129" t="str">
        <f>VLOOKUP(A791,BASE.!$A$1:$T$878,4,FALSE)</f>
        <v>Fundación de Derecho Privado.</v>
      </c>
      <c r="E791" s="129" t="str">
        <f>VLOOKUP(A791,BASE.!$A$1:$T$878,5,FALSE)</f>
        <v>Otorgado por Decreto Supremo Nº 3080, de fecha 21 de septiembre de 2004, por el Ministerio de Justicia.</v>
      </c>
      <c r="F791" s="129" t="str">
        <f>VLOOKUP(A791,BASE.!$A$1:$T$878,6,FALSE)</f>
        <v>Certificado de Vigencia, folio Nº 500355343116, emitido por el SRCeI con fecha 10 de noviembre de 2020.</v>
      </c>
      <c r="G791" s="129" t="str">
        <f>VLOOKUP(A791,BASE.!$A$1:$T$878,7,FALSE)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91" s="129" t="str">
        <f>VLOOKUP(A791,BASE.!$A$1:$T$878,8,FALSE)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91" s="129" t="str">
        <f>VLOOKUP(A791,BASE.!$A$1:$T$878,9,FALSE)</f>
        <v>Durarán en su cargo 5 años, ello de acuerdo con la Modificación de Estatutos, de fecha 08 de febrero de 2017, reducida a escritura, con fecha 23 de febrero de 2017, ante don Alberto Mozó Aguilar, Notario Público Titular de la Cuadragésima Notaría de Santiago.</v>
      </c>
      <c r="J791" s="129" t="str">
        <f>VLOOKUP(A791,BASE.!$A$1:$T$878,10,FALSE)</f>
        <v>: Según consta en escritura pública de Acta de Sesión extraordinaria, de fecha 22 de noviembre de 2016, reducida a escritura pública con fecha 07 de diciembre de 2016, ante don Alberto Mozo Aguilar, Titular de la Cuadragésima Notaría de Santiago.</v>
      </c>
      <c r="K791" s="129" t="str">
        <f>VLOOKUP(A791,BASE.!$A$1:$T$878,11,FALSE)</f>
        <v xml:space="preserve">Representante Legal: 
Juan Alberto Rabah Cahbar, 
</v>
      </c>
      <c r="L791" s="129" t="str">
        <f>VLOOKUP(A791,BASE.!$A$1:$T$878,12,FALSE)</f>
        <v xml:space="preserve">Coronel Santiago Bueras Nº 182, comuna de Santiago, Región Metropolitana.
</v>
      </c>
      <c r="M791" s="129" t="str">
        <f>VLOOKUP(A791,BASE.!$A$1:$T$878,13,FALSE)</f>
        <v>XIII</v>
      </c>
      <c r="N791" s="129" t="str">
        <f>VLOOKUP(A791,BASE.!$A$1:$T$878,14,FALSE)</f>
        <v>Santiago</v>
      </c>
      <c r="O791" s="129" t="str">
        <f>VLOOKUP(A791,BASE.!$A$1:$T$878,15,FALSE)</f>
        <v>(02) 6648857- 6385219</v>
      </c>
      <c r="P791" s="129" t="str">
        <f>VLOOKUP(A791,BASE.!$A$1:$T$878,16,FALSE)</f>
        <v xml:space="preserve">contacto@fundacionleonbloy.cl 
www.fundacionleonbloy.cl
</v>
      </c>
      <c r="Q791" s="129">
        <f>VLOOKUP(A791,BASE.!$A$1:$T$878,17,FALSE)</f>
        <v>0</v>
      </c>
      <c r="R791" s="129" t="str">
        <f>VLOOKUP(A791,BASE.!$A$1:$T$878,18,FALSE)</f>
        <v>93401: Instituciones de Asistencia Social.</v>
      </c>
      <c r="S791" s="129" t="str">
        <f>VLOOKUP(A791,BASE.!$A$1:$T$878,19,FALSE)</f>
        <v xml:space="preserve">Certificado Financiero correspondiente al año 2019, aprobados por Subdepartamento de Supervisión Financiera. </v>
      </c>
      <c r="T791" s="131">
        <f>VLOOKUP(A791,BASE.!$A$1:$T$878,20,FALSE)</f>
        <v>39143</v>
      </c>
      <c r="U791" s="130">
        <v>7347</v>
      </c>
      <c r="V791" s="136">
        <v>6982200</v>
      </c>
      <c r="W791" s="136">
        <v>6982200</v>
      </c>
      <c r="X791" s="134">
        <v>44227</v>
      </c>
      <c r="Y791" s="135" t="s">
        <v>8664</v>
      </c>
      <c r="Z791" s="135" t="s">
        <v>7880</v>
      </c>
      <c r="AA791" s="135" t="s">
        <v>8018</v>
      </c>
    </row>
    <row r="792" spans="1:27" x14ac:dyDescent="0.25">
      <c r="A792" s="129">
        <v>7347</v>
      </c>
      <c r="B792" s="129" t="s">
        <v>8503</v>
      </c>
      <c r="C792" s="129">
        <v>653176902</v>
      </c>
      <c r="D792" s="129" t="str">
        <f>VLOOKUP(A792,BASE.!$A$1:$T$878,4,FALSE)</f>
        <v>Fundación de Derecho Privado.</v>
      </c>
      <c r="E792" s="129" t="str">
        <f>VLOOKUP(A792,BASE.!$A$1:$T$878,5,FALSE)</f>
        <v>Otorgado por Decreto Supremo Nº 3080, de fecha 21 de septiembre de 2004, por el Ministerio de Justicia.</v>
      </c>
      <c r="F792" s="129" t="str">
        <f>VLOOKUP(A792,BASE.!$A$1:$T$878,6,FALSE)</f>
        <v>Certificado de Vigencia, folio Nº 500355343116, emitido por el SRCeI con fecha 10 de noviembre de 2020.</v>
      </c>
      <c r="G792" s="129" t="str">
        <f>VLOOKUP(A792,BASE.!$A$1:$T$878,7,FALSE)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92" s="129" t="str">
        <f>VLOOKUP(A792,BASE.!$A$1:$T$878,8,FALSE)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92" s="129" t="str">
        <f>VLOOKUP(A792,BASE.!$A$1:$T$878,9,FALSE)</f>
        <v>Durarán en su cargo 5 años, ello de acuerdo con la Modificación de Estatutos, de fecha 08 de febrero de 2017, reducida a escritura, con fecha 23 de febrero de 2017, ante don Alberto Mozó Aguilar, Notario Público Titular de la Cuadragésima Notaría de Santiago.</v>
      </c>
      <c r="J792" s="129" t="str">
        <f>VLOOKUP(A792,BASE.!$A$1:$T$878,10,FALSE)</f>
        <v>: Según consta en escritura pública de Acta de Sesión extraordinaria, de fecha 22 de noviembre de 2016, reducida a escritura pública con fecha 07 de diciembre de 2016, ante don Alberto Mozo Aguilar, Titular de la Cuadragésima Notaría de Santiago.</v>
      </c>
      <c r="K792" s="129" t="str">
        <f>VLOOKUP(A792,BASE.!$A$1:$T$878,11,FALSE)</f>
        <v xml:space="preserve">Representante Legal: 
Juan Alberto Rabah Cahbar, 
</v>
      </c>
      <c r="L792" s="129" t="str">
        <f>VLOOKUP(A792,BASE.!$A$1:$T$878,12,FALSE)</f>
        <v xml:space="preserve">Coronel Santiago Bueras Nº 182, comuna de Santiago, Región Metropolitana.
</v>
      </c>
      <c r="M792" s="129" t="str">
        <f>VLOOKUP(A792,BASE.!$A$1:$T$878,13,FALSE)</f>
        <v>XIII</v>
      </c>
      <c r="N792" s="129" t="str">
        <f>VLOOKUP(A792,BASE.!$A$1:$T$878,14,FALSE)</f>
        <v>Santiago</v>
      </c>
      <c r="O792" s="129" t="str">
        <f>VLOOKUP(A792,BASE.!$A$1:$T$878,15,FALSE)</f>
        <v>(02) 6648857- 6385219</v>
      </c>
      <c r="P792" s="129" t="str">
        <f>VLOOKUP(A792,BASE.!$A$1:$T$878,16,FALSE)</f>
        <v xml:space="preserve">contacto@fundacionleonbloy.cl 
www.fundacionleonbloy.cl
</v>
      </c>
      <c r="Q792" s="129">
        <f>VLOOKUP(A792,BASE.!$A$1:$T$878,17,FALSE)</f>
        <v>0</v>
      </c>
      <c r="R792" s="129" t="str">
        <f>VLOOKUP(A792,BASE.!$A$1:$T$878,18,FALSE)</f>
        <v>93401: Instituciones de Asistencia Social.</v>
      </c>
      <c r="S792" s="129" t="str">
        <f>VLOOKUP(A792,BASE.!$A$1:$T$878,19,FALSE)</f>
        <v xml:space="preserve">Certificado Financiero correspondiente al año 2019, aprobados por Subdepartamento de Supervisión Financiera. </v>
      </c>
      <c r="T792" s="131">
        <f>VLOOKUP(A792,BASE.!$A$1:$T$878,20,FALSE)</f>
        <v>39143</v>
      </c>
      <c r="U792" s="130">
        <v>7347</v>
      </c>
      <c r="V792" s="136">
        <v>17807196</v>
      </c>
      <c r="W792" s="136">
        <v>17807196</v>
      </c>
      <c r="X792" s="134">
        <v>44227</v>
      </c>
      <c r="Y792" s="135" t="s">
        <v>8664</v>
      </c>
      <c r="Z792" s="135" t="s">
        <v>7880</v>
      </c>
      <c r="AA792" s="135" t="s">
        <v>8084</v>
      </c>
    </row>
    <row r="793" spans="1:27" x14ac:dyDescent="0.25">
      <c r="A793" s="129">
        <v>7347</v>
      </c>
      <c r="B793" s="129" t="s">
        <v>8503</v>
      </c>
      <c r="C793" s="129">
        <v>653176902</v>
      </c>
      <c r="D793" s="129" t="str">
        <f>VLOOKUP(A793,BASE.!$A$1:$T$878,4,FALSE)</f>
        <v>Fundación de Derecho Privado.</v>
      </c>
      <c r="E793" s="129" t="str">
        <f>VLOOKUP(A793,BASE.!$A$1:$T$878,5,FALSE)</f>
        <v>Otorgado por Decreto Supremo Nº 3080, de fecha 21 de septiembre de 2004, por el Ministerio de Justicia.</v>
      </c>
      <c r="F793" s="129" t="str">
        <f>VLOOKUP(A793,BASE.!$A$1:$T$878,6,FALSE)</f>
        <v>Certificado de Vigencia, folio Nº 500355343116, emitido por el SRCeI con fecha 10 de noviembre de 2020.</v>
      </c>
      <c r="G793" s="129" t="str">
        <f>VLOOKUP(A793,BASE.!$A$1:$T$878,7,FALSE)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93" s="129" t="str">
        <f>VLOOKUP(A793,BASE.!$A$1:$T$878,8,FALSE)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93" s="129" t="str">
        <f>VLOOKUP(A793,BASE.!$A$1:$T$878,9,FALSE)</f>
        <v>Durarán en su cargo 5 años, ello de acuerdo con la Modificación de Estatutos, de fecha 08 de febrero de 2017, reducida a escritura, con fecha 23 de febrero de 2017, ante don Alberto Mozó Aguilar, Notario Público Titular de la Cuadragésima Notaría de Santiago.</v>
      </c>
      <c r="J793" s="129" t="str">
        <f>VLOOKUP(A793,BASE.!$A$1:$T$878,10,FALSE)</f>
        <v>: Según consta en escritura pública de Acta de Sesión extraordinaria, de fecha 22 de noviembre de 2016, reducida a escritura pública con fecha 07 de diciembre de 2016, ante don Alberto Mozo Aguilar, Titular de la Cuadragésima Notaría de Santiago.</v>
      </c>
      <c r="K793" s="129" t="str">
        <f>VLOOKUP(A793,BASE.!$A$1:$T$878,11,FALSE)</f>
        <v xml:space="preserve">Representante Legal: 
Juan Alberto Rabah Cahbar, 
</v>
      </c>
      <c r="L793" s="129" t="str">
        <f>VLOOKUP(A793,BASE.!$A$1:$T$878,12,FALSE)</f>
        <v xml:space="preserve">Coronel Santiago Bueras Nº 182, comuna de Santiago, Región Metropolitana.
</v>
      </c>
      <c r="M793" s="129" t="str">
        <f>VLOOKUP(A793,BASE.!$A$1:$T$878,13,FALSE)</f>
        <v>XIII</v>
      </c>
      <c r="N793" s="129" t="str">
        <f>VLOOKUP(A793,BASE.!$A$1:$T$878,14,FALSE)</f>
        <v>Santiago</v>
      </c>
      <c r="O793" s="129" t="str">
        <f>VLOOKUP(A793,BASE.!$A$1:$T$878,15,FALSE)</f>
        <v>(02) 6648857- 6385219</v>
      </c>
      <c r="P793" s="129" t="str">
        <f>VLOOKUP(A793,BASE.!$A$1:$T$878,16,FALSE)</f>
        <v xml:space="preserve">contacto@fundacionleonbloy.cl 
www.fundacionleonbloy.cl
</v>
      </c>
      <c r="Q793" s="129">
        <f>VLOOKUP(A793,BASE.!$A$1:$T$878,17,FALSE)</f>
        <v>0</v>
      </c>
      <c r="R793" s="129" t="str">
        <f>VLOOKUP(A793,BASE.!$A$1:$T$878,18,FALSE)</f>
        <v>93401: Instituciones de Asistencia Social.</v>
      </c>
      <c r="S793" s="129" t="str">
        <f>VLOOKUP(A793,BASE.!$A$1:$T$878,19,FALSE)</f>
        <v xml:space="preserve">Certificado Financiero correspondiente al año 2019, aprobados por Subdepartamento de Supervisión Financiera. </v>
      </c>
      <c r="T793" s="131">
        <f>VLOOKUP(A793,BASE.!$A$1:$T$878,20,FALSE)</f>
        <v>39143</v>
      </c>
      <c r="U793" s="130">
        <v>7347</v>
      </c>
      <c r="V793" s="136">
        <v>8016600</v>
      </c>
      <c r="W793" s="136">
        <v>8016600</v>
      </c>
      <c r="X793" s="134">
        <v>44227</v>
      </c>
      <c r="Y793" s="135" t="s">
        <v>8664</v>
      </c>
      <c r="Z793" s="135" t="s">
        <v>7880</v>
      </c>
      <c r="AA793" s="135" t="s">
        <v>7926</v>
      </c>
    </row>
    <row r="794" spans="1:27" x14ac:dyDescent="0.25">
      <c r="A794" s="129">
        <v>7347</v>
      </c>
      <c r="B794" s="129" t="s">
        <v>8503</v>
      </c>
      <c r="C794" s="129">
        <v>653176902</v>
      </c>
      <c r="D794" s="129" t="str">
        <f>VLOOKUP(A794,BASE.!$A$1:$T$878,4,FALSE)</f>
        <v>Fundación de Derecho Privado.</v>
      </c>
      <c r="E794" s="129" t="str">
        <f>VLOOKUP(A794,BASE.!$A$1:$T$878,5,FALSE)</f>
        <v>Otorgado por Decreto Supremo Nº 3080, de fecha 21 de septiembre de 2004, por el Ministerio de Justicia.</v>
      </c>
      <c r="F794" s="129" t="str">
        <f>VLOOKUP(A794,BASE.!$A$1:$T$878,6,FALSE)</f>
        <v>Certificado de Vigencia, folio Nº 500355343116, emitido por el SRCeI con fecha 10 de noviembre de 2020.</v>
      </c>
      <c r="G794" s="129" t="str">
        <f>VLOOKUP(A794,BASE.!$A$1:$T$878,7,FALSE)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94" s="129" t="str">
        <f>VLOOKUP(A794,BASE.!$A$1:$T$878,8,FALSE)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94" s="129" t="str">
        <f>VLOOKUP(A794,BASE.!$A$1:$T$878,9,FALSE)</f>
        <v>Durarán en su cargo 5 años, ello de acuerdo con la Modificación de Estatutos, de fecha 08 de febrero de 2017, reducida a escritura, con fecha 23 de febrero de 2017, ante don Alberto Mozó Aguilar, Notario Público Titular de la Cuadragésima Notaría de Santiago.</v>
      </c>
      <c r="J794" s="129" t="str">
        <f>VLOOKUP(A794,BASE.!$A$1:$T$878,10,FALSE)</f>
        <v>: Según consta en escritura pública de Acta de Sesión extraordinaria, de fecha 22 de noviembre de 2016, reducida a escritura pública con fecha 07 de diciembre de 2016, ante don Alberto Mozo Aguilar, Titular de la Cuadragésima Notaría de Santiago.</v>
      </c>
      <c r="K794" s="129" t="str">
        <f>VLOOKUP(A794,BASE.!$A$1:$T$878,11,FALSE)</f>
        <v xml:space="preserve">Representante Legal: 
Juan Alberto Rabah Cahbar, 
</v>
      </c>
      <c r="L794" s="129" t="str">
        <f>VLOOKUP(A794,BASE.!$A$1:$T$878,12,FALSE)</f>
        <v xml:space="preserve">Coronel Santiago Bueras Nº 182, comuna de Santiago, Región Metropolitana.
</v>
      </c>
      <c r="M794" s="129" t="str">
        <f>VLOOKUP(A794,BASE.!$A$1:$T$878,13,FALSE)</f>
        <v>XIII</v>
      </c>
      <c r="N794" s="129" t="str">
        <f>VLOOKUP(A794,BASE.!$A$1:$T$878,14,FALSE)</f>
        <v>Santiago</v>
      </c>
      <c r="O794" s="129" t="str">
        <f>VLOOKUP(A794,BASE.!$A$1:$T$878,15,FALSE)</f>
        <v>(02) 6648857- 6385219</v>
      </c>
      <c r="P794" s="129" t="str">
        <f>VLOOKUP(A794,BASE.!$A$1:$T$878,16,FALSE)</f>
        <v xml:space="preserve">contacto@fundacionleonbloy.cl 
www.fundacionleonbloy.cl
</v>
      </c>
      <c r="Q794" s="129">
        <f>VLOOKUP(A794,BASE.!$A$1:$T$878,17,FALSE)</f>
        <v>0</v>
      </c>
      <c r="R794" s="129" t="str">
        <f>VLOOKUP(A794,BASE.!$A$1:$T$878,18,FALSE)</f>
        <v>93401: Instituciones de Asistencia Social.</v>
      </c>
      <c r="S794" s="129" t="str">
        <f>VLOOKUP(A794,BASE.!$A$1:$T$878,19,FALSE)</f>
        <v xml:space="preserve">Certificado Financiero correspondiente al año 2019, aprobados por Subdepartamento de Supervisión Financiera. </v>
      </c>
      <c r="T794" s="131">
        <f>VLOOKUP(A794,BASE.!$A$1:$T$878,20,FALSE)</f>
        <v>39143</v>
      </c>
      <c r="U794" s="130">
        <v>7347</v>
      </c>
      <c r="V794" s="136">
        <v>35273040</v>
      </c>
      <c r="W794" s="136">
        <v>35273040</v>
      </c>
      <c r="X794" s="134">
        <v>44227</v>
      </c>
      <c r="Y794" s="135" t="s">
        <v>8664</v>
      </c>
      <c r="Z794" s="135" t="s">
        <v>7880</v>
      </c>
      <c r="AA794" s="135" t="s">
        <v>7927</v>
      </c>
    </row>
    <row r="795" spans="1:27" x14ac:dyDescent="0.25">
      <c r="A795" s="129">
        <v>7347</v>
      </c>
      <c r="B795" s="129" t="s">
        <v>8503</v>
      </c>
      <c r="C795" s="129">
        <v>653176902</v>
      </c>
      <c r="D795" s="129" t="str">
        <f>VLOOKUP(A795,BASE.!$A$1:$T$878,4,FALSE)</f>
        <v>Fundación de Derecho Privado.</v>
      </c>
      <c r="E795" s="129" t="str">
        <f>VLOOKUP(A795,BASE.!$A$1:$T$878,5,FALSE)</f>
        <v>Otorgado por Decreto Supremo Nº 3080, de fecha 21 de septiembre de 2004, por el Ministerio de Justicia.</v>
      </c>
      <c r="F795" s="129" t="str">
        <f>VLOOKUP(A795,BASE.!$A$1:$T$878,6,FALSE)</f>
        <v>Certificado de Vigencia, folio Nº 500355343116, emitido por el SRCeI con fecha 10 de noviembre de 2020.</v>
      </c>
      <c r="G795" s="129" t="str">
        <f>VLOOKUP(A795,BASE.!$A$1:$T$878,7,FALSE)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95" s="129" t="str">
        <f>VLOOKUP(A795,BASE.!$A$1:$T$878,8,FALSE)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95" s="129" t="str">
        <f>VLOOKUP(A795,BASE.!$A$1:$T$878,9,FALSE)</f>
        <v>Durarán en su cargo 5 años, ello de acuerdo con la Modificación de Estatutos, de fecha 08 de febrero de 2017, reducida a escritura, con fecha 23 de febrero de 2017, ante don Alberto Mozó Aguilar, Notario Público Titular de la Cuadragésima Notaría de Santiago.</v>
      </c>
      <c r="J795" s="129" t="str">
        <f>VLOOKUP(A795,BASE.!$A$1:$T$878,10,FALSE)</f>
        <v>: Según consta en escritura pública de Acta de Sesión extraordinaria, de fecha 22 de noviembre de 2016, reducida a escritura pública con fecha 07 de diciembre de 2016, ante don Alberto Mozo Aguilar, Titular de la Cuadragésima Notaría de Santiago.</v>
      </c>
      <c r="K795" s="129" t="str">
        <f>VLOOKUP(A795,BASE.!$A$1:$T$878,11,FALSE)</f>
        <v xml:space="preserve">Representante Legal: 
Juan Alberto Rabah Cahbar, 
</v>
      </c>
      <c r="L795" s="129" t="str">
        <f>VLOOKUP(A795,BASE.!$A$1:$T$878,12,FALSE)</f>
        <v xml:space="preserve">Coronel Santiago Bueras Nº 182, comuna de Santiago, Región Metropolitana.
</v>
      </c>
      <c r="M795" s="129" t="str">
        <f>VLOOKUP(A795,BASE.!$A$1:$T$878,13,FALSE)</f>
        <v>XIII</v>
      </c>
      <c r="N795" s="129" t="str">
        <f>VLOOKUP(A795,BASE.!$A$1:$T$878,14,FALSE)</f>
        <v>Santiago</v>
      </c>
      <c r="O795" s="129" t="str">
        <f>VLOOKUP(A795,BASE.!$A$1:$T$878,15,FALSE)</f>
        <v>(02) 6648857- 6385219</v>
      </c>
      <c r="P795" s="129" t="str">
        <f>VLOOKUP(A795,BASE.!$A$1:$T$878,16,FALSE)</f>
        <v xml:space="preserve">contacto@fundacionleonbloy.cl 
www.fundacionleonbloy.cl
</v>
      </c>
      <c r="Q795" s="129">
        <f>VLOOKUP(A795,BASE.!$A$1:$T$878,17,FALSE)</f>
        <v>0</v>
      </c>
      <c r="R795" s="129" t="str">
        <f>VLOOKUP(A795,BASE.!$A$1:$T$878,18,FALSE)</f>
        <v>93401: Instituciones de Asistencia Social.</v>
      </c>
      <c r="S795" s="129" t="str">
        <f>VLOOKUP(A795,BASE.!$A$1:$T$878,19,FALSE)</f>
        <v xml:space="preserve">Certificado Financiero correspondiente al año 2019, aprobados por Subdepartamento de Supervisión Financiera. </v>
      </c>
      <c r="T795" s="131">
        <f>VLOOKUP(A795,BASE.!$A$1:$T$878,20,FALSE)</f>
        <v>39143</v>
      </c>
      <c r="U795" s="130">
        <v>7347</v>
      </c>
      <c r="V795" s="136">
        <v>11152556</v>
      </c>
      <c r="W795" s="136">
        <v>11152556</v>
      </c>
      <c r="X795" s="134">
        <v>44227</v>
      </c>
      <c r="Y795" s="135" t="s">
        <v>8664</v>
      </c>
      <c r="Z795" s="135" t="s">
        <v>7880</v>
      </c>
      <c r="AA795" s="135" t="s">
        <v>7898</v>
      </c>
    </row>
    <row r="796" spans="1:27" x14ac:dyDescent="0.25">
      <c r="A796" s="129">
        <v>7347</v>
      </c>
      <c r="B796" s="129" t="s">
        <v>8503</v>
      </c>
      <c r="C796" s="129">
        <v>653176902</v>
      </c>
      <c r="D796" s="129" t="str">
        <f>VLOOKUP(A796,BASE.!$A$1:$T$878,4,FALSE)</f>
        <v>Fundación de Derecho Privado.</v>
      </c>
      <c r="E796" s="129" t="str">
        <f>VLOOKUP(A796,BASE.!$A$1:$T$878,5,FALSE)</f>
        <v>Otorgado por Decreto Supremo Nº 3080, de fecha 21 de septiembre de 2004, por el Ministerio de Justicia.</v>
      </c>
      <c r="F796" s="129" t="str">
        <f>VLOOKUP(A796,BASE.!$A$1:$T$878,6,FALSE)</f>
        <v>Certificado de Vigencia, folio Nº 500355343116, emitido por el SRCeI con fecha 10 de noviembre de 2020.</v>
      </c>
      <c r="G796" s="129" t="str">
        <f>VLOOKUP(A796,BASE.!$A$1:$T$878,7,FALSE)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96" s="129" t="str">
        <f>VLOOKUP(A796,BASE.!$A$1:$T$878,8,FALSE)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96" s="129" t="str">
        <f>VLOOKUP(A796,BASE.!$A$1:$T$878,9,FALSE)</f>
        <v>Durarán en su cargo 5 años, ello de acuerdo con la Modificación de Estatutos, de fecha 08 de febrero de 2017, reducida a escritura, con fecha 23 de febrero de 2017, ante don Alberto Mozó Aguilar, Notario Público Titular de la Cuadragésima Notaría de Santiago.</v>
      </c>
      <c r="J796" s="129" t="str">
        <f>VLOOKUP(A796,BASE.!$A$1:$T$878,10,FALSE)</f>
        <v>: Según consta en escritura pública de Acta de Sesión extraordinaria, de fecha 22 de noviembre de 2016, reducida a escritura pública con fecha 07 de diciembre de 2016, ante don Alberto Mozo Aguilar, Titular de la Cuadragésima Notaría de Santiago.</v>
      </c>
      <c r="K796" s="129" t="str">
        <f>VLOOKUP(A796,BASE.!$A$1:$T$878,11,FALSE)</f>
        <v xml:space="preserve">Representante Legal: 
Juan Alberto Rabah Cahbar, 
</v>
      </c>
      <c r="L796" s="129" t="str">
        <f>VLOOKUP(A796,BASE.!$A$1:$T$878,12,FALSE)</f>
        <v xml:space="preserve">Coronel Santiago Bueras Nº 182, comuna de Santiago, Región Metropolitana.
</v>
      </c>
      <c r="M796" s="129" t="str">
        <f>VLOOKUP(A796,BASE.!$A$1:$T$878,13,FALSE)</f>
        <v>XIII</v>
      </c>
      <c r="N796" s="129" t="str">
        <f>VLOOKUP(A796,BASE.!$A$1:$T$878,14,FALSE)</f>
        <v>Santiago</v>
      </c>
      <c r="O796" s="129" t="str">
        <f>VLOOKUP(A796,BASE.!$A$1:$T$878,15,FALSE)</f>
        <v>(02) 6648857- 6385219</v>
      </c>
      <c r="P796" s="129" t="str">
        <f>VLOOKUP(A796,BASE.!$A$1:$T$878,16,FALSE)</f>
        <v xml:space="preserve">contacto@fundacionleonbloy.cl 
www.fundacionleonbloy.cl
</v>
      </c>
      <c r="Q796" s="129">
        <f>VLOOKUP(A796,BASE.!$A$1:$T$878,17,FALSE)</f>
        <v>0</v>
      </c>
      <c r="R796" s="129" t="str">
        <f>VLOOKUP(A796,BASE.!$A$1:$T$878,18,FALSE)</f>
        <v>93401: Instituciones de Asistencia Social.</v>
      </c>
      <c r="S796" s="129" t="str">
        <f>VLOOKUP(A796,BASE.!$A$1:$T$878,19,FALSE)</f>
        <v xml:space="preserve">Certificado Financiero correspondiente al año 2019, aprobados por Subdepartamento de Supervisión Financiera. </v>
      </c>
      <c r="T796" s="131">
        <f>VLOOKUP(A796,BASE.!$A$1:$T$878,20,FALSE)</f>
        <v>39143</v>
      </c>
      <c r="U796" s="130">
        <v>7347</v>
      </c>
      <c r="V796" s="136">
        <v>9940584</v>
      </c>
      <c r="W796" s="136">
        <v>9940584</v>
      </c>
      <c r="X796" s="134">
        <v>44227</v>
      </c>
      <c r="Y796" s="135" t="s">
        <v>8664</v>
      </c>
      <c r="Z796" s="135" t="s">
        <v>7880</v>
      </c>
      <c r="AA796" s="135" t="s">
        <v>7967</v>
      </c>
    </row>
    <row r="797" spans="1:27" x14ac:dyDescent="0.25">
      <c r="A797" s="129">
        <v>7347</v>
      </c>
      <c r="B797" s="129" t="s">
        <v>8503</v>
      </c>
      <c r="C797" s="129">
        <v>653176902</v>
      </c>
      <c r="D797" s="129" t="str">
        <f>VLOOKUP(A797,BASE.!$A$1:$T$878,4,FALSE)</f>
        <v>Fundación de Derecho Privado.</v>
      </c>
      <c r="E797" s="129" t="str">
        <f>VLOOKUP(A797,BASE.!$A$1:$T$878,5,FALSE)</f>
        <v>Otorgado por Decreto Supremo Nº 3080, de fecha 21 de septiembre de 2004, por el Ministerio de Justicia.</v>
      </c>
      <c r="F797" s="129" t="str">
        <f>VLOOKUP(A797,BASE.!$A$1:$T$878,6,FALSE)</f>
        <v>Certificado de Vigencia, folio Nº 500355343116, emitido por el SRCeI con fecha 10 de noviembre de 2020.</v>
      </c>
      <c r="G797" s="129" t="str">
        <f>VLOOKUP(A797,BASE.!$A$1:$T$878,7,FALSE)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97" s="129" t="str">
        <f>VLOOKUP(A797,BASE.!$A$1:$T$878,8,FALSE)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97" s="129" t="str">
        <f>VLOOKUP(A797,BASE.!$A$1:$T$878,9,FALSE)</f>
        <v>Durarán en su cargo 5 años, ello de acuerdo con la Modificación de Estatutos, de fecha 08 de febrero de 2017, reducida a escritura, con fecha 23 de febrero de 2017, ante don Alberto Mozó Aguilar, Notario Público Titular de la Cuadragésima Notaría de Santiago.</v>
      </c>
      <c r="J797" s="129" t="str">
        <f>VLOOKUP(A797,BASE.!$A$1:$T$878,10,FALSE)</f>
        <v>: Según consta en escritura pública de Acta de Sesión extraordinaria, de fecha 22 de noviembre de 2016, reducida a escritura pública con fecha 07 de diciembre de 2016, ante don Alberto Mozo Aguilar, Titular de la Cuadragésima Notaría de Santiago.</v>
      </c>
      <c r="K797" s="129" t="str">
        <f>VLOOKUP(A797,BASE.!$A$1:$T$878,11,FALSE)</f>
        <v xml:space="preserve">Representante Legal: 
Juan Alberto Rabah Cahbar, 
</v>
      </c>
      <c r="L797" s="129" t="str">
        <f>VLOOKUP(A797,BASE.!$A$1:$T$878,12,FALSE)</f>
        <v xml:space="preserve">Coronel Santiago Bueras Nº 182, comuna de Santiago, Región Metropolitana.
</v>
      </c>
      <c r="M797" s="129" t="str">
        <f>VLOOKUP(A797,BASE.!$A$1:$T$878,13,FALSE)</f>
        <v>XIII</v>
      </c>
      <c r="N797" s="129" t="str">
        <f>VLOOKUP(A797,BASE.!$A$1:$T$878,14,FALSE)</f>
        <v>Santiago</v>
      </c>
      <c r="O797" s="129" t="str">
        <f>VLOOKUP(A797,BASE.!$A$1:$T$878,15,FALSE)</f>
        <v>(02) 6648857- 6385219</v>
      </c>
      <c r="P797" s="129" t="str">
        <f>VLOOKUP(A797,BASE.!$A$1:$T$878,16,FALSE)</f>
        <v xml:space="preserve">contacto@fundacionleonbloy.cl 
www.fundacionleonbloy.cl
</v>
      </c>
      <c r="Q797" s="129">
        <f>VLOOKUP(A797,BASE.!$A$1:$T$878,17,FALSE)</f>
        <v>0</v>
      </c>
      <c r="R797" s="129" t="str">
        <f>VLOOKUP(A797,BASE.!$A$1:$T$878,18,FALSE)</f>
        <v>93401: Instituciones de Asistencia Social.</v>
      </c>
      <c r="S797" s="129" t="str">
        <f>VLOOKUP(A797,BASE.!$A$1:$T$878,19,FALSE)</f>
        <v xml:space="preserve">Certificado Financiero correspondiente al año 2019, aprobados por Subdepartamento de Supervisión Financiera. </v>
      </c>
      <c r="T797" s="131">
        <f>VLOOKUP(A797,BASE.!$A$1:$T$878,20,FALSE)</f>
        <v>39143</v>
      </c>
      <c r="U797" s="130">
        <v>7347</v>
      </c>
      <c r="V797" s="136">
        <v>16291800</v>
      </c>
      <c r="W797" s="136">
        <v>16291800</v>
      </c>
      <c r="X797" s="134">
        <v>44227</v>
      </c>
      <c r="Y797" s="135" t="s">
        <v>8664</v>
      </c>
      <c r="Z797" s="135" t="s">
        <v>7880</v>
      </c>
      <c r="AA797" s="135" t="s">
        <v>8000</v>
      </c>
    </row>
    <row r="798" spans="1:27" x14ac:dyDescent="0.25">
      <c r="A798" s="129">
        <v>7347</v>
      </c>
      <c r="B798" s="129" t="s">
        <v>8503</v>
      </c>
      <c r="C798" s="129">
        <v>653176902</v>
      </c>
      <c r="D798" s="129" t="str">
        <f>VLOOKUP(A798,BASE.!$A$1:$T$878,4,FALSE)</f>
        <v>Fundación de Derecho Privado.</v>
      </c>
      <c r="E798" s="129" t="str">
        <f>VLOOKUP(A798,BASE.!$A$1:$T$878,5,FALSE)</f>
        <v>Otorgado por Decreto Supremo Nº 3080, de fecha 21 de septiembre de 2004, por el Ministerio de Justicia.</v>
      </c>
      <c r="F798" s="129" t="str">
        <f>VLOOKUP(A798,BASE.!$A$1:$T$878,6,FALSE)</f>
        <v>Certificado de Vigencia, folio Nº 500355343116, emitido por el SRCeI con fecha 10 de noviembre de 2020.</v>
      </c>
      <c r="G798" s="129" t="str">
        <f>VLOOKUP(A798,BASE.!$A$1:$T$878,7,FALSE)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98" s="129" t="str">
        <f>VLOOKUP(A798,BASE.!$A$1:$T$878,8,FALSE)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98" s="129" t="str">
        <f>VLOOKUP(A798,BASE.!$A$1:$T$878,9,FALSE)</f>
        <v>Durarán en su cargo 5 años, ello de acuerdo con la Modificación de Estatutos, de fecha 08 de febrero de 2017, reducida a escritura, con fecha 23 de febrero de 2017, ante don Alberto Mozó Aguilar, Notario Público Titular de la Cuadragésima Notaría de Santiago.</v>
      </c>
      <c r="J798" s="129" t="str">
        <f>VLOOKUP(A798,BASE.!$A$1:$T$878,10,FALSE)</f>
        <v>: Según consta en escritura pública de Acta de Sesión extraordinaria, de fecha 22 de noviembre de 2016, reducida a escritura pública con fecha 07 de diciembre de 2016, ante don Alberto Mozo Aguilar, Titular de la Cuadragésima Notaría de Santiago.</v>
      </c>
      <c r="K798" s="129" t="str">
        <f>VLOOKUP(A798,BASE.!$A$1:$T$878,11,FALSE)</f>
        <v xml:space="preserve">Representante Legal: 
Juan Alberto Rabah Cahbar, 
</v>
      </c>
      <c r="L798" s="129" t="str">
        <f>VLOOKUP(A798,BASE.!$A$1:$T$878,12,FALSE)</f>
        <v xml:space="preserve">Coronel Santiago Bueras Nº 182, comuna de Santiago, Región Metropolitana.
</v>
      </c>
      <c r="M798" s="129" t="str">
        <f>VLOOKUP(A798,BASE.!$A$1:$T$878,13,FALSE)</f>
        <v>XIII</v>
      </c>
      <c r="N798" s="129" t="str">
        <f>VLOOKUP(A798,BASE.!$A$1:$T$878,14,FALSE)</f>
        <v>Santiago</v>
      </c>
      <c r="O798" s="129" t="str">
        <f>VLOOKUP(A798,BASE.!$A$1:$T$878,15,FALSE)</f>
        <v>(02) 6648857- 6385219</v>
      </c>
      <c r="P798" s="129" t="str">
        <f>VLOOKUP(A798,BASE.!$A$1:$T$878,16,FALSE)</f>
        <v xml:space="preserve">contacto@fundacionleonbloy.cl 
www.fundacionleonbloy.cl
</v>
      </c>
      <c r="Q798" s="129">
        <f>VLOOKUP(A798,BASE.!$A$1:$T$878,17,FALSE)</f>
        <v>0</v>
      </c>
      <c r="R798" s="129" t="str">
        <f>VLOOKUP(A798,BASE.!$A$1:$T$878,18,FALSE)</f>
        <v>93401: Instituciones de Asistencia Social.</v>
      </c>
      <c r="S798" s="129" t="str">
        <f>VLOOKUP(A798,BASE.!$A$1:$T$878,19,FALSE)</f>
        <v xml:space="preserve">Certificado Financiero correspondiente al año 2019, aprobados por Subdepartamento de Supervisión Financiera. </v>
      </c>
      <c r="T798" s="131">
        <f>VLOOKUP(A798,BASE.!$A$1:$T$878,20,FALSE)</f>
        <v>39143</v>
      </c>
      <c r="U798" s="130">
        <v>7347</v>
      </c>
      <c r="V798" s="136">
        <v>14098872</v>
      </c>
      <c r="W798" s="136">
        <v>14098872</v>
      </c>
      <c r="X798" s="134">
        <v>44227</v>
      </c>
      <c r="Y798" s="135" t="s">
        <v>8664</v>
      </c>
      <c r="Z798" s="135" t="s">
        <v>7880</v>
      </c>
      <c r="AA798" s="135" t="s">
        <v>7989</v>
      </c>
    </row>
    <row r="799" spans="1:27" x14ac:dyDescent="0.25">
      <c r="A799" s="129">
        <v>7347</v>
      </c>
      <c r="B799" s="129" t="s">
        <v>8503</v>
      </c>
      <c r="C799" s="129">
        <v>653176902</v>
      </c>
      <c r="D799" s="129" t="str">
        <f>VLOOKUP(A799,BASE.!$A$1:$T$878,4,FALSE)</f>
        <v>Fundación de Derecho Privado.</v>
      </c>
      <c r="E799" s="129" t="str">
        <f>VLOOKUP(A799,BASE.!$A$1:$T$878,5,FALSE)</f>
        <v>Otorgado por Decreto Supremo Nº 3080, de fecha 21 de septiembre de 2004, por el Ministerio de Justicia.</v>
      </c>
      <c r="F799" s="129" t="str">
        <f>VLOOKUP(A799,BASE.!$A$1:$T$878,6,FALSE)</f>
        <v>Certificado de Vigencia, folio Nº 500355343116, emitido por el SRCeI con fecha 10 de noviembre de 2020.</v>
      </c>
      <c r="G799" s="129" t="str">
        <f>VLOOKUP(A799,BASE.!$A$1:$T$878,7,FALSE)</f>
        <v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v>
      </c>
      <c r="H799" s="129" t="str">
        <f>VLOOKUP(A799,BASE.!$A$1:$T$878,8,FALSE)</f>
        <v xml:space="preserve">Cargos:
Presidente: 
Juan Alberto Rabah Cahbar, 
Vicepresidente:
Jorge Cardenas Brito, 
Tesorero:
Maria Isabel Esturillo Copano, 
Secretario: 
Jorge Ormeño Fuenzalida. 
Directora:
Sonia Zapata Donoso. 
Según consta en Certificado de Directorio de Personas sin Fines de Lucro, folio 5003553414, emitido  por el SRCeI con fecha 10 de noviembre de 2020.
</v>
      </c>
      <c r="I799" s="129" t="str">
        <f>VLOOKUP(A799,BASE.!$A$1:$T$878,9,FALSE)</f>
        <v>Durarán en su cargo 5 años, ello de acuerdo con la Modificación de Estatutos, de fecha 08 de febrero de 2017, reducida a escritura, con fecha 23 de febrero de 2017, ante don Alberto Mozó Aguilar, Notario Público Titular de la Cuadragésima Notaría de Santiago.</v>
      </c>
      <c r="J799" s="129" t="str">
        <f>VLOOKUP(A799,BASE.!$A$1:$T$878,10,FALSE)</f>
        <v>: Según consta en escritura pública de Acta de Sesión extraordinaria, de fecha 22 de noviembre de 2016, reducida a escritura pública con fecha 07 de diciembre de 2016, ante don Alberto Mozo Aguilar, Titular de la Cuadragésima Notaría de Santiago.</v>
      </c>
      <c r="K799" s="129" t="str">
        <f>VLOOKUP(A799,BASE.!$A$1:$T$878,11,FALSE)</f>
        <v xml:space="preserve">Representante Legal: 
Juan Alberto Rabah Cahbar, 
</v>
      </c>
      <c r="L799" s="129" t="str">
        <f>VLOOKUP(A799,BASE.!$A$1:$T$878,12,FALSE)</f>
        <v xml:space="preserve">Coronel Santiago Bueras Nº 182, comuna de Santiago, Región Metropolitana.
</v>
      </c>
      <c r="M799" s="129" t="str">
        <f>VLOOKUP(A799,BASE.!$A$1:$T$878,13,FALSE)</f>
        <v>XIII</v>
      </c>
      <c r="N799" s="129" t="str">
        <f>VLOOKUP(A799,BASE.!$A$1:$T$878,14,FALSE)</f>
        <v>Santiago</v>
      </c>
      <c r="O799" s="129" t="str">
        <f>VLOOKUP(A799,BASE.!$A$1:$T$878,15,FALSE)</f>
        <v>(02) 6648857- 6385219</v>
      </c>
      <c r="P799" s="129" t="str">
        <f>VLOOKUP(A799,BASE.!$A$1:$T$878,16,FALSE)</f>
        <v xml:space="preserve">contacto@fundacionleonbloy.cl 
www.fundacionleonbloy.cl
</v>
      </c>
      <c r="Q799" s="129">
        <f>VLOOKUP(A799,BASE.!$A$1:$T$878,17,FALSE)</f>
        <v>0</v>
      </c>
      <c r="R799" s="129" t="str">
        <f>VLOOKUP(A799,BASE.!$A$1:$T$878,18,FALSE)</f>
        <v>93401: Instituciones de Asistencia Social.</v>
      </c>
      <c r="S799" s="129" t="str">
        <f>VLOOKUP(A799,BASE.!$A$1:$T$878,19,FALSE)</f>
        <v xml:space="preserve">Certificado Financiero correspondiente al año 2019, aprobados por Subdepartamento de Supervisión Financiera. </v>
      </c>
      <c r="T799" s="131">
        <f>VLOOKUP(A799,BASE.!$A$1:$T$878,20,FALSE)</f>
        <v>39143</v>
      </c>
      <c r="U799" s="130">
        <v>7347</v>
      </c>
      <c r="V799" s="136">
        <v>29607976</v>
      </c>
      <c r="W799" s="136">
        <v>29607976</v>
      </c>
      <c r="X799" s="134">
        <v>44227</v>
      </c>
      <c r="Y799" s="135" t="s">
        <v>8664</v>
      </c>
      <c r="Z799" s="135" t="s">
        <v>7880</v>
      </c>
      <c r="AA799" s="135" t="s">
        <v>6479</v>
      </c>
    </row>
    <row r="800" spans="1:27" x14ac:dyDescent="0.25">
      <c r="A800" s="129">
        <v>7350</v>
      </c>
      <c r="B800" s="129" t="s">
        <v>8504</v>
      </c>
      <c r="C800" s="129">
        <v>650086104</v>
      </c>
      <c r="D800" s="129" t="str">
        <f>VLOOKUP(A800,BASE.!$A$1:$T$878,4,FALSE)</f>
        <v>Corporación de Derecho Privado.</v>
      </c>
      <c r="E800" s="129" t="str">
        <f>VLOOKUP(A800,BASE.!$A$1:$T$878,5,FALSE)</f>
        <v>Otorgado por Decreto Supremo Nº 170, de fecha 19 de febrero de 2001, del Ministerio de Justicia.</v>
      </c>
      <c r="F800" s="129" t="str">
        <f>VLOOKUP(A800,BASE.!$A$1:$T$878,6,FALSE)</f>
        <v xml:space="preserve">Certificado de Vigencia de Persona Jurídica sin Fines de Lucro, emitido por el SRCEI, de fecha 2 de septiembre de 2020, folio 500343725819
</v>
      </c>
      <c r="G800" s="129" t="str">
        <f>VLOOKUP(A800,BASE.!$A$1:$T$878,7,FALSE)</f>
        <v>Promoción del desarrollo, especialmente de las personas, familias, grupos y comunidades que viven en condiciones de pobreza y/o marginalidad.</v>
      </c>
      <c r="H800" s="129" t="str">
        <f>VLOOKUP(A800,BASE.!$A$1:$T$878,8,FALSE)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800" s="129" t="str">
        <f>VLOOKUP(A800,BASE.!$A$1:$T$878,9,FALSE)</f>
        <v>Se renueva cada dos años.</v>
      </c>
      <c r="J800" s="129" t="str">
        <f>VLOOKUP(A800,BASE.!$A$1:$T$878,10,FALSE)</f>
        <v>De 12 de abril de 2019 a 12 de abril de 2021.</v>
      </c>
      <c r="K800" s="129" t="str">
        <f>VLOOKUP(A800,BASE.!$A$1:$T$878,11,FALSE)</f>
        <v xml:space="preserve">Presidente: Carlos Eduardo Placencia Zapata             </v>
      </c>
      <c r="L800" s="129" t="str">
        <f>VLOOKUP(A800,BASE.!$A$1:$T$878,12,FALSE)</f>
        <v>Ortiz de Rosas N° 395, Oficina N° 23 A, comuna de Quirihue, Provincia de Ñuble, Décimo Sexta Región.</v>
      </c>
      <c r="M800" s="129" t="str">
        <f>VLOOKUP(A800,BASE.!$A$1:$T$878,13,FALSE)</f>
        <v>XVI</v>
      </c>
      <c r="N800" s="129" t="str">
        <f>VLOOKUP(A800,BASE.!$A$1:$T$878,14,FALSE)</f>
        <v>Ñuble</v>
      </c>
      <c r="O800" s="129" t="str">
        <f>VLOOKUP(A800,BASE.!$A$1:$T$878,15,FALSE)</f>
        <v>96456966-7498981</v>
      </c>
      <c r="P800" s="129" t="str">
        <f>VLOOKUP(A800,BASE.!$A$1:$T$878,16,FALSE)</f>
        <v xml:space="preserve">corpelconquistador@gmail.com
corpelconquistador@yahoo.es </v>
      </c>
      <c r="Q800" s="129">
        <f>VLOOKUP(A800,BASE.!$A$1:$T$878,17,FALSE)</f>
        <v>0</v>
      </c>
      <c r="R800" s="129" t="str">
        <f>VLOOKUP(A800,BASE.!$A$1:$T$878,18,FALSE)</f>
        <v xml:space="preserve">93401: Institución de Asistencia Social  </v>
      </c>
      <c r="S800" s="129" t="str">
        <f>VLOOKUP(A800,BASE.!$A$1:$T$878,19,FALSE)</f>
        <v>Certificado de Antecedentes Financieros correspondiente al año 2019, aprobados por el Subdepartamento de Supervisión Nacional.</v>
      </c>
      <c r="T800" s="131">
        <f>VLOOKUP(A800,BASE.!$A$1:$T$878,20,FALSE)</f>
        <v>39171</v>
      </c>
      <c r="U800" s="130">
        <v>7350</v>
      </c>
      <c r="V800" s="136">
        <v>18395770</v>
      </c>
      <c r="W800" s="136">
        <v>18395770</v>
      </c>
      <c r="X800" s="134">
        <v>44227</v>
      </c>
      <c r="Y800" s="135" t="s">
        <v>8664</v>
      </c>
      <c r="Z800" s="135" t="s">
        <v>7880</v>
      </c>
      <c r="AA800" s="135" t="s">
        <v>7901</v>
      </c>
    </row>
    <row r="801" spans="1:27" x14ac:dyDescent="0.25">
      <c r="A801" s="129">
        <v>7350</v>
      </c>
      <c r="B801" s="129" t="s">
        <v>8504</v>
      </c>
      <c r="C801" s="129">
        <v>650086104</v>
      </c>
      <c r="D801" s="129" t="str">
        <f>VLOOKUP(A801,BASE.!$A$1:$T$878,4,FALSE)</f>
        <v>Corporación de Derecho Privado.</v>
      </c>
      <c r="E801" s="129" t="str">
        <f>VLOOKUP(A801,BASE.!$A$1:$T$878,5,FALSE)</f>
        <v>Otorgado por Decreto Supremo Nº 170, de fecha 19 de febrero de 2001, del Ministerio de Justicia.</v>
      </c>
      <c r="F801" s="129" t="str">
        <f>VLOOKUP(A801,BASE.!$A$1:$T$878,6,FALSE)</f>
        <v xml:space="preserve">Certificado de Vigencia de Persona Jurídica sin Fines de Lucro, emitido por el SRCEI, de fecha 2 de septiembre de 2020, folio 500343725819
</v>
      </c>
      <c r="G801" s="129" t="str">
        <f>VLOOKUP(A801,BASE.!$A$1:$T$878,7,FALSE)</f>
        <v>Promoción del desarrollo, especialmente de las personas, familias, grupos y comunidades que viven en condiciones de pobreza y/o marginalidad.</v>
      </c>
      <c r="H801" s="129" t="str">
        <f>VLOOKUP(A801,BASE.!$A$1:$T$878,8,FALSE)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801" s="129" t="str">
        <f>VLOOKUP(A801,BASE.!$A$1:$T$878,9,FALSE)</f>
        <v>Se renueva cada dos años.</v>
      </c>
      <c r="J801" s="129" t="str">
        <f>VLOOKUP(A801,BASE.!$A$1:$T$878,10,FALSE)</f>
        <v>De 12 de abril de 2019 a 12 de abril de 2021.</v>
      </c>
      <c r="K801" s="129" t="str">
        <f>VLOOKUP(A801,BASE.!$A$1:$T$878,11,FALSE)</f>
        <v xml:space="preserve">Presidente: Carlos Eduardo Placencia Zapata             </v>
      </c>
      <c r="L801" s="129" t="str">
        <f>VLOOKUP(A801,BASE.!$A$1:$T$878,12,FALSE)</f>
        <v>Ortiz de Rosas N° 395, Oficina N° 23 A, comuna de Quirihue, Provincia de Ñuble, Décimo Sexta Región.</v>
      </c>
      <c r="M801" s="129" t="str">
        <f>VLOOKUP(A801,BASE.!$A$1:$T$878,13,FALSE)</f>
        <v>XVI</v>
      </c>
      <c r="N801" s="129" t="str">
        <f>VLOOKUP(A801,BASE.!$A$1:$T$878,14,FALSE)</f>
        <v>Ñuble</v>
      </c>
      <c r="O801" s="129" t="str">
        <f>VLOOKUP(A801,BASE.!$A$1:$T$878,15,FALSE)</f>
        <v>96456966-7498981</v>
      </c>
      <c r="P801" s="129" t="str">
        <f>VLOOKUP(A801,BASE.!$A$1:$T$878,16,FALSE)</f>
        <v xml:space="preserve">corpelconquistador@gmail.com
corpelconquistador@yahoo.es </v>
      </c>
      <c r="Q801" s="129">
        <f>VLOOKUP(A801,BASE.!$A$1:$T$878,17,FALSE)</f>
        <v>0</v>
      </c>
      <c r="R801" s="129" t="str">
        <f>VLOOKUP(A801,BASE.!$A$1:$T$878,18,FALSE)</f>
        <v xml:space="preserve">93401: Institución de Asistencia Social  </v>
      </c>
      <c r="S801" s="129" t="str">
        <f>VLOOKUP(A801,BASE.!$A$1:$T$878,19,FALSE)</f>
        <v>Certificado de Antecedentes Financieros correspondiente al año 2019, aprobados por el Subdepartamento de Supervisión Nacional.</v>
      </c>
      <c r="T801" s="131">
        <f>VLOOKUP(A801,BASE.!$A$1:$T$878,20,FALSE)</f>
        <v>39171</v>
      </c>
      <c r="U801" s="130">
        <v>7350</v>
      </c>
      <c r="V801" s="136">
        <v>8844120</v>
      </c>
      <c r="W801" s="136">
        <v>8844120</v>
      </c>
      <c r="X801" s="134">
        <v>44227</v>
      </c>
      <c r="Y801" s="135" t="s">
        <v>8664</v>
      </c>
      <c r="Z801" s="135" t="s">
        <v>7880</v>
      </c>
      <c r="AA801" s="135" t="s">
        <v>8075</v>
      </c>
    </row>
    <row r="802" spans="1:27" x14ac:dyDescent="0.25">
      <c r="A802" s="129">
        <v>7350</v>
      </c>
      <c r="B802" s="129" t="s">
        <v>8504</v>
      </c>
      <c r="C802" s="129">
        <v>650086104</v>
      </c>
      <c r="D802" s="129" t="str">
        <f>VLOOKUP(A802,BASE.!$A$1:$T$878,4,FALSE)</f>
        <v>Corporación de Derecho Privado.</v>
      </c>
      <c r="E802" s="129" t="str">
        <f>VLOOKUP(A802,BASE.!$A$1:$T$878,5,FALSE)</f>
        <v>Otorgado por Decreto Supremo Nº 170, de fecha 19 de febrero de 2001, del Ministerio de Justicia.</v>
      </c>
      <c r="F802" s="129" t="str">
        <f>VLOOKUP(A802,BASE.!$A$1:$T$878,6,FALSE)</f>
        <v xml:space="preserve">Certificado de Vigencia de Persona Jurídica sin Fines de Lucro, emitido por el SRCEI, de fecha 2 de septiembre de 2020, folio 500343725819
</v>
      </c>
      <c r="G802" s="129" t="str">
        <f>VLOOKUP(A802,BASE.!$A$1:$T$878,7,FALSE)</f>
        <v>Promoción del desarrollo, especialmente de las personas, familias, grupos y comunidades que viven en condiciones de pobreza y/o marginalidad.</v>
      </c>
      <c r="H802" s="129" t="str">
        <f>VLOOKUP(A802,BASE.!$A$1:$T$878,8,FALSE)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802" s="129" t="str">
        <f>VLOOKUP(A802,BASE.!$A$1:$T$878,9,FALSE)</f>
        <v>Se renueva cada dos años.</v>
      </c>
      <c r="J802" s="129" t="str">
        <f>VLOOKUP(A802,BASE.!$A$1:$T$878,10,FALSE)</f>
        <v>De 12 de abril de 2019 a 12 de abril de 2021.</v>
      </c>
      <c r="K802" s="129" t="str">
        <f>VLOOKUP(A802,BASE.!$A$1:$T$878,11,FALSE)</f>
        <v xml:space="preserve">Presidente: Carlos Eduardo Placencia Zapata             </v>
      </c>
      <c r="L802" s="129" t="str">
        <f>VLOOKUP(A802,BASE.!$A$1:$T$878,12,FALSE)</f>
        <v>Ortiz de Rosas N° 395, Oficina N° 23 A, comuna de Quirihue, Provincia de Ñuble, Décimo Sexta Región.</v>
      </c>
      <c r="M802" s="129" t="str">
        <f>VLOOKUP(A802,BASE.!$A$1:$T$878,13,FALSE)</f>
        <v>XVI</v>
      </c>
      <c r="N802" s="129" t="str">
        <f>VLOOKUP(A802,BASE.!$A$1:$T$878,14,FALSE)</f>
        <v>Ñuble</v>
      </c>
      <c r="O802" s="129" t="str">
        <f>VLOOKUP(A802,BASE.!$A$1:$T$878,15,FALSE)</f>
        <v>96456966-7498981</v>
      </c>
      <c r="P802" s="129" t="str">
        <f>VLOOKUP(A802,BASE.!$A$1:$T$878,16,FALSE)</f>
        <v xml:space="preserve">corpelconquistador@gmail.com
corpelconquistador@yahoo.es </v>
      </c>
      <c r="Q802" s="129">
        <f>VLOOKUP(A802,BASE.!$A$1:$T$878,17,FALSE)</f>
        <v>0</v>
      </c>
      <c r="R802" s="129" t="str">
        <f>VLOOKUP(A802,BASE.!$A$1:$T$878,18,FALSE)</f>
        <v xml:space="preserve">93401: Institución de Asistencia Social  </v>
      </c>
      <c r="S802" s="129" t="str">
        <f>VLOOKUP(A802,BASE.!$A$1:$T$878,19,FALSE)</f>
        <v>Certificado de Antecedentes Financieros correspondiente al año 2019, aprobados por el Subdepartamento de Supervisión Nacional.</v>
      </c>
      <c r="T802" s="131">
        <f>VLOOKUP(A802,BASE.!$A$1:$T$878,20,FALSE)</f>
        <v>39171</v>
      </c>
      <c r="U802" s="130">
        <v>7350</v>
      </c>
      <c r="V802" s="136">
        <v>5837119</v>
      </c>
      <c r="W802" s="136">
        <v>5837119</v>
      </c>
      <c r="X802" s="134">
        <v>44227</v>
      </c>
      <c r="Y802" s="135" t="s">
        <v>8664</v>
      </c>
      <c r="Z802" s="135" t="s">
        <v>7880</v>
      </c>
      <c r="AA802" s="135" t="s">
        <v>8076</v>
      </c>
    </row>
    <row r="803" spans="1:27" x14ac:dyDescent="0.25">
      <c r="A803" s="129">
        <v>7350</v>
      </c>
      <c r="B803" s="129" t="s">
        <v>8504</v>
      </c>
      <c r="C803" s="129">
        <v>650086104</v>
      </c>
      <c r="D803" s="129" t="str">
        <f>VLOOKUP(A803,BASE.!$A$1:$T$878,4,FALSE)</f>
        <v>Corporación de Derecho Privado.</v>
      </c>
      <c r="E803" s="129" t="str">
        <f>VLOOKUP(A803,BASE.!$A$1:$T$878,5,FALSE)</f>
        <v>Otorgado por Decreto Supremo Nº 170, de fecha 19 de febrero de 2001, del Ministerio de Justicia.</v>
      </c>
      <c r="F803" s="129" t="str">
        <f>VLOOKUP(A803,BASE.!$A$1:$T$878,6,FALSE)</f>
        <v xml:space="preserve">Certificado de Vigencia de Persona Jurídica sin Fines de Lucro, emitido por el SRCEI, de fecha 2 de septiembre de 2020, folio 500343725819
</v>
      </c>
      <c r="G803" s="129" t="str">
        <f>VLOOKUP(A803,BASE.!$A$1:$T$878,7,FALSE)</f>
        <v>Promoción del desarrollo, especialmente de las personas, familias, grupos y comunidades que viven en condiciones de pobreza y/o marginalidad.</v>
      </c>
      <c r="H803" s="129" t="str">
        <f>VLOOKUP(A803,BASE.!$A$1:$T$878,8,FALSE)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803" s="129" t="str">
        <f>VLOOKUP(A803,BASE.!$A$1:$T$878,9,FALSE)</f>
        <v>Se renueva cada dos años.</v>
      </c>
      <c r="J803" s="129" t="str">
        <f>VLOOKUP(A803,BASE.!$A$1:$T$878,10,FALSE)</f>
        <v>De 12 de abril de 2019 a 12 de abril de 2021.</v>
      </c>
      <c r="K803" s="129" t="str">
        <f>VLOOKUP(A803,BASE.!$A$1:$T$878,11,FALSE)</f>
        <v xml:space="preserve">Presidente: Carlos Eduardo Placencia Zapata             </v>
      </c>
      <c r="L803" s="129" t="str">
        <f>VLOOKUP(A803,BASE.!$A$1:$T$878,12,FALSE)</f>
        <v>Ortiz de Rosas N° 395, Oficina N° 23 A, comuna de Quirihue, Provincia de Ñuble, Décimo Sexta Región.</v>
      </c>
      <c r="M803" s="129" t="str">
        <f>VLOOKUP(A803,BASE.!$A$1:$T$878,13,FALSE)</f>
        <v>XVI</v>
      </c>
      <c r="N803" s="129" t="str">
        <f>VLOOKUP(A803,BASE.!$A$1:$T$878,14,FALSE)</f>
        <v>Ñuble</v>
      </c>
      <c r="O803" s="129" t="str">
        <f>VLOOKUP(A803,BASE.!$A$1:$T$878,15,FALSE)</f>
        <v>96456966-7498981</v>
      </c>
      <c r="P803" s="129" t="str">
        <f>VLOOKUP(A803,BASE.!$A$1:$T$878,16,FALSE)</f>
        <v xml:space="preserve">corpelconquistador@gmail.com
corpelconquistador@yahoo.es </v>
      </c>
      <c r="Q803" s="129">
        <f>VLOOKUP(A803,BASE.!$A$1:$T$878,17,FALSE)</f>
        <v>0</v>
      </c>
      <c r="R803" s="129" t="str">
        <f>VLOOKUP(A803,BASE.!$A$1:$T$878,18,FALSE)</f>
        <v xml:space="preserve">93401: Institución de Asistencia Social  </v>
      </c>
      <c r="S803" s="129" t="str">
        <f>VLOOKUP(A803,BASE.!$A$1:$T$878,19,FALSE)</f>
        <v>Certificado de Antecedentes Financieros correspondiente al año 2019, aprobados por el Subdepartamento de Supervisión Nacional.</v>
      </c>
      <c r="T803" s="131">
        <f>VLOOKUP(A803,BASE.!$A$1:$T$878,20,FALSE)</f>
        <v>39171</v>
      </c>
      <c r="U803" s="130">
        <v>7350</v>
      </c>
      <c r="V803" s="136">
        <v>5748678</v>
      </c>
      <c r="W803" s="136">
        <v>5748678</v>
      </c>
      <c r="X803" s="134">
        <v>44227</v>
      </c>
      <c r="Y803" s="135" t="s">
        <v>8664</v>
      </c>
      <c r="Z803" s="135" t="s">
        <v>7880</v>
      </c>
      <c r="AA803" s="135" t="s">
        <v>8088</v>
      </c>
    </row>
    <row r="804" spans="1:27" x14ac:dyDescent="0.25">
      <c r="A804" s="129">
        <v>7350</v>
      </c>
      <c r="B804" s="129" t="s">
        <v>8504</v>
      </c>
      <c r="C804" s="129">
        <v>650086104</v>
      </c>
      <c r="D804" s="129" t="str">
        <f>VLOOKUP(A804,BASE.!$A$1:$T$878,4,FALSE)</f>
        <v>Corporación de Derecho Privado.</v>
      </c>
      <c r="E804" s="129" t="str">
        <f>VLOOKUP(A804,BASE.!$A$1:$T$878,5,FALSE)</f>
        <v>Otorgado por Decreto Supremo Nº 170, de fecha 19 de febrero de 2001, del Ministerio de Justicia.</v>
      </c>
      <c r="F804" s="129" t="str">
        <f>VLOOKUP(A804,BASE.!$A$1:$T$878,6,FALSE)</f>
        <v xml:space="preserve">Certificado de Vigencia de Persona Jurídica sin Fines de Lucro, emitido por el SRCEI, de fecha 2 de septiembre de 2020, folio 500343725819
</v>
      </c>
      <c r="G804" s="129" t="str">
        <f>VLOOKUP(A804,BASE.!$A$1:$T$878,7,FALSE)</f>
        <v>Promoción del desarrollo, especialmente de las personas, familias, grupos y comunidades que viven en condiciones de pobreza y/o marginalidad.</v>
      </c>
      <c r="H804" s="129" t="str">
        <f>VLOOKUP(A804,BASE.!$A$1:$T$878,8,FALSE)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804" s="129" t="str">
        <f>VLOOKUP(A804,BASE.!$A$1:$T$878,9,FALSE)</f>
        <v>Se renueva cada dos años.</v>
      </c>
      <c r="J804" s="129" t="str">
        <f>VLOOKUP(A804,BASE.!$A$1:$T$878,10,FALSE)</f>
        <v>De 12 de abril de 2019 a 12 de abril de 2021.</v>
      </c>
      <c r="K804" s="129" t="str">
        <f>VLOOKUP(A804,BASE.!$A$1:$T$878,11,FALSE)</f>
        <v xml:space="preserve">Presidente: Carlos Eduardo Placencia Zapata             </v>
      </c>
      <c r="L804" s="129" t="str">
        <f>VLOOKUP(A804,BASE.!$A$1:$T$878,12,FALSE)</f>
        <v>Ortiz de Rosas N° 395, Oficina N° 23 A, comuna de Quirihue, Provincia de Ñuble, Décimo Sexta Región.</v>
      </c>
      <c r="M804" s="129" t="str">
        <f>VLOOKUP(A804,BASE.!$A$1:$T$878,13,FALSE)</f>
        <v>XVI</v>
      </c>
      <c r="N804" s="129" t="str">
        <f>VLOOKUP(A804,BASE.!$A$1:$T$878,14,FALSE)</f>
        <v>Ñuble</v>
      </c>
      <c r="O804" s="129" t="str">
        <f>VLOOKUP(A804,BASE.!$A$1:$T$878,15,FALSE)</f>
        <v>96456966-7498981</v>
      </c>
      <c r="P804" s="129" t="str">
        <f>VLOOKUP(A804,BASE.!$A$1:$T$878,16,FALSE)</f>
        <v xml:space="preserve">corpelconquistador@gmail.com
corpelconquistador@yahoo.es </v>
      </c>
      <c r="Q804" s="129">
        <f>VLOOKUP(A804,BASE.!$A$1:$T$878,17,FALSE)</f>
        <v>0</v>
      </c>
      <c r="R804" s="129" t="str">
        <f>VLOOKUP(A804,BASE.!$A$1:$T$878,18,FALSE)</f>
        <v xml:space="preserve">93401: Institución de Asistencia Social  </v>
      </c>
      <c r="S804" s="129" t="str">
        <f>VLOOKUP(A804,BASE.!$A$1:$T$878,19,FALSE)</f>
        <v>Certificado de Antecedentes Financieros correspondiente al año 2019, aprobados por el Subdepartamento de Supervisión Nacional.</v>
      </c>
      <c r="T804" s="131">
        <f>VLOOKUP(A804,BASE.!$A$1:$T$878,20,FALSE)</f>
        <v>39171</v>
      </c>
      <c r="U804" s="130">
        <v>7350</v>
      </c>
      <c r="V804" s="136">
        <v>11232032</v>
      </c>
      <c r="W804" s="136">
        <v>11232032</v>
      </c>
      <c r="X804" s="134">
        <v>44227</v>
      </c>
      <c r="Y804" s="135" t="s">
        <v>8664</v>
      </c>
      <c r="Z804" s="135" t="s">
        <v>7880</v>
      </c>
      <c r="AA804" s="135" t="s">
        <v>8077</v>
      </c>
    </row>
    <row r="805" spans="1:27" x14ac:dyDescent="0.25">
      <c r="A805" s="129">
        <v>7350</v>
      </c>
      <c r="B805" s="129" t="s">
        <v>8504</v>
      </c>
      <c r="C805" s="129">
        <v>650086104</v>
      </c>
      <c r="D805" s="129" t="str">
        <f>VLOOKUP(A805,BASE.!$A$1:$T$878,4,FALSE)</f>
        <v>Corporación de Derecho Privado.</v>
      </c>
      <c r="E805" s="129" t="str">
        <f>VLOOKUP(A805,BASE.!$A$1:$T$878,5,FALSE)</f>
        <v>Otorgado por Decreto Supremo Nº 170, de fecha 19 de febrero de 2001, del Ministerio de Justicia.</v>
      </c>
      <c r="F805" s="129" t="str">
        <f>VLOOKUP(A805,BASE.!$A$1:$T$878,6,FALSE)</f>
        <v xml:space="preserve">Certificado de Vigencia de Persona Jurídica sin Fines de Lucro, emitido por el SRCEI, de fecha 2 de septiembre de 2020, folio 500343725819
</v>
      </c>
      <c r="G805" s="129" t="str">
        <f>VLOOKUP(A805,BASE.!$A$1:$T$878,7,FALSE)</f>
        <v>Promoción del desarrollo, especialmente de las personas, familias, grupos y comunidades que viven en condiciones de pobreza y/o marginalidad.</v>
      </c>
      <c r="H805" s="129" t="str">
        <f>VLOOKUP(A805,BASE.!$A$1:$T$878,8,FALSE)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805" s="129" t="str">
        <f>VLOOKUP(A805,BASE.!$A$1:$T$878,9,FALSE)</f>
        <v>Se renueva cada dos años.</v>
      </c>
      <c r="J805" s="129" t="str">
        <f>VLOOKUP(A805,BASE.!$A$1:$T$878,10,FALSE)</f>
        <v>De 12 de abril de 2019 a 12 de abril de 2021.</v>
      </c>
      <c r="K805" s="129" t="str">
        <f>VLOOKUP(A805,BASE.!$A$1:$T$878,11,FALSE)</f>
        <v xml:space="preserve">Presidente: Carlos Eduardo Placencia Zapata             </v>
      </c>
      <c r="L805" s="129" t="str">
        <f>VLOOKUP(A805,BASE.!$A$1:$T$878,12,FALSE)</f>
        <v>Ortiz de Rosas N° 395, Oficina N° 23 A, comuna de Quirihue, Provincia de Ñuble, Décimo Sexta Región.</v>
      </c>
      <c r="M805" s="129" t="str">
        <f>VLOOKUP(A805,BASE.!$A$1:$T$878,13,FALSE)</f>
        <v>XVI</v>
      </c>
      <c r="N805" s="129" t="str">
        <f>VLOOKUP(A805,BASE.!$A$1:$T$878,14,FALSE)</f>
        <v>Ñuble</v>
      </c>
      <c r="O805" s="129" t="str">
        <f>VLOOKUP(A805,BASE.!$A$1:$T$878,15,FALSE)</f>
        <v>96456966-7498981</v>
      </c>
      <c r="P805" s="129" t="str">
        <f>VLOOKUP(A805,BASE.!$A$1:$T$878,16,FALSE)</f>
        <v xml:space="preserve">corpelconquistador@gmail.com
corpelconquistador@yahoo.es </v>
      </c>
      <c r="Q805" s="129">
        <f>VLOOKUP(A805,BASE.!$A$1:$T$878,17,FALSE)</f>
        <v>0</v>
      </c>
      <c r="R805" s="129" t="str">
        <f>VLOOKUP(A805,BASE.!$A$1:$T$878,18,FALSE)</f>
        <v xml:space="preserve">93401: Institución de Asistencia Social  </v>
      </c>
      <c r="S805" s="129" t="str">
        <f>VLOOKUP(A805,BASE.!$A$1:$T$878,19,FALSE)</f>
        <v>Certificado de Antecedentes Financieros correspondiente al año 2019, aprobados por el Subdepartamento de Supervisión Nacional.</v>
      </c>
      <c r="T805" s="131">
        <f>VLOOKUP(A805,BASE.!$A$1:$T$878,20,FALSE)</f>
        <v>39171</v>
      </c>
      <c r="U805" s="130">
        <v>7350</v>
      </c>
      <c r="V805" s="136">
        <v>16267284</v>
      </c>
      <c r="W805" s="136">
        <v>16267284</v>
      </c>
      <c r="X805" s="134">
        <v>44227</v>
      </c>
      <c r="Y805" s="135" t="s">
        <v>8664</v>
      </c>
      <c r="Z805" s="135" t="s">
        <v>7880</v>
      </c>
      <c r="AA805" s="135" t="s">
        <v>8032</v>
      </c>
    </row>
    <row r="806" spans="1:27" x14ac:dyDescent="0.25">
      <c r="A806" s="129">
        <v>7350</v>
      </c>
      <c r="B806" s="129" t="s">
        <v>8504</v>
      </c>
      <c r="C806" s="129">
        <v>650086104</v>
      </c>
      <c r="D806" s="129" t="str">
        <f>VLOOKUP(A806,BASE.!$A$1:$T$878,4,FALSE)</f>
        <v>Corporación de Derecho Privado.</v>
      </c>
      <c r="E806" s="129" t="str">
        <f>VLOOKUP(A806,BASE.!$A$1:$T$878,5,FALSE)</f>
        <v>Otorgado por Decreto Supremo Nº 170, de fecha 19 de febrero de 2001, del Ministerio de Justicia.</v>
      </c>
      <c r="F806" s="129" t="str">
        <f>VLOOKUP(A806,BASE.!$A$1:$T$878,6,FALSE)</f>
        <v xml:space="preserve">Certificado de Vigencia de Persona Jurídica sin Fines de Lucro, emitido por el SRCEI, de fecha 2 de septiembre de 2020, folio 500343725819
</v>
      </c>
      <c r="G806" s="129" t="str">
        <f>VLOOKUP(A806,BASE.!$A$1:$T$878,7,FALSE)</f>
        <v>Promoción del desarrollo, especialmente de las personas, familias, grupos y comunidades que viven en condiciones de pobreza y/o marginalidad.</v>
      </c>
      <c r="H806" s="129" t="str">
        <f>VLOOKUP(A806,BASE.!$A$1:$T$878,8,FALSE)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806" s="129" t="str">
        <f>VLOOKUP(A806,BASE.!$A$1:$T$878,9,FALSE)</f>
        <v>Se renueva cada dos años.</v>
      </c>
      <c r="J806" s="129" t="str">
        <f>VLOOKUP(A806,BASE.!$A$1:$T$878,10,FALSE)</f>
        <v>De 12 de abril de 2019 a 12 de abril de 2021.</v>
      </c>
      <c r="K806" s="129" t="str">
        <f>VLOOKUP(A806,BASE.!$A$1:$T$878,11,FALSE)</f>
        <v xml:space="preserve">Presidente: Carlos Eduardo Placencia Zapata             </v>
      </c>
      <c r="L806" s="129" t="str">
        <f>VLOOKUP(A806,BASE.!$A$1:$T$878,12,FALSE)</f>
        <v>Ortiz de Rosas N° 395, Oficina N° 23 A, comuna de Quirihue, Provincia de Ñuble, Décimo Sexta Región.</v>
      </c>
      <c r="M806" s="129" t="str">
        <f>VLOOKUP(A806,BASE.!$A$1:$T$878,13,FALSE)</f>
        <v>XVI</v>
      </c>
      <c r="N806" s="129" t="str">
        <f>VLOOKUP(A806,BASE.!$A$1:$T$878,14,FALSE)</f>
        <v>Ñuble</v>
      </c>
      <c r="O806" s="129" t="str">
        <f>VLOOKUP(A806,BASE.!$A$1:$T$878,15,FALSE)</f>
        <v>96456966-7498981</v>
      </c>
      <c r="P806" s="129" t="str">
        <f>VLOOKUP(A806,BASE.!$A$1:$T$878,16,FALSE)</f>
        <v xml:space="preserve">corpelconquistador@gmail.com
corpelconquistador@yahoo.es </v>
      </c>
      <c r="Q806" s="129">
        <f>VLOOKUP(A806,BASE.!$A$1:$T$878,17,FALSE)</f>
        <v>0</v>
      </c>
      <c r="R806" s="129" t="str">
        <f>VLOOKUP(A806,BASE.!$A$1:$T$878,18,FALSE)</f>
        <v xml:space="preserve">93401: Institución de Asistencia Social  </v>
      </c>
      <c r="S806" s="129" t="str">
        <f>VLOOKUP(A806,BASE.!$A$1:$T$878,19,FALSE)</f>
        <v>Certificado de Antecedentes Financieros correspondiente al año 2019, aprobados por el Subdepartamento de Supervisión Nacional.</v>
      </c>
      <c r="T806" s="131">
        <f>VLOOKUP(A806,BASE.!$A$1:$T$878,20,FALSE)</f>
        <v>39171</v>
      </c>
      <c r="U806" s="130">
        <v>7350</v>
      </c>
      <c r="V806" s="136">
        <v>18837975</v>
      </c>
      <c r="W806" s="136">
        <v>18837975</v>
      </c>
      <c r="X806" s="134">
        <v>44227</v>
      </c>
      <c r="Y806" s="135" t="s">
        <v>8664</v>
      </c>
      <c r="Z806" s="135" t="s">
        <v>7880</v>
      </c>
      <c r="AA806" s="135" t="s">
        <v>7940</v>
      </c>
    </row>
    <row r="807" spans="1:27" x14ac:dyDescent="0.25">
      <c r="A807" s="129">
        <v>7350</v>
      </c>
      <c r="B807" s="129" t="s">
        <v>8504</v>
      </c>
      <c r="C807" s="129">
        <v>650086104</v>
      </c>
      <c r="D807" s="129" t="str">
        <f>VLOOKUP(A807,BASE.!$A$1:$T$878,4,FALSE)</f>
        <v>Corporación de Derecho Privado.</v>
      </c>
      <c r="E807" s="129" t="str">
        <f>VLOOKUP(A807,BASE.!$A$1:$T$878,5,FALSE)</f>
        <v>Otorgado por Decreto Supremo Nº 170, de fecha 19 de febrero de 2001, del Ministerio de Justicia.</v>
      </c>
      <c r="F807" s="129" t="str">
        <f>VLOOKUP(A807,BASE.!$A$1:$T$878,6,FALSE)</f>
        <v xml:space="preserve">Certificado de Vigencia de Persona Jurídica sin Fines de Lucro, emitido por el SRCEI, de fecha 2 de septiembre de 2020, folio 500343725819
</v>
      </c>
      <c r="G807" s="129" t="str">
        <f>VLOOKUP(A807,BASE.!$A$1:$T$878,7,FALSE)</f>
        <v>Promoción del desarrollo, especialmente de las personas, familias, grupos y comunidades que viven en condiciones de pobreza y/o marginalidad.</v>
      </c>
      <c r="H807" s="129" t="str">
        <f>VLOOKUP(A807,BASE.!$A$1:$T$878,8,FALSE)</f>
        <v xml:space="preserve">Presidente: Carlos Eduardo Placencia Zapata
Vicepresidente: Emilio Tomás Placencia Escalona
Secretaria:  MaríaTeresa Agurto Henríquez
Tesorero: Teresa de Jesús Henríquez Canales
Directores:
Primer Director: Carlos Hugo Placencia Escalona                            
 Segundo Director: Grisolia Marianela Salas Inostroza                              
</v>
      </c>
      <c r="I807" s="129" t="str">
        <f>VLOOKUP(A807,BASE.!$A$1:$T$878,9,FALSE)</f>
        <v>Se renueva cada dos años.</v>
      </c>
      <c r="J807" s="129" t="str">
        <f>VLOOKUP(A807,BASE.!$A$1:$T$878,10,FALSE)</f>
        <v>De 12 de abril de 2019 a 12 de abril de 2021.</v>
      </c>
      <c r="K807" s="129" t="str">
        <f>VLOOKUP(A807,BASE.!$A$1:$T$878,11,FALSE)</f>
        <v xml:space="preserve">Presidente: Carlos Eduardo Placencia Zapata             </v>
      </c>
      <c r="L807" s="129" t="str">
        <f>VLOOKUP(A807,BASE.!$A$1:$T$878,12,FALSE)</f>
        <v>Ortiz de Rosas N° 395, Oficina N° 23 A, comuna de Quirihue, Provincia de Ñuble, Décimo Sexta Región.</v>
      </c>
      <c r="M807" s="129" t="str">
        <f>VLOOKUP(A807,BASE.!$A$1:$T$878,13,FALSE)</f>
        <v>XVI</v>
      </c>
      <c r="N807" s="129" t="str">
        <f>VLOOKUP(A807,BASE.!$A$1:$T$878,14,FALSE)</f>
        <v>Ñuble</v>
      </c>
      <c r="O807" s="129" t="str">
        <f>VLOOKUP(A807,BASE.!$A$1:$T$878,15,FALSE)</f>
        <v>96456966-7498981</v>
      </c>
      <c r="P807" s="129" t="str">
        <f>VLOOKUP(A807,BASE.!$A$1:$T$878,16,FALSE)</f>
        <v xml:space="preserve">corpelconquistador@gmail.com
corpelconquistador@yahoo.es </v>
      </c>
      <c r="Q807" s="129">
        <f>VLOOKUP(A807,BASE.!$A$1:$T$878,17,FALSE)</f>
        <v>0</v>
      </c>
      <c r="R807" s="129" t="str">
        <f>VLOOKUP(A807,BASE.!$A$1:$T$878,18,FALSE)</f>
        <v xml:space="preserve">93401: Institución de Asistencia Social  </v>
      </c>
      <c r="S807" s="129" t="str">
        <f>VLOOKUP(A807,BASE.!$A$1:$T$878,19,FALSE)</f>
        <v>Certificado de Antecedentes Financieros correspondiente al año 2019, aprobados por el Subdepartamento de Supervisión Nacional.</v>
      </c>
      <c r="T807" s="131">
        <f>VLOOKUP(A807,BASE.!$A$1:$T$878,20,FALSE)</f>
        <v>39171</v>
      </c>
      <c r="U807" s="130">
        <v>7350</v>
      </c>
      <c r="V807" s="136">
        <v>7959708</v>
      </c>
      <c r="W807" s="136">
        <v>7959708</v>
      </c>
      <c r="X807" s="134">
        <v>44227</v>
      </c>
      <c r="Y807" s="135" t="s">
        <v>8664</v>
      </c>
      <c r="Z807" s="135" t="s">
        <v>7880</v>
      </c>
      <c r="AA807" s="135" t="s">
        <v>8033</v>
      </c>
    </row>
    <row r="808" spans="1:27" x14ac:dyDescent="0.25">
      <c r="A808" s="129">
        <v>7354</v>
      </c>
      <c r="B808" s="129" t="s">
        <v>8505</v>
      </c>
      <c r="C808" s="129">
        <v>692614003</v>
      </c>
      <c r="D808" s="129" t="str">
        <f>VLOOKUP(A808,BASE.!$A$1:$T$878,4,FALSE)</f>
        <v>Municipalidad</v>
      </c>
      <c r="E808" s="129" t="str">
        <f>VLOOKUP(A808,BASE.!$A$1:$T$878,5,FALSE)</f>
        <v>Constitución Política de la República, artículo 107</v>
      </c>
      <c r="F808" s="129" t="str">
        <f>VLOOKUP(A808,BASE.!$A$1:$T$878,6,FALSE)</f>
        <v>Indefinida</v>
      </c>
      <c r="G808" s="129" t="str">
        <f>VLOOKUP(A808,BASE.!$A$1:$T$878,7,FALSE)</f>
        <v>Según Ley Orgánica Nº 18.695, artículos 1º al  4º</v>
      </c>
      <c r="H808" s="129" t="str">
        <f>VLOOKUP(A808,BASE.!$A$1:$T$878,8,FALSE)</f>
        <v>no tiene</v>
      </c>
      <c r="I808" s="129">
        <f>VLOOKUP(A808,BASE.!$A$1:$T$878,9,FALSE)</f>
        <v>0</v>
      </c>
      <c r="J808" s="129">
        <f>VLOOKUP(A808,BASE.!$A$1:$T$878,10,FALSE)</f>
        <v>0</v>
      </c>
      <c r="K808" s="129" t="str">
        <f>VLOOKUP(A808,BASE.!$A$1:$T$878,11,FALSE)</f>
        <v xml:space="preserve">José Miguel Arellano Merino
</v>
      </c>
      <c r="L808" s="129" t="str">
        <f>VLOOKUP(A808,BASE.!$A$1:$T$878,12,FALSE)</f>
        <v xml:space="preserve">Avenida San Alberto Hurtado Nº3295 (ex camino a Melipilla), comuna de Padre Hurtado, Región Metropolitana.
</v>
      </c>
      <c r="M808" s="129" t="str">
        <f>VLOOKUP(A808,BASE.!$A$1:$T$878,13,FALSE)</f>
        <v>XIII</v>
      </c>
      <c r="N808" s="129" t="str">
        <f>VLOOKUP(A808,BASE.!$A$1:$T$878,14,FALSE)</f>
        <v>Padre Hurtado</v>
      </c>
      <c r="O808" s="129" t="str">
        <f>VLOOKUP(A808,BASE.!$A$1:$T$878,15,FALSE)</f>
        <v>Fono: 430 6000</v>
      </c>
      <c r="P808" s="129" t="str">
        <f>VLOOKUP(A808,BASE.!$A$1:$T$878,16,FALSE)</f>
        <v xml:space="preserve"> contacto@mph.cl
</v>
      </c>
      <c r="Q808" s="129">
        <f>VLOOKUP(A808,BASE.!$A$1:$T$878,17,FALSE)</f>
        <v>0</v>
      </c>
      <c r="R808" s="129">
        <f>VLOOKUP(A808,BASE.!$A$1:$T$878,18,FALSE)</f>
        <v>91001</v>
      </c>
      <c r="S808" s="129" t="str">
        <f>VLOOKUP(A808,BASE.!$A$1:$T$878,19,FALSE)</f>
        <v>No se acompañan. Aplica Informe Jurídico Nº 09, de fecha 14 de marzo de 2011 del Departamento Jurídico y Dictamen Nº 070791, de 2009, de la Contraloría General de la República.</v>
      </c>
      <c r="T808" s="131">
        <f>VLOOKUP(A808,BASE.!$A$1:$T$878,20,FALSE)</f>
        <v>39212</v>
      </c>
      <c r="U808" s="130">
        <v>7354</v>
      </c>
      <c r="V808" s="136">
        <v>83000</v>
      </c>
      <c r="W808" s="136">
        <v>83000</v>
      </c>
      <c r="X808" s="134">
        <v>44227</v>
      </c>
      <c r="Y808" s="135" t="s">
        <v>8664</v>
      </c>
      <c r="Z808" s="135" t="s">
        <v>7880</v>
      </c>
      <c r="AA808" s="135" t="s">
        <v>8089</v>
      </c>
    </row>
    <row r="809" spans="1:27" x14ac:dyDescent="0.25">
      <c r="A809" s="129">
        <v>7355</v>
      </c>
      <c r="B809" s="129" t="s">
        <v>8506</v>
      </c>
      <c r="C809" s="129">
        <v>692008006</v>
      </c>
      <c r="D809" s="129" t="str">
        <f>VLOOKUP(A809,BASE.!$A$1:$T$878,4,FALSE)</f>
        <v>Municipalidad</v>
      </c>
      <c r="E809" s="129" t="str">
        <f>VLOOKUP(A809,BASE.!$A$1:$T$878,5,FALSE)</f>
        <v>Constitución Política de la República, art. 107.</v>
      </c>
      <c r="F809" s="129" t="str">
        <f>VLOOKUP(A809,BASE.!$A$1:$T$878,6,FALSE)</f>
        <v>Indefinida.</v>
      </c>
      <c r="G809" s="129" t="str">
        <f>VLOOKUP(A809,BASE.!$A$1:$T$878,7,FALSE)</f>
        <v>Según Ley Orgánica Nº 18.695, arts. 1º al 4º.</v>
      </c>
      <c r="H809" s="129" t="str">
        <f>VLOOKUP(A809,BASE.!$A$1:$T$878,8,FALSE)</f>
        <v>no tiene</v>
      </c>
      <c r="I809" s="129">
        <f>VLOOKUP(A809,BASE.!$A$1:$T$878,9,FALSE)</f>
        <v>0</v>
      </c>
      <c r="J809" s="129">
        <f>VLOOKUP(A809,BASE.!$A$1:$T$878,10,FALSE)</f>
        <v>0</v>
      </c>
      <c r="K809" s="129" t="str">
        <f>VLOOKUP(A809,BASE.!$A$1:$T$878,11,FALSE)</f>
        <v xml:space="preserve">Aldo Rodrigo Pinuer Solis </v>
      </c>
      <c r="L809" s="129" t="str">
        <f>VLOOKUP(A809,BASE.!$A$1:$T$878,12,FALSE)</f>
        <v xml:space="preserve">Arturo Prat  N° 680, comuna de La Unión, Décima Región.
</v>
      </c>
      <c r="M809" s="129" t="str">
        <f>VLOOKUP(A809,BASE.!$A$1:$T$878,13,FALSE)</f>
        <v>X</v>
      </c>
      <c r="N809" s="129" t="str">
        <f>VLOOKUP(A809,BASE.!$A$1:$T$878,14,FALSE)</f>
        <v xml:space="preserve"> La Unión</v>
      </c>
      <c r="O809" s="129" t="str">
        <f>VLOOKUP(A809,BASE.!$A$1:$T$878,15,FALSE)</f>
        <v>Fonos (64) 322441- 322445</v>
      </c>
      <c r="P809" s="129">
        <f>VLOOKUP(A809,BASE.!$A$1:$T$878,16,FALSE)</f>
        <v>0</v>
      </c>
      <c r="Q809" s="129">
        <f>VLOOKUP(A809,BASE.!$A$1:$T$878,17,FALSE)</f>
        <v>0</v>
      </c>
      <c r="R809" s="129">
        <f>VLOOKUP(A809,BASE.!$A$1:$T$878,18,FALSE)</f>
        <v>91001</v>
      </c>
      <c r="S809" s="129" t="str">
        <f>VLOOKUP(A809,BASE.!$A$1:$T$878,19,FALSE)</f>
        <v xml:space="preserve">No se acompañan. Aplica Informe Jurídico Nº 09, de  fecha 14 de marzo de 2011 del Departamento Jurídico y Dictamen Nº 070791, de 2009, de la Contraloría General de la República.  
</v>
      </c>
      <c r="T809" s="131">
        <f>VLOOKUP(A809,BASE.!$A$1:$T$878,20,FALSE)</f>
        <v>39212</v>
      </c>
      <c r="U809" s="130">
        <v>7355</v>
      </c>
      <c r="V809" s="136">
        <v>4893746</v>
      </c>
      <c r="W809" s="136">
        <v>4893746</v>
      </c>
      <c r="X809" s="134">
        <v>44227</v>
      </c>
      <c r="Y809" s="135" t="s">
        <v>8664</v>
      </c>
      <c r="Z809" s="135" t="s">
        <v>7880</v>
      </c>
      <c r="AA809" s="135" t="s">
        <v>7918</v>
      </c>
    </row>
    <row r="810" spans="1:27" x14ac:dyDescent="0.25">
      <c r="A810" s="129">
        <v>7356</v>
      </c>
      <c r="B810" s="129" t="s">
        <v>8652</v>
      </c>
      <c r="C810" s="129">
        <v>692102002</v>
      </c>
      <c r="D810" s="129" t="str">
        <f>VLOOKUP(A810,BASE.!$A$1:$T$878,4,FALSE)</f>
        <v>Institución eclesiástica</v>
      </c>
      <c r="E810" s="129" t="str">
        <f>VLOOKUP(A810,BASE.!$A$1:$T$878,5,FALSE)</f>
        <v>Constitución Política de la República, art. 107.</v>
      </c>
      <c r="F810" s="129" t="str">
        <f>VLOOKUP(A810,BASE.!$A$1:$T$878,6,FALSE)</f>
        <v>Indefinida</v>
      </c>
      <c r="G810" s="129" t="str">
        <f>VLOOKUP(A810,BASE.!$A$1:$T$878,7,FALSE)</f>
        <v>Según Ley Orgánica Nº 18.695, arts. 1º al 4º.</v>
      </c>
      <c r="H810" s="129" t="str">
        <f>VLOOKUP(A810,BASE.!$A$1:$T$878,8,FALSE)</f>
        <v>no tiene</v>
      </c>
      <c r="I810" s="129">
        <f>VLOOKUP(A810,BASE.!$A$1:$T$878,9,FALSE)</f>
        <v>0</v>
      </c>
      <c r="J810" s="129">
        <f>VLOOKUP(A810,BASE.!$A$1:$T$878,10,FALSE)</f>
        <v>0</v>
      </c>
      <c r="K810" s="129" t="str">
        <f>VLOOKUP(A810,BASE.!$A$1:$T$878,11,FALSE)</f>
        <v xml:space="preserve">Omar Alvarado Agüero </v>
      </c>
      <c r="L810" s="129" t="str">
        <f>VLOOKUP(A810,BASE.!$A$1:$T$878,12,FALSE)</f>
        <v xml:space="preserve">Calle Bolivia N° 498, comuna de San Pablo,  Décima Región.
</v>
      </c>
      <c r="M810" s="129" t="str">
        <f>VLOOKUP(A810,BASE.!$A$1:$T$878,13,FALSE)</f>
        <v>X</v>
      </c>
      <c r="N810" s="129" t="str">
        <f>VLOOKUP(A810,BASE.!$A$1:$T$878,14,FALSE)</f>
        <v>San Pablo</v>
      </c>
      <c r="O810" s="129" t="str">
        <f>VLOOKUP(A810,BASE.!$A$1:$T$878,15,FALSE)</f>
        <v>Fonos (64) 381425-381429</v>
      </c>
      <c r="P810" s="129">
        <f>VLOOKUP(A810,BASE.!$A$1:$T$878,16,FALSE)</f>
        <v>0</v>
      </c>
      <c r="Q810" s="129">
        <f>VLOOKUP(A810,BASE.!$A$1:$T$878,17,FALSE)</f>
        <v>0</v>
      </c>
      <c r="R810" s="129">
        <f>VLOOKUP(A810,BASE.!$A$1:$T$878,18,FALSE)</f>
        <v>91001</v>
      </c>
      <c r="S810" s="129" t="str">
        <f>VLOOKUP(A810,BASE.!$A$1:$T$878,19,FALSE)</f>
        <v xml:space="preserve">No se acompañan. Aplica Informe Jurídico Nº 09, de  fecha 14 de marzo de 2011 del Departamento Jurídico y Dictamen Nº 070791, de 2009, de la Contraloría General de la República.  </v>
      </c>
      <c r="T810" s="131">
        <f>VLOOKUP(A810,BASE.!$A$1:$T$878,20,FALSE)</f>
        <v>39212</v>
      </c>
      <c r="U810" s="130">
        <v>7356</v>
      </c>
      <c r="V810" s="136">
        <v>0</v>
      </c>
      <c r="W810" s="136">
        <v>0</v>
      </c>
      <c r="X810" s="134">
        <v>44227</v>
      </c>
      <c r="Y810" s="135" t="s">
        <v>8664</v>
      </c>
      <c r="Z810" s="135" t="s">
        <v>7880</v>
      </c>
      <c r="AA810" s="135" t="s">
        <v>8668</v>
      </c>
    </row>
    <row r="811" spans="1:27" x14ac:dyDescent="0.25">
      <c r="A811" s="129">
        <v>7362</v>
      </c>
      <c r="B811" s="129" t="s">
        <v>8507</v>
      </c>
      <c r="C811" s="129">
        <v>657798800</v>
      </c>
      <c r="D811" s="129" t="str">
        <f>VLOOKUP(A811,BASE.!$A$1:$T$878,4,FALSE)</f>
        <v>Corporación de Derecho Privado.</v>
      </c>
      <c r="E811" s="129" t="str">
        <f>VLOOKUP(A811,BASE.!$A$1:$T$878,5,FALSE)</f>
        <v>Decreto Nº 3636, de 9 de noviembre de 2006, del Ministerio de Justicia.</v>
      </c>
      <c r="F811" s="129" t="str">
        <f>VLOOKUP(A811,BASE.!$A$1:$T$878,6,FALSE)</f>
        <v>Certificado de Vigencia Nº 500338199991, de 04 de agosto de 2020, del SRCI.</v>
      </c>
      <c r="G811" s="129" t="str">
        <f>VLOOKUP(A811,BASE.!$A$1:$T$878,7,FALSE)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11" s="129" t="str">
        <f>VLOOKUP(A811,BASE.!$A$1:$T$878,8,FALSE)</f>
        <v xml:space="preserve">Presidente: Miguel Fonseca Carrillo 
Vicepdte.: Alfredo Jacob Feres Reyes 
Secretaria: Rosa Carrillo Salas 
Tesorero: Washington Lizama Ormazábal 
Director: Alejandro Ignacio Ortiz Quintana 
</v>
      </c>
      <c r="I811" s="129" t="str">
        <f>VLOOKUP(A811,BASE.!$A$1:$T$878,9,FALSE)</f>
        <v>Durarán dos años en sus cargos (según sus estatutos).</v>
      </c>
      <c r="J811" s="129" t="str">
        <f>VLOOKUP(A811,BASE.!$A$1:$T$878,10,FALSE)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11" s="129" t="str">
        <f>VLOOKUP(A811,BASE.!$A$1:$T$878,11,FALSE)</f>
        <v xml:space="preserve">Miguel Ángel Fonseca Carrillo  Pdte.
Zarelli Fonseca Carrillo, Secretaria Ejecutiva.
Washington Lizama Ormazábal  Tesorero. 
Pueden actuar individualmente.
</v>
      </c>
      <c r="L811" s="129" t="str">
        <f>VLOOKUP(A811,BASE.!$A$1:$T$878,12,FALSE)</f>
        <v xml:space="preserve">Dr. Eduardo Cruz-Cocke N° 372, Santiago Región Metropolitana.
</v>
      </c>
      <c r="M811" s="129" t="str">
        <f>VLOOKUP(A811,BASE.!$A$1:$T$878,13,FALSE)</f>
        <v>XIII</v>
      </c>
      <c r="N811" s="129" t="str">
        <f>VLOOKUP(A811,BASE.!$A$1:$T$878,14,FALSE)</f>
        <v>Santiago</v>
      </c>
      <c r="O811" s="129">
        <f>VLOOKUP(A811,BASE.!$A$1:$T$878,15,FALSE)</f>
        <v>56232475099</v>
      </c>
      <c r="P811" s="129" t="str">
        <f>VLOOKUP(A811,BASE.!$A$1:$T$878,16,FALSE)</f>
        <v>dirección@onglacasona.cl</v>
      </c>
      <c r="Q811" s="129">
        <f>VLOOKUP(A811,BASE.!$A$1:$T$878,17,FALSE)</f>
        <v>0</v>
      </c>
      <c r="R811" s="129" t="str">
        <f>VLOOKUP(A811,BASE.!$A$1:$T$878,18,FALSE)</f>
        <v>93401 Institución de Asistencia Social.</v>
      </c>
      <c r="S811" s="129" t="str">
        <f>VLOOKUP(A811,BASE.!$A$1:$T$878,19,FALSE)</f>
        <v xml:space="preserve">Se acompañan Certificado de Antecedentes Financieros Institucionales del año 2019, aprobados por el Sub-Departamento de Supervisión Financiera Nacional, del SENAME.
</v>
      </c>
      <c r="T811" s="131">
        <f>VLOOKUP(A811,BASE.!$A$1:$T$878,20,FALSE)</f>
        <v>39269</v>
      </c>
      <c r="U811" s="130">
        <v>7362</v>
      </c>
      <c r="V811" s="136">
        <v>14974105</v>
      </c>
      <c r="W811" s="136">
        <v>14974105</v>
      </c>
      <c r="X811" s="134">
        <v>44227</v>
      </c>
      <c r="Y811" s="135" t="s">
        <v>8664</v>
      </c>
      <c r="Z811" s="135" t="s">
        <v>7880</v>
      </c>
      <c r="AA811" s="135" t="s">
        <v>7882</v>
      </c>
    </row>
    <row r="812" spans="1:27" x14ac:dyDescent="0.25">
      <c r="A812" s="129">
        <v>7362</v>
      </c>
      <c r="B812" s="129" t="s">
        <v>8507</v>
      </c>
      <c r="C812" s="129">
        <v>657798800</v>
      </c>
      <c r="D812" s="129" t="str">
        <f>VLOOKUP(A812,BASE.!$A$1:$T$878,4,FALSE)</f>
        <v>Corporación de Derecho Privado.</v>
      </c>
      <c r="E812" s="129" t="str">
        <f>VLOOKUP(A812,BASE.!$A$1:$T$878,5,FALSE)</f>
        <v>Decreto Nº 3636, de 9 de noviembre de 2006, del Ministerio de Justicia.</v>
      </c>
      <c r="F812" s="129" t="str">
        <f>VLOOKUP(A812,BASE.!$A$1:$T$878,6,FALSE)</f>
        <v>Certificado de Vigencia Nº 500338199991, de 04 de agosto de 2020, del SRCI.</v>
      </c>
      <c r="G812" s="129" t="str">
        <f>VLOOKUP(A812,BASE.!$A$1:$T$878,7,FALSE)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12" s="129" t="str">
        <f>VLOOKUP(A812,BASE.!$A$1:$T$878,8,FALSE)</f>
        <v xml:space="preserve">Presidente: Miguel Fonseca Carrillo 
Vicepdte.: Alfredo Jacob Feres Reyes 
Secretaria: Rosa Carrillo Salas 
Tesorero: Washington Lizama Ormazábal 
Director: Alejandro Ignacio Ortiz Quintana 
</v>
      </c>
      <c r="I812" s="129" t="str">
        <f>VLOOKUP(A812,BASE.!$A$1:$T$878,9,FALSE)</f>
        <v>Durarán dos años en sus cargos (según sus estatutos).</v>
      </c>
      <c r="J812" s="129" t="str">
        <f>VLOOKUP(A812,BASE.!$A$1:$T$878,10,FALSE)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12" s="129" t="str">
        <f>VLOOKUP(A812,BASE.!$A$1:$T$878,11,FALSE)</f>
        <v xml:space="preserve">Miguel Ángel Fonseca Carrillo  Pdte.
Zarelli Fonseca Carrillo, Secretaria Ejecutiva.
Washington Lizama Ormazábal  Tesorero. 
Pueden actuar individualmente.
</v>
      </c>
      <c r="L812" s="129" t="str">
        <f>VLOOKUP(A812,BASE.!$A$1:$T$878,12,FALSE)</f>
        <v xml:space="preserve">Dr. Eduardo Cruz-Cocke N° 372, Santiago Región Metropolitana.
</v>
      </c>
      <c r="M812" s="129" t="str">
        <f>VLOOKUP(A812,BASE.!$A$1:$T$878,13,FALSE)</f>
        <v>XIII</v>
      </c>
      <c r="N812" s="129" t="str">
        <f>VLOOKUP(A812,BASE.!$A$1:$T$878,14,FALSE)</f>
        <v>Santiago</v>
      </c>
      <c r="O812" s="129">
        <f>VLOOKUP(A812,BASE.!$A$1:$T$878,15,FALSE)</f>
        <v>56232475099</v>
      </c>
      <c r="P812" s="129" t="str">
        <f>VLOOKUP(A812,BASE.!$A$1:$T$878,16,FALSE)</f>
        <v>dirección@onglacasona.cl</v>
      </c>
      <c r="Q812" s="129">
        <f>VLOOKUP(A812,BASE.!$A$1:$T$878,17,FALSE)</f>
        <v>0</v>
      </c>
      <c r="R812" s="129" t="str">
        <f>VLOOKUP(A812,BASE.!$A$1:$T$878,18,FALSE)</f>
        <v>93401 Institución de Asistencia Social.</v>
      </c>
      <c r="S812" s="129" t="str">
        <f>VLOOKUP(A812,BASE.!$A$1:$T$878,19,FALSE)</f>
        <v xml:space="preserve">Se acompañan Certificado de Antecedentes Financieros Institucionales del año 2019, aprobados por el Sub-Departamento de Supervisión Financiera Nacional, del SENAME.
</v>
      </c>
      <c r="T812" s="131">
        <f>VLOOKUP(A812,BASE.!$A$1:$T$878,20,FALSE)</f>
        <v>39269</v>
      </c>
      <c r="U812" s="130">
        <v>7362</v>
      </c>
      <c r="V812" s="136">
        <v>7798548</v>
      </c>
      <c r="W812" s="136">
        <v>7798548</v>
      </c>
      <c r="X812" s="134">
        <v>44227</v>
      </c>
      <c r="Y812" s="135" t="s">
        <v>8664</v>
      </c>
      <c r="Z812" s="135" t="s">
        <v>7880</v>
      </c>
      <c r="AA812" s="135" t="s">
        <v>187</v>
      </c>
    </row>
    <row r="813" spans="1:27" x14ac:dyDescent="0.25">
      <c r="A813" s="129">
        <v>7362</v>
      </c>
      <c r="B813" s="129" t="s">
        <v>8507</v>
      </c>
      <c r="C813" s="129">
        <v>657798800</v>
      </c>
      <c r="D813" s="129" t="str">
        <f>VLOOKUP(A813,BASE.!$A$1:$T$878,4,FALSE)</f>
        <v>Corporación de Derecho Privado.</v>
      </c>
      <c r="E813" s="129" t="str">
        <f>VLOOKUP(A813,BASE.!$A$1:$T$878,5,FALSE)</f>
        <v>Decreto Nº 3636, de 9 de noviembre de 2006, del Ministerio de Justicia.</v>
      </c>
      <c r="F813" s="129" t="str">
        <f>VLOOKUP(A813,BASE.!$A$1:$T$878,6,FALSE)</f>
        <v>Certificado de Vigencia Nº 500338199991, de 04 de agosto de 2020, del SRCI.</v>
      </c>
      <c r="G813" s="129" t="str">
        <f>VLOOKUP(A813,BASE.!$A$1:$T$878,7,FALSE)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13" s="129" t="str">
        <f>VLOOKUP(A813,BASE.!$A$1:$T$878,8,FALSE)</f>
        <v xml:space="preserve">Presidente: Miguel Fonseca Carrillo 
Vicepdte.: Alfredo Jacob Feres Reyes 
Secretaria: Rosa Carrillo Salas 
Tesorero: Washington Lizama Ormazábal 
Director: Alejandro Ignacio Ortiz Quintana 
</v>
      </c>
      <c r="I813" s="129" t="str">
        <f>VLOOKUP(A813,BASE.!$A$1:$T$878,9,FALSE)</f>
        <v>Durarán dos años en sus cargos (según sus estatutos).</v>
      </c>
      <c r="J813" s="129" t="str">
        <f>VLOOKUP(A813,BASE.!$A$1:$T$878,10,FALSE)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13" s="129" t="str">
        <f>VLOOKUP(A813,BASE.!$A$1:$T$878,11,FALSE)</f>
        <v xml:space="preserve">Miguel Ángel Fonseca Carrillo  Pdte.
Zarelli Fonseca Carrillo, Secretaria Ejecutiva.
Washington Lizama Ormazábal  Tesorero. 
Pueden actuar individualmente.
</v>
      </c>
      <c r="L813" s="129" t="str">
        <f>VLOOKUP(A813,BASE.!$A$1:$T$878,12,FALSE)</f>
        <v xml:space="preserve">Dr. Eduardo Cruz-Cocke N° 372, Santiago Región Metropolitana.
</v>
      </c>
      <c r="M813" s="129" t="str">
        <f>VLOOKUP(A813,BASE.!$A$1:$T$878,13,FALSE)</f>
        <v>XIII</v>
      </c>
      <c r="N813" s="129" t="str">
        <f>VLOOKUP(A813,BASE.!$A$1:$T$878,14,FALSE)</f>
        <v>Santiago</v>
      </c>
      <c r="O813" s="129">
        <f>VLOOKUP(A813,BASE.!$A$1:$T$878,15,FALSE)</f>
        <v>56232475099</v>
      </c>
      <c r="P813" s="129" t="str">
        <f>VLOOKUP(A813,BASE.!$A$1:$T$878,16,FALSE)</f>
        <v>dirección@onglacasona.cl</v>
      </c>
      <c r="Q813" s="129">
        <f>VLOOKUP(A813,BASE.!$A$1:$T$878,17,FALSE)</f>
        <v>0</v>
      </c>
      <c r="R813" s="129" t="str">
        <f>VLOOKUP(A813,BASE.!$A$1:$T$878,18,FALSE)</f>
        <v>93401 Institución de Asistencia Social.</v>
      </c>
      <c r="S813" s="129" t="str">
        <f>VLOOKUP(A813,BASE.!$A$1:$T$878,19,FALSE)</f>
        <v xml:space="preserve">Se acompañan Certificado de Antecedentes Financieros Institucionales del año 2019, aprobados por el Sub-Departamento de Supervisión Financiera Nacional, del SENAME.
</v>
      </c>
      <c r="T813" s="131">
        <f>VLOOKUP(A813,BASE.!$A$1:$T$878,20,FALSE)</f>
        <v>39269</v>
      </c>
      <c r="U813" s="130">
        <v>7362</v>
      </c>
      <c r="V813" s="136">
        <v>14223000</v>
      </c>
      <c r="W813" s="136">
        <v>14223000</v>
      </c>
      <c r="X813" s="134">
        <v>44227</v>
      </c>
      <c r="Y813" s="135" t="s">
        <v>8664</v>
      </c>
      <c r="Z813" s="135" t="s">
        <v>7880</v>
      </c>
      <c r="AA813" s="135" t="s">
        <v>7960</v>
      </c>
    </row>
    <row r="814" spans="1:27" x14ac:dyDescent="0.25">
      <c r="A814" s="129">
        <v>7362</v>
      </c>
      <c r="B814" s="129" t="s">
        <v>8507</v>
      </c>
      <c r="C814" s="129">
        <v>657798800</v>
      </c>
      <c r="D814" s="129" t="str">
        <f>VLOOKUP(A814,BASE.!$A$1:$T$878,4,FALSE)</f>
        <v>Corporación de Derecho Privado.</v>
      </c>
      <c r="E814" s="129" t="str">
        <f>VLOOKUP(A814,BASE.!$A$1:$T$878,5,FALSE)</f>
        <v>Decreto Nº 3636, de 9 de noviembre de 2006, del Ministerio de Justicia.</v>
      </c>
      <c r="F814" s="129" t="str">
        <f>VLOOKUP(A814,BASE.!$A$1:$T$878,6,FALSE)</f>
        <v>Certificado de Vigencia Nº 500338199991, de 04 de agosto de 2020, del SRCI.</v>
      </c>
      <c r="G814" s="129" t="str">
        <f>VLOOKUP(A814,BASE.!$A$1:$T$878,7,FALSE)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14" s="129" t="str">
        <f>VLOOKUP(A814,BASE.!$A$1:$T$878,8,FALSE)</f>
        <v xml:space="preserve">Presidente: Miguel Fonseca Carrillo 
Vicepdte.: Alfredo Jacob Feres Reyes 
Secretaria: Rosa Carrillo Salas 
Tesorero: Washington Lizama Ormazábal 
Director: Alejandro Ignacio Ortiz Quintana 
</v>
      </c>
      <c r="I814" s="129" t="str">
        <f>VLOOKUP(A814,BASE.!$A$1:$T$878,9,FALSE)</f>
        <v>Durarán dos años en sus cargos (según sus estatutos).</v>
      </c>
      <c r="J814" s="129" t="str">
        <f>VLOOKUP(A814,BASE.!$A$1:$T$878,10,FALSE)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14" s="129" t="str">
        <f>VLOOKUP(A814,BASE.!$A$1:$T$878,11,FALSE)</f>
        <v xml:space="preserve">Miguel Ángel Fonseca Carrillo  Pdte.
Zarelli Fonseca Carrillo, Secretaria Ejecutiva.
Washington Lizama Ormazábal  Tesorero. 
Pueden actuar individualmente.
</v>
      </c>
      <c r="L814" s="129" t="str">
        <f>VLOOKUP(A814,BASE.!$A$1:$T$878,12,FALSE)</f>
        <v xml:space="preserve">Dr. Eduardo Cruz-Cocke N° 372, Santiago Región Metropolitana.
</v>
      </c>
      <c r="M814" s="129" t="str">
        <f>VLOOKUP(A814,BASE.!$A$1:$T$878,13,FALSE)</f>
        <v>XIII</v>
      </c>
      <c r="N814" s="129" t="str">
        <f>VLOOKUP(A814,BASE.!$A$1:$T$878,14,FALSE)</f>
        <v>Santiago</v>
      </c>
      <c r="O814" s="129">
        <f>VLOOKUP(A814,BASE.!$A$1:$T$878,15,FALSE)</f>
        <v>56232475099</v>
      </c>
      <c r="P814" s="129" t="str">
        <f>VLOOKUP(A814,BASE.!$A$1:$T$878,16,FALSE)</f>
        <v>dirección@onglacasona.cl</v>
      </c>
      <c r="Q814" s="129">
        <f>VLOOKUP(A814,BASE.!$A$1:$T$878,17,FALSE)</f>
        <v>0</v>
      </c>
      <c r="R814" s="129" t="str">
        <f>VLOOKUP(A814,BASE.!$A$1:$T$878,18,FALSE)</f>
        <v>93401 Institución de Asistencia Social.</v>
      </c>
      <c r="S814" s="129" t="str">
        <f>VLOOKUP(A814,BASE.!$A$1:$T$878,19,FALSE)</f>
        <v xml:space="preserve">Se acompañan Certificado de Antecedentes Financieros Institucionales del año 2019, aprobados por el Sub-Departamento de Supervisión Financiera Nacional, del SENAME.
</v>
      </c>
      <c r="T814" s="131">
        <f>VLOOKUP(A814,BASE.!$A$1:$T$878,20,FALSE)</f>
        <v>39269</v>
      </c>
      <c r="U814" s="130">
        <v>7362</v>
      </c>
      <c r="V814" s="136">
        <v>7535604</v>
      </c>
      <c r="W814" s="136">
        <v>7535604</v>
      </c>
      <c r="X814" s="134">
        <v>44227</v>
      </c>
      <c r="Y814" s="135" t="s">
        <v>8664</v>
      </c>
      <c r="Z814" s="135" t="s">
        <v>7880</v>
      </c>
      <c r="AA814" s="135" t="s">
        <v>7977</v>
      </c>
    </row>
    <row r="815" spans="1:27" x14ac:dyDescent="0.25">
      <c r="A815" s="129">
        <v>7362</v>
      </c>
      <c r="B815" s="129" t="s">
        <v>8507</v>
      </c>
      <c r="C815" s="129">
        <v>657798800</v>
      </c>
      <c r="D815" s="129" t="str">
        <f>VLOOKUP(A815,BASE.!$A$1:$T$878,4,FALSE)</f>
        <v>Corporación de Derecho Privado.</v>
      </c>
      <c r="E815" s="129" t="str">
        <f>VLOOKUP(A815,BASE.!$A$1:$T$878,5,FALSE)</f>
        <v>Decreto Nº 3636, de 9 de noviembre de 2006, del Ministerio de Justicia.</v>
      </c>
      <c r="F815" s="129" t="str">
        <f>VLOOKUP(A815,BASE.!$A$1:$T$878,6,FALSE)</f>
        <v>Certificado de Vigencia Nº 500338199991, de 04 de agosto de 2020, del SRCI.</v>
      </c>
      <c r="G815" s="129" t="str">
        <f>VLOOKUP(A815,BASE.!$A$1:$T$878,7,FALSE)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15" s="129" t="str">
        <f>VLOOKUP(A815,BASE.!$A$1:$T$878,8,FALSE)</f>
        <v xml:space="preserve">Presidente: Miguel Fonseca Carrillo 
Vicepdte.: Alfredo Jacob Feres Reyes 
Secretaria: Rosa Carrillo Salas 
Tesorero: Washington Lizama Ormazábal 
Director: Alejandro Ignacio Ortiz Quintana 
</v>
      </c>
      <c r="I815" s="129" t="str">
        <f>VLOOKUP(A815,BASE.!$A$1:$T$878,9,FALSE)</f>
        <v>Durarán dos años en sus cargos (según sus estatutos).</v>
      </c>
      <c r="J815" s="129" t="str">
        <f>VLOOKUP(A815,BASE.!$A$1:$T$878,10,FALSE)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15" s="129" t="str">
        <f>VLOOKUP(A815,BASE.!$A$1:$T$878,11,FALSE)</f>
        <v xml:space="preserve">Miguel Ángel Fonseca Carrillo  Pdte.
Zarelli Fonseca Carrillo, Secretaria Ejecutiva.
Washington Lizama Ormazábal  Tesorero. 
Pueden actuar individualmente.
</v>
      </c>
      <c r="L815" s="129" t="str">
        <f>VLOOKUP(A815,BASE.!$A$1:$T$878,12,FALSE)</f>
        <v xml:space="preserve">Dr. Eduardo Cruz-Cocke N° 372, Santiago Región Metropolitana.
</v>
      </c>
      <c r="M815" s="129" t="str">
        <f>VLOOKUP(A815,BASE.!$A$1:$T$878,13,FALSE)</f>
        <v>XIII</v>
      </c>
      <c r="N815" s="129" t="str">
        <f>VLOOKUP(A815,BASE.!$A$1:$T$878,14,FALSE)</f>
        <v>Santiago</v>
      </c>
      <c r="O815" s="129">
        <f>VLOOKUP(A815,BASE.!$A$1:$T$878,15,FALSE)</f>
        <v>56232475099</v>
      </c>
      <c r="P815" s="129" t="str">
        <f>VLOOKUP(A815,BASE.!$A$1:$T$878,16,FALSE)</f>
        <v>dirección@onglacasona.cl</v>
      </c>
      <c r="Q815" s="129">
        <f>VLOOKUP(A815,BASE.!$A$1:$T$878,17,FALSE)</f>
        <v>0</v>
      </c>
      <c r="R815" s="129" t="str">
        <f>VLOOKUP(A815,BASE.!$A$1:$T$878,18,FALSE)</f>
        <v>93401 Institución de Asistencia Social.</v>
      </c>
      <c r="S815" s="129" t="str">
        <f>VLOOKUP(A815,BASE.!$A$1:$T$878,19,FALSE)</f>
        <v xml:space="preserve">Se acompañan Certificado de Antecedentes Financieros Institucionales del año 2019, aprobados por el Sub-Departamento de Supervisión Financiera Nacional, del SENAME.
</v>
      </c>
      <c r="T815" s="131">
        <f>VLOOKUP(A815,BASE.!$A$1:$T$878,20,FALSE)</f>
        <v>39269</v>
      </c>
      <c r="U815" s="130">
        <v>7362</v>
      </c>
      <c r="V815" s="136">
        <v>6413280</v>
      </c>
      <c r="W815" s="136">
        <v>6413280</v>
      </c>
      <c r="X815" s="134">
        <v>44227</v>
      </c>
      <c r="Y815" s="135" t="s">
        <v>8664</v>
      </c>
      <c r="Z815" s="135" t="s">
        <v>7880</v>
      </c>
      <c r="AA815" s="135" t="s">
        <v>7978</v>
      </c>
    </row>
    <row r="816" spans="1:27" x14ac:dyDescent="0.25">
      <c r="A816" s="129">
        <v>7362</v>
      </c>
      <c r="B816" s="129" t="s">
        <v>8507</v>
      </c>
      <c r="C816" s="129">
        <v>657798800</v>
      </c>
      <c r="D816" s="129" t="str">
        <f>VLOOKUP(A816,BASE.!$A$1:$T$878,4,FALSE)</f>
        <v>Corporación de Derecho Privado.</v>
      </c>
      <c r="E816" s="129" t="str">
        <f>VLOOKUP(A816,BASE.!$A$1:$T$878,5,FALSE)</f>
        <v>Decreto Nº 3636, de 9 de noviembre de 2006, del Ministerio de Justicia.</v>
      </c>
      <c r="F816" s="129" t="str">
        <f>VLOOKUP(A816,BASE.!$A$1:$T$878,6,FALSE)</f>
        <v>Certificado de Vigencia Nº 500338199991, de 04 de agosto de 2020, del SRCI.</v>
      </c>
      <c r="G816" s="129" t="str">
        <f>VLOOKUP(A816,BASE.!$A$1:$T$878,7,FALSE)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16" s="129" t="str">
        <f>VLOOKUP(A816,BASE.!$A$1:$T$878,8,FALSE)</f>
        <v xml:space="preserve">Presidente: Miguel Fonseca Carrillo 
Vicepdte.: Alfredo Jacob Feres Reyes 
Secretaria: Rosa Carrillo Salas 
Tesorero: Washington Lizama Ormazábal 
Director: Alejandro Ignacio Ortiz Quintana 
</v>
      </c>
      <c r="I816" s="129" t="str">
        <f>VLOOKUP(A816,BASE.!$A$1:$T$878,9,FALSE)</f>
        <v>Durarán dos años en sus cargos (según sus estatutos).</v>
      </c>
      <c r="J816" s="129" t="str">
        <f>VLOOKUP(A816,BASE.!$A$1:$T$878,10,FALSE)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16" s="129" t="str">
        <f>VLOOKUP(A816,BASE.!$A$1:$T$878,11,FALSE)</f>
        <v xml:space="preserve">Miguel Ángel Fonseca Carrillo  Pdte.
Zarelli Fonseca Carrillo, Secretaria Ejecutiva.
Washington Lizama Ormazábal  Tesorero. 
Pueden actuar individualmente.
</v>
      </c>
      <c r="L816" s="129" t="str">
        <f>VLOOKUP(A816,BASE.!$A$1:$T$878,12,FALSE)</f>
        <v xml:space="preserve">Dr. Eduardo Cruz-Cocke N° 372, Santiago Región Metropolitana.
</v>
      </c>
      <c r="M816" s="129" t="str">
        <f>VLOOKUP(A816,BASE.!$A$1:$T$878,13,FALSE)</f>
        <v>XIII</v>
      </c>
      <c r="N816" s="129" t="str">
        <f>VLOOKUP(A816,BASE.!$A$1:$T$878,14,FALSE)</f>
        <v>Santiago</v>
      </c>
      <c r="O816" s="129">
        <f>VLOOKUP(A816,BASE.!$A$1:$T$878,15,FALSE)</f>
        <v>56232475099</v>
      </c>
      <c r="P816" s="129" t="str">
        <f>VLOOKUP(A816,BASE.!$A$1:$T$878,16,FALSE)</f>
        <v>dirección@onglacasona.cl</v>
      </c>
      <c r="Q816" s="129">
        <f>VLOOKUP(A816,BASE.!$A$1:$T$878,17,FALSE)</f>
        <v>0</v>
      </c>
      <c r="R816" s="129" t="str">
        <f>VLOOKUP(A816,BASE.!$A$1:$T$878,18,FALSE)</f>
        <v>93401 Institución de Asistencia Social.</v>
      </c>
      <c r="S816" s="129" t="str">
        <f>VLOOKUP(A816,BASE.!$A$1:$T$878,19,FALSE)</f>
        <v xml:space="preserve">Se acompañan Certificado de Antecedentes Financieros Institucionales del año 2019, aprobados por el Sub-Departamento de Supervisión Financiera Nacional, del SENAME.
</v>
      </c>
      <c r="T816" s="131">
        <f>VLOOKUP(A816,BASE.!$A$1:$T$878,20,FALSE)</f>
        <v>39269</v>
      </c>
      <c r="U816" s="130">
        <v>7362</v>
      </c>
      <c r="V816" s="136">
        <v>6413280</v>
      </c>
      <c r="W816" s="136">
        <v>6413280</v>
      </c>
      <c r="X816" s="134">
        <v>44227</v>
      </c>
      <c r="Y816" s="135" t="s">
        <v>8664</v>
      </c>
      <c r="Z816" s="135" t="s">
        <v>7880</v>
      </c>
      <c r="AA816" s="135" t="s">
        <v>7979</v>
      </c>
    </row>
    <row r="817" spans="1:27" x14ac:dyDescent="0.25">
      <c r="A817" s="129">
        <v>7362</v>
      </c>
      <c r="B817" s="129" t="s">
        <v>8507</v>
      </c>
      <c r="C817" s="129">
        <v>657798800</v>
      </c>
      <c r="D817" s="129" t="str">
        <f>VLOOKUP(A817,BASE.!$A$1:$T$878,4,FALSE)</f>
        <v>Corporación de Derecho Privado.</v>
      </c>
      <c r="E817" s="129" t="str">
        <f>VLOOKUP(A817,BASE.!$A$1:$T$878,5,FALSE)</f>
        <v>Decreto Nº 3636, de 9 de noviembre de 2006, del Ministerio de Justicia.</v>
      </c>
      <c r="F817" s="129" t="str">
        <f>VLOOKUP(A817,BASE.!$A$1:$T$878,6,FALSE)</f>
        <v>Certificado de Vigencia Nº 500338199991, de 04 de agosto de 2020, del SRCI.</v>
      </c>
      <c r="G817" s="129" t="str">
        <f>VLOOKUP(A817,BASE.!$A$1:$T$878,7,FALSE)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17" s="129" t="str">
        <f>VLOOKUP(A817,BASE.!$A$1:$T$878,8,FALSE)</f>
        <v xml:space="preserve">Presidente: Miguel Fonseca Carrillo 
Vicepdte.: Alfredo Jacob Feres Reyes 
Secretaria: Rosa Carrillo Salas 
Tesorero: Washington Lizama Ormazábal 
Director: Alejandro Ignacio Ortiz Quintana 
</v>
      </c>
      <c r="I817" s="129" t="str">
        <f>VLOOKUP(A817,BASE.!$A$1:$T$878,9,FALSE)</f>
        <v>Durarán dos años en sus cargos (según sus estatutos).</v>
      </c>
      <c r="J817" s="129" t="str">
        <f>VLOOKUP(A817,BASE.!$A$1:$T$878,10,FALSE)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17" s="129" t="str">
        <f>VLOOKUP(A817,BASE.!$A$1:$T$878,11,FALSE)</f>
        <v xml:space="preserve">Miguel Ángel Fonseca Carrillo  Pdte.
Zarelli Fonseca Carrillo, Secretaria Ejecutiva.
Washington Lizama Ormazábal  Tesorero. 
Pueden actuar individualmente.
</v>
      </c>
      <c r="L817" s="129" t="str">
        <f>VLOOKUP(A817,BASE.!$A$1:$T$878,12,FALSE)</f>
        <v xml:space="preserve">Dr. Eduardo Cruz-Cocke N° 372, Santiago Región Metropolitana.
</v>
      </c>
      <c r="M817" s="129" t="str">
        <f>VLOOKUP(A817,BASE.!$A$1:$T$878,13,FALSE)</f>
        <v>XIII</v>
      </c>
      <c r="N817" s="129" t="str">
        <f>VLOOKUP(A817,BASE.!$A$1:$T$878,14,FALSE)</f>
        <v>Santiago</v>
      </c>
      <c r="O817" s="129">
        <f>VLOOKUP(A817,BASE.!$A$1:$T$878,15,FALSE)</f>
        <v>56232475099</v>
      </c>
      <c r="P817" s="129" t="str">
        <f>VLOOKUP(A817,BASE.!$A$1:$T$878,16,FALSE)</f>
        <v>dirección@onglacasona.cl</v>
      </c>
      <c r="Q817" s="129">
        <f>VLOOKUP(A817,BASE.!$A$1:$T$878,17,FALSE)</f>
        <v>0</v>
      </c>
      <c r="R817" s="129" t="str">
        <f>VLOOKUP(A817,BASE.!$A$1:$T$878,18,FALSE)</f>
        <v>93401 Institución de Asistencia Social.</v>
      </c>
      <c r="S817" s="129" t="str">
        <f>VLOOKUP(A817,BASE.!$A$1:$T$878,19,FALSE)</f>
        <v xml:space="preserve">Se acompañan Certificado de Antecedentes Financieros Institucionales del año 2019, aprobados por el Sub-Departamento de Supervisión Financiera Nacional, del SENAME.
</v>
      </c>
      <c r="T817" s="131">
        <f>VLOOKUP(A817,BASE.!$A$1:$T$878,20,FALSE)</f>
        <v>39269</v>
      </c>
      <c r="U817" s="130">
        <v>7362</v>
      </c>
      <c r="V817" s="136">
        <v>33669720</v>
      </c>
      <c r="W817" s="136">
        <v>33669720</v>
      </c>
      <c r="X817" s="134">
        <v>44227</v>
      </c>
      <c r="Y817" s="135" t="s">
        <v>8664</v>
      </c>
      <c r="Z817" s="135" t="s">
        <v>7880</v>
      </c>
      <c r="AA817" s="135" t="s">
        <v>7921</v>
      </c>
    </row>
    <row r="818" spans="1:27" x14ac:dyDescent="0.25">
      <c r="A818" s="129">
        <v>7362</v>
      </c>
      <c r="B818" s="129" t="s">
        <v>8507</v>
      </c>
      <c r="C818" s="129">
        <v>657798800</v>
      </c>
      <c r="D818" s="129" t="str">
        <f>VLOOKUP(A818,BASE.!$A$1:$T$878,4,FALSE)</f>
        <v>Corporación de Derecho Privado.</v>
      </c>
      <c r="E818" s="129" t="str">
        <f>VLOOKUP(A818,BASE.!$A$1:$T$878,5,FALSE)</f>
        <v>Decreto Nº 3636, de 9 de noviembre de 2006, del Ministerio de Justicia.</v>
      </c>
      <c r="F818" s="129" t="str">
        <f>VLOOKUP(A818,BASE.!$A$1:$T$878,6,FALSE)</f>
        <v>Certificado de Vigencia Nº 500338199991, de 04 de agosto de 2020, del SRCI.</v>
      </c>
      <c r="G818" s="129" t="str">
        <f>VLOOKUP(A818,BASE.!$A$1:$T$878,7,FALSE)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18" s="129" t="str">
        <f>VLOOKUP(A818,BASE.!$A$1:$T$878,8,FALSE)</f>
        <v xml:space="preserve">Presidente: Miguel Fonseca Carrillo 
Vicepdte.: Alfredo Jacob Feres Reyes 
Secretaria: Rosa Carrillo Salas 
Tesorero: Washington Lizama Ormazábal 
Director: Alejandro Ignacio Ortiz Quintana 
</v>
      </c>
      <c r="I818" s="129" t="str">
        <f>VLOOKUP(A818,BASE.!$A$1:$T$878,9,FALSE)</f>
        <v>Durarán dos años en sus cargos (según sus estatutos).</v>
      </c>
      <c r="J818" s="129" t="str">
        <f>VLOOKUP(A818,BASE.!$A$1:$T$878,10,FALSE)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18" s="129" t="str">
        <f>VLOOKUP(A818,BASE.!$A$1:$T$878,11,FALSE)</f>
        <v xml:space="preserve">Miguel Ángel Fonseca Carrillo  Pdte.
Zarelli Fonseca Carrillo, Secretaria Ejecutiva.
Washington Lizama Ormazábal  Tesorero. 
Pueden actuar individualmente.
</v>
      </c>
      <c r="L818" s="129" t="str">
        <f>VLOOKUP(A818,BASE.!$A$1:$T$878,12,FALSE)</f>
        <v xml:space="preserve">Dr. Eduardo Cruz-Cocke N° 372, Santiago Región Metropolitana.
</v>
      </c>
      <c r="M818" s="129" t="str">
        <f>VLOOKUP(A818,BASE.!$A$1:$T$878,13,FALSE)</f>
        <v>XIII</v>
      </c>
      <c r="N818" s="129" t="str">
        <f>VLOOKUP(A818,BASE.!$A$1:$T$878,14,FALSE)</f>
        <v>Santiago</v>
      </c>
      <c r="O818" s="129">
        <f>VLOOKUP(A818,BASE.!$A$1:$T$878,15,FALSE)</f>
        <v>56232475099</v>
      </c>
      <c r="P818" s="129" t="str">
        <f>VLOOKUP(A818,BASE.!$A$1:$T$878,16,FALSE)</f>
        <v>dirección@onglacasona.cl</v>
      </c>
      <c r="Q818" s="129">
        <f>VLOOKUP(A818,BASE.!$A$1:$T$878,17,FALSE)</f>
        <v>0</v>
      </c>
      <c r="R818" s="129" t="str">
        <f>VLOOKUP(A818,BASE.!$A$1:$T$878,18,FALSE)</f>
        <v>93401 Institución de Asistencia Social.</v>
      </c>
      <c r="S818" s="129" t="str">
        <f>VLOOKUP(A818,BASE.!$A$1:$T$878,19,FALSE)</f>
        <v xml:space="preserve">Se acompañan Certificado de Antecedentes Financieros Institucionales del año 2019, aprobados por el Sub-Departamento de Supervisión Financiera Nacional, del SENAME.
</v>
      </c>
      <c r="T818" s="131">
        <f>VLOOKUP(A818,BASE.!$A$1:$T$878,20,FALSE)</f>
        <v>39269</v>
      </c>
      <c r="U818" s="130">
        <v>7362</v>
      </c>
      <c r="V818" s="136">
        <v>3847968</v>
      </c>
      <c r="W818" s="136">
        <v>3847968</v>
      </c>
      <c r="X818" s="134">
        <v>44227</v>
      </c>
      <c r="Y818" s="135" t="s">
        <v>8664</v>
      </c>
      <c r="Z818" s="135" t="s">
        <v>7880</v>
      </c>
      <c r="AA818" s="135" t="s">
        <v>7951</v>
      </c>
    </row>
    <row r="819" spans="1:27" x14ac:dyDescent="0.25">
      <c r="A819" s="129">
        <v>7362</v>
      </c>
      <c r="B819" s="129" t="s">
        <v>8507</v>
      </c>
      <c r="C819" s="129">
        <v>657798800</v>
      </c>
      <c r="D819" s="129" t="str">
        <f>VLOOKUP(A819,BASE.!$A$1:$T$878,4,FALSE)</f>
        <v>Corporación de Derecho Privado.</v>
      </c>
      <c r="E819" s="129" t="str">
        <f>VLOOKUP(A819,BASE.!$A$1:$T$878,5,FALSE)</f>
        <v>Decreto Nº 3636, de 9 de noviembre de 2006, del Ministerio de Justicia.</v>
      </c>
      <c r="F819" s="129" t="str">
        <f>VLOOKUP(A819,BASE.!$A$1:$T$878,6,FALSE)</f>
        <v>Certificado de Vigencia Nº 500338199991, de 04 de agosto de 2020, del SRCI.</v>
      </c>
      <c r="G819" s="129" t="str">
        <f>VLOOKUP(A819,BASE.!$A$1:$T$878,7,FALSE)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19" s="129" t="str">
        <f>VLOOKUP(A819,BASE.!$A$1:$T$878,8,FALSE)</f>
        <v xml:space="preserve">Presidente: Miguel Fonseca Carrillo 
Vicepdte.: Alfredo Jacob Feres Reyes 
Secretaria: Rosa Carrillo Salas 
Tesorero: Washington Lizama Ormazábal 
Director: Alejandro Ignacio Ortiz Quintana 
</v>
      </c>
      <c r="I819" s="129" t="str">
        <f>VLOOKUP(A819,BASE.!$A$1:$T$878,9,FALSE)</f>
        <v>Durarán dos años en sus cargos (según sus estatutos).</v>
      </c>
      <c r="J819" s="129" t="str">
        <f>VLOOKUP(A819,BASE.!$A$1:$T$878,10,FALSE)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19" s="129" t="str">
        <f>VLOOKUP(A819,BASE.!$A$1:$T$878,11,FALSE)</f>
        <v xml:space="preserve">Miguel Ángel Fonseca Carrillo  Pdte.
Zarelli Fonseca Carrillo, Secretaria Ejecutiva.
Washington Lizama Ormazábal  Tesorero. 
Pueden actuar individualmente.
</v>
      </c>
      <c r="L819" s="129" t="str">
        <f>VLOOKUP(A819,BASE.!$A$1:$T$878,12,FALSE)</f>
        <v xml:space="preserve">Dr. Eduardo Cruz-Cocke N° 372, Santiago Región Metropolitana.
</v>
      </c>
      <c r="M819" s="129" t="str">
        <f>VLOOKUP(A819,BASE.!$A$1:$T$878,13,FALSE)</f>
        <v>XIII</v>
      </c>
      <c r="N819" s="129" t="str">
        <f>VLOOKUP(A819,BASE.!$A$1:$T$878,14,FALSE)</f>
        <v>Santiago</v>
      </c>
      <c r="O819" s="129">
        <f>VLOOKUP(A819,BASE.!$A$1:$T$878,15,FALSE)</f>
        <v>56232475099</v>
      </c>
      <c r="P819" s="129" t="str">
        <f>VLOOKUP(A819,BASE.!$A$1:$T$878,16,FALSE)</f>
        <v>dirección@onglacasona.cl</v>
      </c>
      <c r="Q819" s="129">
        <f>VLOOKUP(A819,BASE.!$A$1:$T$878,17,FALSE)</f>
        <v>0</v>
      </c>
      <c r="R819" s="129" t="str">
        <f>VLOOKUP(A819,BASE.!$A$1:$T$878,18,FALSE)</f>
        <v>93401 Institución de Asistencia Social.</v>
      </c>
      <c r="S819" s="129" t="str">
        <f>VLOOKUP(A819,BASE.!$A$1:$T$878,19,FALSE)</f>
        <v xml:space="preserve">Se acompañan Certificado de Antecedentes Financieros Institucionales del año 2019, aprobados por el Sub-Departamento de Supervisión Financiera Nacional, del SENAME.
</v>
      </c>
      <c r="T819" s="131">
        <f>VLOOKUP(A819,BASE.!$A$1:$T$878,20,FALSE)</f>
        <v>39269</v>
      </c>
      <c r="U819" s="130">
        <v>7362</v>
      </c>
      <c r="V819" s="136">
        <v>6252948</v>
      </c>
      <c r="W819" s="136">
        <v>6252948</v>
      </c>
      <c r="X819" s="134">
        <v>44227</v>
      </c>
      <c r="Y819" s="135" t="s">
        <v>8664</v>
      </c>
      <c r="Z819" s="135" t="s">
        <v>7880</v>
      </c>
      <c r="AA819" s="135" t="s">
        <v>7926</v>
      </c>
    </row>
    <row r="820" spans="1:27" x14ac:dyDescent="0.25">
      <c r="A820" s="129">
        <v>7362</v>
      </c>
      <c r="B820" s="129" t="s">
        <v>8507</v>
      </c>
      <c r="C820" s="129">
        <v>657798800</v>
      </c>
      <c r="D820" s="129" t="str">
        <f>VLOOKUP(A820,BASE.!$A$1:$T$878,4,FALSE)</f>
        <v>Corporación de Derecho Privado.</v>
      </c>
      <c r="E820" s="129" t="str">
        <f>VLOOKUP(A820,BASE.!$A$1:$T$878,5,FALSE)</f>
        <v>Decreto Nº 3636, de 9 de noviembre de 2006, del Ministerio de Justicia.</v>
      </c>
      <c r="F820" s="129" t="str">
        <f>VLOOKUP(A820,BASE.!$A$1:$T$878,6,FALSE)</f>
        <v>Certificado de Vigencia Nº 500338199991, de 04 de agosto de 2020, del SRCI.</v>
      </c>
      <c r="G820" s="129" t="str">
        <f>VLOOKUP(A820,BASE.!$A$1:$T$878,7,FALSE)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20" s="129" t="str">
        <f>VLOOKUP(A820,BASE.!$A$1:$T$878,8,FALSE)</f>
        <v xml:space="preserve">Presidente: Miguel Fonseca Carrillo 
Vicepdte.: Alfredo Jacob Feres Reyes 
Secretaria: Rosa Carrillo Salas 
Tesorero: Washington Lizama Ormazábal 
Director: Alejandro Ignacio Ortiz Quintana 
</v>
      </c>
      <c r="I820" s="129" t="str">
        <f>VLOOKUP(A820,BASE.!$A$1:$T$878,9,FALSE)</f>
        <v>Durarán dos años en sus cargos (según sus estatutos).</v>
      </c>
      <c r="J820" s="129" t="str">
        <f>VLOOKUP(A820,BASE.!$A$1:$T$878,10,FALSE)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20" s="129" t="str">
        <f>VLOOKUP(A820,BASE.!$A$1:$T$878,11,FALSE)</f>
        <v xml:space="preserve">Miguel Ángel Fonseca Carrillo  Pdte.
Zarelli Fonseca Carrillo, Secretaria Ejecutiva.
Washington Lizama Ormazábal  Tesorero. 
Pueden actuar individualmente.
</v>
      </c>
      <c r="L820" s="129" t="str">
        <f>VLOOKUP(A820,BASE.!$A$1:$T$878,12,FALSE)</f>
        <v xml:space="preserve">Dr. Eduardo Cruz-Cocke N° 372, Santiago Región Metropolitana.
</v>
      </c>
      <c r="M820" s="129" t="str">
        <f>VLOOKUP(A820,BASE.!$A$1:$T$878,13,FALSE)</f>
        <v>XIII</v>
      </c>
      <c r="N820" s="129" t="str">
        <f>VLOOKUP(A820,BASE.!$A$1:$T$878,14,FALSE)</f>
        <v>Santiago</v>
      </c>
      <c r="O820" s="129">
        <f>VLOOKUP(A820,BASE.!$A$1:$T$878,15,FALSE)</f>
        <v>56232475099</v>
      </c>
      <c r="P820" s="129" t="str">
        <f>VLOOKUP(A820,BASE.!$A$1:$T$878,16,FALSE)</f>
        <v>dirección@onglacasona.cl</v>
      </c>
      <c r="Q820" s="129">
        <f>VLOOKUP(A820,BASE.!$A$1:$T$878,17,FALSE)</f>
        <v>0</v>
      </c>
      <c r="R820" s="129" t="str">
        <f>VLOOKUP(A820,BASE.!$A$1:$T$878,18,FALSE)</f>
        <v>93401 Institución de Asistencia Social.</v>
      </c>
      <c r="S820" s="129" t="str">
        <f>VLOOKUP(A820,BASE.!$A$1:$T$878,19,FALSE)</f>
        <v xml:space="preserve">Se acompañan Certificado de Antecedentes Financieros Institucionales del año 2019, aprobados por el Sub-Departamento de Supervisión Financiera Nacional, del SENAME.
</v>
      </c>
      <c r="T820" s="131">
        <f>VLOOKUP(A820,BASE.!$A$1:$T$878,20,FALSE)</f>
        <v>39269</v>
      </c>
      <c r="U820" s="130">
        <v>7362</v>
      </c>
      <c r="V820" s="136">
        <v>22125816</v>
      </c>
      <c r="W820" s="136">
        <v>22125816</v>
      </c>
      <c r="X820" s="134">
        <v>44227</v>
      </c>
      <c r="Y820" s="135" t="s">
        <v>8664</v>
      </c>
      <c r="Z820" s="135" t="s">
        <v>7880</v>
      </c>
      <c r="AA820" s="135" t="s">
        <v>7930</v>
      </c>
    </row>
    <row r="821" spans="1:27" x14ac:dyDescent="0.25">
      <c r="A821" s="129">
        <v>7362</v>
      </c>
      <c r="B821" s="129" t="s">
        <v>8507</v>
      </c>
      <c r="C821" s="129">
        <v>657798800</v>
      </c>
      <c r="D821" s="129" t="str">
        <f>VLOOKUP(A821,BASE.!$A$1:$T$878,4,FALSE)</f>
        <v>Corporación de Derecho Privado.</v>
      </c>
      <c r="E821" s="129" t="str">
        <f>VLOOKUP(A821,BASE.!$A$1:$T$878,5,FALSE)</f>
        <v>Decreto Nº 3636, de 9 de noviembre de 2006, del Ministerio de Justicia.</v>
      </c>
      <c r="F821" s="129" t="str">
        <f>VLOOKUP(A821,BASE.!$A$1:$T$878,6,FALSE)</f>
        <v>Certificado de Vigencia Nº 500338199991, de 04 de agosto de 2020, del SRCI.</v>
      </c>
      <c r="G821" s="129" t="str">
        <f>VLOOKUP(A821,BASE.!$A$1:$T$878,7,FALSE)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21" s="129" t="str">
        <f>VLOOKUP(A821,BASE.!$A$1:$T$878,8,FALSE)</f>
        <v xml:space="preserve">Presidente: Miguel Fonseca Carrillo 
Vicepdte.: Alfredo Jacob Feres Reyes 
Secretaria: Rosa Carrillo Salas 
Tesorero: Washington Lizama Ormazábal 
Director: Alejandro Ignacio Ortiz Quintana 
</v>
      </c>
      <c r="I821" s="129" t="str">
        <f>VLOOKUP(A821,BASE.!$A$1:$T$878,9,FALSE)</f>
        <v>Durarán dos años en sus cargos (según sus estatutos).</v>
      </c>
      <c r="J821" s="129" t="str">
        <f>VLOOKUP(A821,BASE.!$A$1:$T$878,10,FALSE)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21" s="129" t="str">
        <f>VLOOKUP(A821,BASE.!$A$1:$T$878,11,FALSE)</f>
        <v xml:space="preserve">Miguel Ángel Fonseca Carrillo  Pdte.
Zarelli Fonseca Carrillo, Secretaria Ejecutiva.
Washington Lizama Ormazábal  Tesorero. 
Pueden actuar individualmente.
</v>
      </c>
      <c r="L821" s="129" t="str">
        <f>VLOOKUP(A821,BASE.!$A$1:$T$878,12,FALSE)</f>
        <v xml:space="preserve">Dr. Eduardo Cruz-Cocke N° 372, Santiago Región Metropolitana.
</v>
      </c>
      <c r="M821" s="129" t="str">
        <f>VLOOKUP(A821,BASE.!$A$1:$T$878,13,FALSE)</f>
        <v>XIII</v>
      </c>
      <c r="N821" s="129" t="str">
        <f>VLOOKUP(A821,BASE.!$A$1:$T$878,14,FALSE)</f>
        <v>Santiago</v>
      </c>
      <c r="O821" s="129">
        <f>VLOOKUP(A821,BASE.!$A$1:$T$878,15,FALSE)</f>
        <v>56232475099</v>
      </c>
      <c r="P821" s="129" t="str">
        <f>VLOOKUP(A821,BASE.!$A$1:$T$878,16,FALSE)</f>
        <v>dirección@onglacasona.cl</v>
      </c>
      <c r="Q821" s="129">
        <f>VLOOKUP(A821,BASE.!$A$1:$T$878,17,FALSE)</f>
        <v>0</v>
      </c>
      <c r="R821" s="129" t="str">
        <f>VLOOKUP(A821,BASE.!$A$1:$T$878,18,FALSE)</f>
        <v>93401 Institución de Asistencia Social.</v>
      </c>
      <c r="S821" s="129" t="str">
        <f>VLOOKUP(A821,BASE.!$A$1:$T$878,19,FALSE)</f>
        <v xml:space="preserve">Se acompañan Certificado de Antecedentes Financieros Institucionales del año 2019, aprobados por el Sub-Departamento de Supervisión Financiera Nacional, del SENAME.
</v>
      </c>
      <c r="T821" s="131">
        <f>VLOOKUP(A821,BASE.!$A$1:$T$878,20,FALSE)</f>
        <v>39269</v>
      </c>
      <c r="U821" s="130">
        <v>7362</v>
      </c>
      <c r="V821" s="136">
        <v>5932284</v>
      </c>
      <c r="W821" s="136">
        <v>5932284</v>
      </c>
      <c r="X821" s="134">
        <v>44227</v>
      </c>
      <c r="Y821" s="135" t="s">
        <v>8664</v>
      </c>
      <c r="Z821" s="135" t="s">
        <v>7880</v>
      </c>
      <c r="AA821" s="135" t="s">
        <v>7931</v>
      </c>
    </row>
    <row r="822" spans="1:27" x14ac:dyDescent="0.25">
      <c r="A822" s="129">
        <v>7362</v>
      </c>
      <c r="B822" s="129" t="s">
        <v>8507</v>
      </c>
      <c r="C822" s="129">
        <v>657798800</v>
      </c>
      <c r="D822" s="129" t="str">
        <f>VLOOKUP(A822,BASE.!$A$1:$T$878,4,FALSE)</f>
        <v>Corporación de Derecho Privado.</v>
      </c>
      <c r="E822" s="129" t="str">
        <f>VLOOKUP(A822,BASE.!$A$1:$T$878,5,FALSE)</f>
        <v>Decreto Nº 3636, de 9 de noviembre de 2006, del Ministerio de Justicia.</v>
      </c>
      <c r="F822" s="129" t="str">
        <f>VLOOKUP(A822,BASE.!$A$1:$T$878,6,FALSE)</f>
        <v>Certificado de Vigencia Nº 500338199991, de 04 de agosto de 2020, del SRCI.</v>
      </c>
      <c r="G822" s="129" t="str">
        <f>VLOOKUP(A822,BASE.!$A$1:$T$878,7,FALSE)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22" s="129" t="str">
        <f>VLOOKUP(A822,BASE.!$A$1:$T$878,8,FALSE)</f>
        <v xml:space="preserve">Presidente: Miguel Fonseca Carrillo 
Vicepdte.: Alfredo Jacob Feres Reyes 
Secretaria: Rosa Carrillo Salas 
Tesorero: Washington Lizama Ormazábal 
Director: Alejandro Ignacio Ortiz Quintana 
</v>
      </c>
      <c r="I822" s="129" t="str">
        <f>VLOOKUP(A822,BASE.!$A$1:$T$878,9,FALSE)</f>
        <v>Durarán dos años en sus cargos (según sus estatutos).</v>
      </c>
      <c r="J822" s="129" t="str">
        <f>VLOOKUP(A822,BASE.!$A$1:$T$878,10,FALSE)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22" s="129" t="str">
        <f>VLOOKUP(A822,BASE.!$A$1:$T$878,11,FALSE)</f>
        <v xml:space="preserve">Miguel Ángel Fonseca Carrillo  Pdte.
Zarelli Fonseca Carrillo, Secretaria Ejecutiva.
Washington Lizama Ormazábal  Tesorero. 
Pueden actuar individualmente.
</v>
      </c>
      <c r="L822" s="129" t="str">
        <f>VLOOKUP(A822,BASE.!$A$1:$T$878,12,FALSE)</f>
        <v xml:space="preserve">Dr. Eduardo Cruz-Cocke N° 372, Santiago Región Metropolitana.
</v>
      </c>
      <c r="M822" s="129" t="str">
        <f>VLOOKUP(A822,BASE.!$A$1:$T$878,13,FALSE)</f>
        <v>XIII</v>
      </c>
      <c r="N822" s="129" t="str">
        <f>VLOOKUP(A822,BASE.!$A$1:$T$878,14,FALSE)</f>
        <v>Santiago</v>
      </c>
      <c r="O822" s="129">
        <f>VLOOKUP(A822,BASE.!$A$1:$T$878,15,FALSE)</f>
        <v>56232475099</v>
      </c>
      <c r="P822" s="129" t="str">
        <f>VLOOKUP(A822,BASE.!$A$1:$T$878,16,FALSE)</f>
        <v>dirección@onglacasona.cl</v>
      </c>
      <c r="Q822" s="129">
        <f>VLOOKUP(A822,BASE.!$A$1:$T$878,17,FALSE)</f>
        <v>0</v>
      </c>
      <c r="R822" s="129" t="str">
        <f>VLOOKUP(A822,BASE.!$A$1:$T$878,18,FALSE)</f>
        <v>93401 Institución de Asistencia Social.</v>
      </c>
      <c r="S822" s="129" t="str">
        <f>VLOOKUP(A822,BASE.!$A$1:$T$878,19,FALSE)</f>
        <v xml:space="preserve">Se acompañan Certificado de Antecedentes Financieros Institucionales del año 2019, aprobados por el Sub-Departamento de Supervisión Financiera Nacional, del SENAME.
</v>
      </c>
      <c r="T822" s="131">
        <f>VLOOKUP(A822,BASE.!$A$1:$T$878,20,FALSE)</f>
        <v>39269</v>
      </c>
      <c r="U822" s="130">
        <v>7362</v>
      </c>
      <c r="V822" s="136">
        <v>8016600</v>
      </c>
      <c r="W822" s="136">
        <v>8016600</v>
      </c>
      <c r="X822" s="134">
        <v>44227</v>
      </c>
      <c r="Y822" s="135" t="s">
        <v>8664</v>
      </c>
      <c r="Z822" s="135" t="s">
        <v>7880</v>
      </c>
      <c r="AA822" s="135" t="s">
        <v>7969</v>
      </c>
    </row>
    <row r="823" spans="1:27" x14ac:dyDescent="0.25">
      <c r="A823" s="129">
        <v>7362</v>
      </c>
      <c r="B823" s="129" t="s">
        <v>8507</v>
      </c>
      <c r="C823" s="129">
        <v>657798800</v>
      </c>
      <c r="D823" s="129" t="str">
        <f>VLOOKUP(A823,BASE.!$A$1:$T$878,4,FALSE)</f>
        <v>Corporación de Derecho Privado.</v>
      </c>
      <c r="E823" s="129" t="str">
        <f>VLOOKUP(A823,BASE.!$A$1:$T$878,5,FALSE)</f>
        <v>Decreto Nº 3636, de 9 de noviembre de 2006, del Ministerio de Justicia.</v>
      </c>
      <c r="F823" s="129" t="str">
        <f>VLOOKUP(A823,BASE.!$A$1:$T$878,6,FALSE)</f>
        <v>Certificado de Vigencia Nº 500338199991, de 04 de agosto de 2020, del SRCI.</v>
      </c>
      <c r="G823" s="129" t="str">
        <f>VLOOKUP(A823,BASE.!$A$1:$T$878,7,FALSE)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23" s="129" t="str">
        <f>VLOOKUP(A823,BASE.!$A$1:$T$878,8,FALSE)</f>
        <v xml:space="preserve">Presidente: Miguel Fonseca Carrillo 
Vicepdte.: Alfredo Jacob Feres Reyes 
Secretaria: Rosa Carrillo Salas 
Tesorero: Washington Lizama Ormazábal 
Director: Alejandro Ignacio Ortiz Quintana 
</v>
      </c>
      <c r="I823" s="129" t="str">
        <f>VLOOKUP(A823,BASE.!$A$1:$T$878,9,FALSE)</f>
        <v>Durarán dos años en sus cargos (según sus estatutos).</v>
      </c>
      <c r="J823" s="129" t="str">
        <f>VLOOKUP(A823,BASE.!$A$1:$T$878,10,FALSE)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23" s="129" t="str">
        <f>VLOOKUP(A823,BASE.!$A$1:$T$878,11,FALSE)</f>
        <v xml:space="preserve">Miguel Ángel Fonseca Carrillo  Pdte.
Zarelli Fonseca Carrillo, Secretaria Ejecutiva.
Washington Lizama Ormazábal  Tesorero. 
Pueden actuar individualmente.
</v>
      </c>
      <c r="L823" s="129" t="str">
        <f>VLOOKUP(A823,BASE.!$A$1:$T$878,12,FALSE)</f>
        <v xml:space="preserve">Dr. Eduardo Cruz-Cocke N° 372, Santiago Región Metropolitana.
</v>
      </c>
      <c r="M823" s="129" t="str">
        <f>VLOOKUP(A823,BASE.!$A$1:$T$878,13,FALSE)</f>
        <v>XIII</v>
      </c>
      <c r="N823" s="129" t="str">
        <f>VLOOKUP(A823,BASE.!$A$1:$T$878,14,FALSE)</f>
        <v>Santiago</v>
      </c>
      <c r="O823" s="129">
        <f>VLOOKUP(A823,BASE.!$A$1:$T$878,15,FALSE)</f>
        <v>56232475099</v>
      </c>
      <c r="P823" s="129" t="str">
        <f>VLOOKUP(A823,BASE.!$A$1:$T$878,16,FALSE)</f>
        <v>dirección@onglacasona.cl</v>
      </c>
      <c r="Q823" s="129">
        <f>VLOOKUP(A823,BASE.!$A$1:$T$878,17,FALSE)</f>
        <v>0</v>
      </c>
      <c r="R823" s="129" t="str">
        <f>VLOOKUP(A823,BASE.!$A$1:$T$878,18,FALSE)</f>
        <v>93401 Institución de Asistencia Social.</v>
      </c>
      <c r="S823" s="129" t="str">
        <f>VLOOKUP(A823,BASE.!$A$1:$T$878,19,FALSE)</f>
        <v xml:space="preserve">Se acompañan Certificado de Antecedentes Financieros Institucionales del año 2019, aprobados por el Sub-Departamento de Supervisión Financiera Nacional, del SENAME.
</v>
      </c>
      <c r="T823" s="131">
        <f>VLOOKUP(A823,BASE.!$A$1:$T$878,20,FALSE)</f>
        <v>39269</v>
      </c>
      <c r="U823" s="130">
        <v>7362</v>
      </c>
      <c r="V823" s="136">
        <v>16632842</v>
      </c>
      <c r="W823" s="136">
        <v>16632842</v>
      </c>
      <c r="X823" s="134">
        <v>44227</v>
      </c>
      <c r="Y823" s="135" t="s">
        <v>8664</v>
      </c>
      <c r="Z823" s="135" t="s">
        <v>7880</v>
      </c>
      <c r="AA823" s="135" t="s">
        <v>198</v>
      </c>
    </row>
    <row r="824" spans="1:27" x14ac:dyDescent="0.25">
      <c r="A824" s="129">
        <v>7362</v>
      </c>
      <c r="B824" s="129" t="s">
        <v>8507</v>
      </c>
      <c r="C824" s="129">
        <v>657798800</v>
      </c>
      <c r="D824" s="129" t="str">
        <f>VLOOKUP(A824,BASE.!$A$1:$T$878,4,FALSE)</f>
        <v>Corporación de Derecho Privado.</v>
      </c>
      <c r="E824" s="129" t="str">
        <f>VLOOKUP(A824,BASE.!$A$1:$T$878,5,FALSE)</f>
        <v>Decreto Nº 3636, de 9 de noviembre de 2006, del Ministerio de Justicia.</v>
      </c>
      <c r="F824" s="129" t="str">
        <f>VLOOKUP(A824,BASE.!$A$1:$T$878,6,FALSE)</f>
        <v>Certificado de Vigencia Nº 500338199991, de 04 de agosto de 2020, del SRCI.</v>
      </c>
      <c r="G824" s="129" t="str">
        <f>VLOOKUP(A824,BASE.!$A$1:$T$878,7,FALSE)</f>
        <v>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v>
      </c>
      <c r="H824" s="129" t="str">
        <f>VLOOKUP(A824,BASE.!$A$1:$T$878,8,FALSE)</f>
        <v xml:space="preserve">Presidente: Miguel Fonseca Carrillo 
Vicepdte.: Alfredo Jacob Feres Reyes 
Secretaria: Rosa Carrillo Salas 
Tesorero: Washington Lizama Ormazábal 
Director: Alejandro Ignacio Ortiz Quintana 
</v>
      </c>
      <c r="I824" s="129" t="str">
        <f>VLOOKUP(A824,BASE.!$A$1:$T$878,9,FALSE)</f>
        <v>Durarán dos años en sus cargos (según sus estatutos).</v>
      </c>
      <c r="J824" s="129" t="str">
        <f>VLOOKUP(A824,BASE.!$A$1:$T$878,10,FALSE)</f>
        <v>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v>
      </c>
      <c r="K824" s="129" t="str">
        <f>VLOOKUP(A824,BASE.!$A$1:$T$878,11,FALSE)</f>
        <v xml:space="preserve">Miguel Ángel Fonseca Carrillo  Pdte.
Zarelli Fonseca Carrillo, Secretaria Ejecutiva.
Washington Lizama Ormazábal  Tesorero. 
Pueden actuar individualmente.
</v>
      </c>
      <c r="L824" s="129" t="str">
        <f>VLOOKUP(A824,BASE.!$A$1:$T$878,12,FALSE)</f>
        <v xml:space="preserve">Dr. Eduardo Cruz-Cocke N° 372, Santiago Región Metropolitana.
</v>
      </c>
      <c r="M824" s="129" t="str">
        <f>VLOOKUP(A824,BASE.!$A$1:$T$878,13,FALSE)</f>
        <v>XIII</v>
      </c>
      <c r="N824" s="129" t="str">
        <f>VLOOKUP(A824,BASE.!$A$1:$T$878,14,FALSE)</f>
        <v>Santiago</v>
      </c>
      <c r="O824" s="129">
        <f>VLOOKUP(A824,BASE.!$A$1:$T$878,15,FALSE)</f>
        <v>56232475099</v>
      </c>
      <c r="P824" s="129" t="str">
        <f>VLOOKUP(A824,BASE.!$A$1:$T$878,16,FALSE)</f>
        <v>dirección@onglacasona.cl</v>
      </c>
      <c r="Q824" s="129">
        <f>VLOOKUP(A824,BASE.!$A$1:$T$878,17,FALSE)</f>
        <v>0</v>
      </c>
      <c r="R824" s="129" t="str">
        <f>VLOOKUP(A824,BASE.!$A$1:$T$878,18,FALSE)</f>
        <v>93401 Institución de Asistencia Social.</v>
      </c>
      <c r="S824" s="129" t="str">
        <f>VLOOKUP(A824,BASE.!$A$1:$T$878,19,FALSE)</f>
        <v xml:space="preserve">Se acompañan Certificado de Antecedentes Financieros Institucionales del año 2019, aprobados por el Sub-Departamento de Supervisión Financiera Nacional, del SENAME.
</v>
      </c>
      <c r="T824" s="131">
        <f>VLOOKUP(A824,BASE.!$A$1:$T$878,20,FALSE)</f>
        <v>39269</v>
      </c>
      <c r="U824" s="130">
        <v>7362</v>
      </c>
      <c r="V824" s="136">
        <v>6413280</v>
      </c>
      <c r="W824" s="136">
        <v>6413280</v>
      </c>
      <c r="X824" s="134">
        <v>44227</v>
      </c>
      <c r="Y824" s="135" t="s">
        <v>8664</v>
      </c>
      <c r="Z824" s="135" t="s">
        <v>7880</v>
      </c>
      <c r="AA824" s="135" t="s">
        <v>7889</v>
      </c>
    </row>
    <row r="825" spans="1:27" x14ac:dyDescent="0.25">
      <c r="A825" s="129">
        <v>7367</v>
      </c>
      <c r="B825" s="129" t="s">
        <v>8508</v>
      </c>
      <c r="C825" s="129">
        <v>655778705</v>
      </c>
      <c r="D825" s="129" t="str">
        <f>VLOOKUP(A825,BASE.!$A$1:$T$878,4,FALSE)</f>
        <v>Organización No Gubernamental.</v>
      </c>
      <c r="E825" s="129" t="str">
        <f>VLOOKUP(A825,BASE.!$A$1:$T$878,5,FALSE)</f>
        <v>Otorgado por Decreto Supremo Nº 3084, de fecha 21 de Septiembre de 2004,  por el Ministerio de Justicia.</v>
      </c>
      <c r="F825" s="129" t="str">
        <f>VLOOKUP(A825,BASE.!$A$1:$T$878,6,FALSE)</f>
        <v xml:space="preserve">Certificado de Vigencia Folio Nº 500340494180, de fecha 13 de agosto de 2020, del Servicio de Registro Civil. </v>
      </c>
      <c r="G825" s="129" t="str">
        <f>VLOOKUP(A825,BASE.!$A$1:$T$878,7,FALSE)</f>
        <v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v>
      </c>
      <c r="H825" s="129" t="str">
        <f>VLOOKUP(A825,BASE.!$A$1:$T$878,8,FALSE)</f>
        <v xml:space="preserve">Presidente: 
Delfina Amalia Ibacache Estay                                       
Vicepresidente: 
Bárbara Angélica Vásquez Elos                  
Secretario: 
Eva Barcelisa Gamboa Castillo,                                         
Tesorera:
Janela Viviana Vicencio Cepeda,                         
Director:
José Saavedra Ibacache,                            
</v>
      </c>
      <c r="I825" s="129" t="str">
        <f>VLOOKUP(A825,BASE.!$A$1:$T$878,9,FALSE)</f>
        <v>Durarán dos años en sus cargos.</v>
      </c>
      <c r="J825" s="129" t="str">
        <f>VLOOKUP(A825,BASE.!$A$1:$T$878,10,FALSE)</f>
        <v>Hasta 22-10-2020.</v>
      </c>
      <c r="K825" s="129" t="str">
        <f>VLOOKUP(A825,BASE.!$A$1:$T$878,11,FALSE)</f>
        <v xml:space="preserve">Presidente: 
Delfina Amalia Ibacache Estay                
</v>
      </c>
      <c r="L825" s="129" t="str">
        <f>VLOOKUP(A825,BASE.!$A$1:$T$878,12,FALSE)</f>
        <v xml:space="preserve">Calle Cuartel Nº 65, Hijuelas, Provincia de Quillota, Quinta Región.
</v>
      </c>
      <c r="M825" s="129" t="str">
        <f>VLOOKUP(A825,BASE.!$A$1:$T$878,13,FALSE)</f>
        <v>V</v>
      </c>
      <c r="N825" s="129" t="str">
        <f>VLOOKUP(A825,BASE.!$A$1:$T$878,14,FALSE)</f>
        <v>Quillota</v>
      </c>
      <c r="O825" s="129" t="str">
        <f>VLOOKUP(A825,BASE.!$A$1:$T$878,15,FALSE)</f>
        <v>Teléfono: (56-33) 271219</v>
      </c>
      <c r="P825" s="129" t="str">
        <f>VLOOKUP(A825,BASE.!$A$1:$T$878,16,FALSE)</f>
        <v xml:space="preserve"> ongaccordes@gmail.com</v>
      </c>
      <c r="Q825" s="129">
        <f>VLOOKUP(A825,BASE.!$A$1:$T$878,17,FALSE)</f>
        <v>0</v>
      </c>
      <c r="R825" s="129" t="str">
        <f>VLOOKUP(A825,BASE.!$A$1:$T$878,18,FALSE)</f>
        <v>93401: Instituciones de Asistencia Social.</v>
      </c>
      <c r="S825" s="129" t="str">
        <f>VLOOKUP(A825,BASE.!$A$1:$T$878,19,FALSE)</f>
        <v>Certificado de antecedente financiero año 2019, aprobado por parte del Sub Departamento de Supervisión Financiera Nacional.</v>
      </c>
      <c r="T825" s="131">
        <f>VLOOKUP(A825,BASE.!$A$1:$T$878,20,FALSE)</f>
        <v>39308</v>
      </c>
      <c r="U825" s="130">
        <v>7367</v>
      </c>
      <c r="V825" s="136">
        <v>7758000</v>
      </c>
      <c r="W825" s="136">
        <v>7758000</v>
      </c>
      <c r="X825" s="134">
        <v>44227</v>
      </c>
      <c r="Y825" s="135" t="s">
        <v>8664</v>
      </c>
      <c r="Z825" s="135" t="s">
        <v>7880</v>
      </c>
      <c r="AA825" s="135" t="s">
        <v>8090</v>
      </c>
    </row>
    <row r="826" spans="1:27" x14ac:dyDescent="0.25">
      <c r="A826" s="129">
        <v>7369</v>
      </c>
      <c r="B826" s="129" t="s">
        <v>8509</v>
      </c>
      <c r="C826" s="129">
        <v>653823304</v>
      </c>
      <c r="D826" s="129" t="str">
        <f>VLOOKUP(A826,BASE.!$A$1:$T$878,4,FALSE)</f>
        <v>Fundación.</v>
      </c>
      <c r="E826" s="129" t="str">
        <f>VLOOKUP(A826,BASE.!$A$1:$T$878,5,FALSE)</f>
        <v>Otorgado por Decreto Supremo Nº 1293, de fecha 20 de Abril de 2004,  por el Ministerio de Justicia.</v>
      </c>
      <c r="F826" s="129" t="str">
        <f>VLOOKUP(A826,BASE.!$A$1:$T$878,6,FALSE)</f>
        <v>Certificado de Vigencia Folio Nº 500354092124, de fecha 04 de noviembre de 2020, del Servicio de Registro Civil e Identificación.</v>
      </c>
      <c r="G826" s="129" t="str">
        <f>VLOOKUP(A826,BASE.!$A$1:$T$878,7,FALSE)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H826" s="129" t="str">
        <f>VLOOKUP(A826,BASE.!$A$1:$T$878,8,FALSE)</f>
        <v>Presidente: 
Víctor Mora Rivera, 
Vicepresidente: 
Aniello Gargiulo Alfaro, 
Secretario:
Sebastián Campaña Espejo, 
Tesorero: 
José Toledo Ralil, 
Director:
Galvarino Jofré Araya, 
Director:
Rodrigo Álvarez Zenteno,
Según consta en acta de sesión de directorio N° 1, de 9 de mayo de 2019, reducida a escritura pública, repertorio N°3325, de 2019, de la Cuadragésima Notaria Alberto Mozo Aguilar. Sin perjuicio de ello no consta en certificado de directorio (se solicita actualización)</v>
      </c>
      <c r="I826" s="129" t="str">
        <f>VLOOKUP(A826,BASE.!$A$1:$T$878,9,FALSE)</f>
        <v>Durarán tres años en sus cargos. (aun no es actualizado en el certificado de directorio) si en la escritura publica de año 2019</v>
      </c>
      <c r="J826" s="129" t="str">
        <f>VLOOKUP(A826,BASE.!$A$1:$T$878,10,FALSE)</f>
        <v>07-06-2017 y cesó el 7 de junio de 2020.</v>
      </c>
      <c r="K826" s="129" t="str">
        <f>VLOOKUP(A826,BASE.!$A$1:$T$878,11,FALSE)</f>
        <v xml:space="preserve">
Presidente: Víctor Mora Rivera, 
Director Ejecutivo: Sergio Mercado Cajales, 
</v>
      </c>
      <c r="L826" s="129" t="str">
        <f>VLOOKUP(A826,BASE.!$A$1:$T$878,12,FALSE)</f>
        <v xml:space="preserve">Alameda Libertador Bernardo O’Higgins N°2361, Comuna de Santiago, Región Metropolitana.
</v>
      </c>
      <c r="M826" s="129" t="str">
        <f>VLOOKUP(A826,BASE.!$A$1:$T$878,13,FALSE)</f>
        <v>XIII</v>
      </c>
      <c r="N826" s="129" t="str">
        <f>VLOOKUP(A826,BASE.!$A$1:$T$878,14,FALSE)</f>
        <v>Santiago</v>
      </c>
      <c r="O826" s="129" t="str">
        <f>VLOOKUP(A826,BASE.!$A$1:$T$878,15,FALSE)</f>
        <v>Teléfono: (56-2) 6970245-6963687</v>
      </c>
      <c r="P826" s="129">
        <f>VLOOKUP(A826,BASE.!$A$1:$T$878,16,FALSE)</f>
        <v>0</v>
      </c>
      <c r="Q826" s="129">
        <f>VLOOKUP(A826,BASE.!$A$1:$T$878,17,FALSE)</f>
        <v>0</v>
      </c>
      <c r="R826" s="129" t="str">
        <f>VLOOKUP(A826,BASE.!$A$1:$T$878,18,FALSE)</f>
        <v>93401: Instituciones de Asistencia Social.</v>
      </c>
      <c r="S826" s="129" t="str">
        <f>VLOOKUP(A826,BASE.!$A$1:$T$878,19,FALSE)</f>
        <v>Certificado financiero año 2019, aprobados por el Sub Departamento de Supervisión Financiera Nacional .</v>
      </c>
      <c r="T826" s="131">
        <f>VLOOKUP(A826,BASE.!$A$1:$T$878,20,FALSE)</f>
        <v>39317</v>
      </c>
      <c r="U826" s="130">
        <v>7369</v>
      </c>
      <c r="V826" s="136">
        <v>0</v>
      </c>
      <c r="W826" s="136">
        <v>0</v>
      </c>
      <c r="X826" s="134">
        <v>44227</v>
      </c>
      <c r="Y826" s="135" t="s">
        <v>8664</v>
      </c>
      <c r="Z826" s="135" t="s">
        <v>7880</v>
      </c>
      <c r="AA826" s="135" t="s">
        <v>7944</v>
      </c>
    </row>
    <row r="827" spans="1:27" x14ac:dyDescent="0.25">
      <c r="A827" s="129">
        <v>7369</v>
      </c>
      <c r="B827" s="129" t="s">
        <v>8509</v>
      </c>
      <c r="C827" s="129">
        <v>653823304</v>
      </c>
      <c r="D827" s="129" t="str">
        <f>VLOOKUP(A827,BASE.!$A$1:$T$878,4,FALSE)</f>
        <v>Fundación.</v>
      </c>
      <c r="E827" s="129" t="str">
        <f>VLOOKUP(A827,BASE.!$A$1:$T$878,5,FALSE)</f>
        <v>Otorgado por Decreto Supremo Nº 1293, de fecha 20 de Abril de 2004,  por el Ministerio de Justicia.</v>
      </c>
      <c r="F827" s="129" t="str">
        <f>VLOOKUP(A827,BASE.!$A$1:$T$878,6,FALSE)</f>
        <v>Certificado de Vigencia Folio Nº 500354092124, de fecha 04 de noviembre de 2020, del Servicio de Registro Civil e Identificación.</v>
      </c>
      <c r="G827" s="129" t="str">
        <f>VLOOKUP(A827,BASE.!$A$1:$T$878,7,FALSE)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H827" s="129" t="str">
        <f>VLOOKUP(A827,BASE.!$A$1:$T$878,8,FALSE)</f>
        <v>Presidente: 
Víctor Mora Rivera, 
Vicepresidente: 
Aniello Gargiulo Alfaro, 
Secretario:
Sebastián Campaña Espejo, 
Tesorero: 
José Toledo Ralil, 
Director:
Galvarino Jofré Araya, 
Director:
Rodrigo Álvarez Zenteno,
Según consta en acta de sesión de directorio N° 1, de 9 de mayo de 2019, reducida a escritura pública, repertorio N°3325, de 2019, de la Cuadragésima Notaria Alberto Mozo Aguilar. Sin perjuicio de ello no consta en certificado de directorio (se solicita actualización)</v>
      </c>
      <c r="I827" s="129" t="str">
        <f>VLOOKUP(A827,BASE.!$A$1:$T$878,9,FALSE)</f>
        <v>Durarán tres años en sus cargos. (aun no es actualizado en el certificado de directorio) si en la escritura publica de año 2019</v>
      </c>
      <c r="J827" s="129" t="str">
        <f>VLOOKUP(A827,BASE.!$A$1:$T$878,10,FALSE)</f>
        <v>07-06-2017 y cesó el 7 de junio de 2020.</v>
      </c>
      <c r="K827" s="129" t="str">
        <f>VLOOKUP(A827,BASE.!$A$1:$T$878,11,FALSE)</f>
        <v xml:space="preserve">
Presidente: Víctor Mora Rivera, 
Director Ejecutivo: Sergio Mercado Cajales, 
</v>
      </c>
      <c r="L827" s="129" t="str">
        <f>VLOOKUP(A827,BASE.!$A$1:$T$878,12,FALSE)</f>
        <v xml:space="preserve">Alameda Libertador Bernardo O’Higgins N°2361, Comuna de Santiago, Región Metropolitana.
</v>
      </c>
      <c r="M827" s="129" t="str">
        <f>VLOOKUP(A827,BASE.!$A$1:$T$878,13,FALSE)</f>
        <v>XIII</v>
      </c>
      <c r="N827" s="129" t="str">
        <f>VLOOKUP(A827,BASE.!$A$1:$T$878,14,FALSE)</f>
        <v>Santiago</v>
      </c>
      <c r="O827" s="129" t="str">
        <f>VLOOKUP(A827,BASE.!$A$1:$T$878,15,FALSE)</f>
        <v>Teléfono: (56-2) 6970245-6963687</v>
      </c>
      <c r="P827" s="129">
        <f>VLOOKUP(A827,BASE.!$A$1:$T$878,16,FALSE)</f>
        <v>0</v>
      </c>
      <c r="Q827" s="129">
        <f>VLOOKUP(A827,BASE.!$A$1:$T$878,17,FALSE)</f>
        <v>0</v>
      </c>
      <c r="R827" s="129" t="str">
        <f>VLOOKUP(A827,BASE.!$A$1:$T$878,18,FALSE)</f>
        <v>93401: Instituciones de Asistencia Social.</v>
      </c>
      <c r="S827" s="129" t="str">
        <f>VLOOKUP(A827,BASE.!$A$1:$T$878,19,FALSE)</f>
        <v>Certificado financiero año 2019, aprobados por el Sub Departamento de Supervisión Financiera Nacional .</v>
      </c>
      <c r="T827" s="131">
        <f>VLOOKUP(A827,BASE.!$A$1:$T$878,20,FALSE)</f>
        <v>39317</v>
      </c>
      <c r="U827" s="130">
        <v>7369</v>
      </c>
      <c r="V827" s="136">
        <v>7535604</v>
      </c>
      <c r="W827" s="136">
        <v>7535604</v>
      </c>
      <c r="X827" s="134">
        <v>44227</v>
      </c>
      <c r="Y827" s="135" t="s">
        <v>8664</v>
      </c>
      <c r="Z827" s="135" t="s">
        <v>7880</v>
      </c>
      <c r="AA827" s="135" t="s">
        <v>7927</v>
      </c>
    </row>
    <row r="828" spans="1:27" x14ac:dyDescent="0.25">
      <c r="A828" s="129">
        <v>7369</v>
      </c>
      <c r="B828" s="129" t="s">
        <v>8509</v>
      </c>
      <c r="C828" s="129">
        <v>653823304</v>
      </c>
      <c r="D828" s="129" t="str">
        <f>VLOOKUP(A828,BASE.!$A$1:$T$878,4,FALSE)</f>
        <v>Fundación.</v>
      </c>
      <c r="E828" s="129" t="str">
        <f>VLOOKUP(A828,BASE.!$A$1:$T$878,5,FALSE)</f>
        <v>Otorgado por Decreto Supremo Nº 1293, de fecha 20 de Abril de 2004,  por el Ministerio de Justicia.</v>
      </c>
      <c r="F828" s="129" t="str">
        <f>VLOOKUP(A828,BASE.!$A$1:$T$878,6,FALSE)</f>
        <v>Certificado de Vigencia Folio Nº 500354092124, de fecha 04 de noviembre de 2020, del Servicio de Registro Civil e Identificación.</v>
      </c>
      <c r="G828" s="129" t="str">
        <f>VLOOKUP(A828,BASE.!$A$1:$T$878,7,FALSE)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H828" s="129" t="str">
        <f>VLOOKUP(A828,BASE.!$A$1:$T$878,8,FALSE)</f>
        <v>Presidente: 
Víctor Mora Rivera, 
Vicepresidente: 
Aniello Gargiulo Alfaro, 
Secretario:
Sebastián Campaña Espejo, 
Tesorero: 
José Toledo Ralil, 
Director:
Galvarino Jofré Araya, 
Director:
Rodrigo Álvarez Zenteno,
Según consta en acta de sesión de directorio N° 1, de 9 de mayo de 2019, reducida a escritura pública, repertorio N°3325, de 2019, de la Cuadragésima Notaria Alberto Mozo Aguilar. Sin perjuicio de ello no consta en certificado de directorio (se solicita actualización)</v>
      </c>
      <c r="I828" s="129" t="str">
        <f>VLOOKUP(A828,BASE.!$A$1:$T$878,9,FALSE)</f>
        <v>Durarán tres años en sus cargos. (aun no es actualizado en el certificado de directorio) si en la escritura publica de año 2019</v>
      </c>
      <c r="J828" s="129" t="str">
        <f>VLOOKUP(A828,BASE.!$A$1:$T$878,10,FALSE)</f>
        <v>07-06-2017 y cesó el 7 de junio de 2020.</v>
      </c>
      <c r="K828" s="129" t="str">
        <f>VLOOKUP(A828,BASE.!$A$1:$T$878,11,FALSE)</f>
        <v xml:space="preserve">
Presidente: Víctor Mora Rivera, 
Director Ejecutivo: Sergio Mercado Cajales, 
</v>
      </c>
      <c r="L828" s="129" t="str">
        <f>VLOOKUP(A828,BASE.!$A$1:$T$878,12,FALSE)</f>
        <v xml:space="preserve">Alameda Libertador Bernardo O’Higgins N°2361, Comuna de Santiago, Región Metropolitana.
</v>
      </c>
      <c r="M828" s="129" t="str">
        <f>VLOOKUP(A828,BASE.!$A$1:$T$878,13,FALSE)</f>
        <v>XIII</v>
      </c>
      <c r="N828" s="129" t="str">
        <f>VLOOKUP(A828,BASE.!$A$1:$T$878,14,FALSE)</f>
        <v>Santiago</v>
      </c>
      <c r="O828" s="129" t="str">
        <f>VLOOKUP(A828,BASE.!$A$1:$T$878,15,FALSE)</f>
        <v>Teléfono: (56-2) 6970245-6963687</v>
      </c>
      <c r="P828" s="129">
        <f>VLOOKUP(A828,BASE.!$A$1:$T$878,16,FALSE)</f>
        <v>0</v>
      </c>
      <c r="Q828" s="129">
        <f>VLOOKUP(A828,BASE.!$A$1:$T$878,17,FALSE)</f>
        <v>0</v>
      </c>
      <c r="R828" s="129" t="str">
        <f>VLOOKUP(A828,BASE.!$A$1:$T$878,18,FALSE)</f>
        <v>93401: Instituciones de Asistencia Social.</v>
      </c>
      <c r="S828" s="129" t="str">
        <f>VLOOKUP(A828,BASE.!$A$1:$T$878,19,FALSE)</f>
        <v>Certificado financiero año 2019, aprobados por el Sub Departamento de Supervisión Financiera Nacional .</v>
      </c>
      <c r="T828" s="131">
        <f>VLOOKUP(A828,BASE.!$A$1:$T$878,20,FALSE)</f>
        <v>39317</v>
      </c>
      <c r="U828" s="130">
        <v>7369</v>
      </c>
      <c r="V828" s="136">
        <v>7695936</v>
      </c>
      <c r="W828" s="136">
        <v>7695936</v>
      </c>
      <c r="X828" s="134">
        <v>44227</v>
      </c>
      <c r="Y828" s="135" t="s">
        <v>8664</v>
      </c>
      <c r="Z828" s="135" t="s">
        <v>7880</v>
      </c>
      <c r="AA828" s="135" t="s">
        <v>6479</v>
      </c>
    </row>
    <row r="829" spans="1:27" x14ac:dyDescent="0.25">
      <c r="A829" s="129">
        <v>7369</v>
      </c>
      <c r="B829" s="129" t="s">
        <v>8509</v>
      </c>
      <c r="C829" s="129">
        <v>653823304</v>
      </c>
      <c r="D829" s="129" t="str">
        <f>VLOOKUP(A829,BASE.!$A$1:$T$878,4,FALSE)</f>
        <v>Fundación.</v>
      </c>
      <c r="E829" s="129" t="str">
        <f>VLOOKUP(A829,BASE.!$A$1:$T$878,5,FALSE)</f>
        <v>Otorgado por Decreto Supremo Nº 1293, de fecha 20 de Abril de 2004,  por el Ministerio de Justicia.</v>
      </c>
      <c r="F829" s="129" t="str">
        <f>VLOOKUP(A829,BASE.!$A$1:$T$878,6,FALSE)</f>
        <v>Certificado de Vigencia Folio Nº 500354092124, de fecha 04 de noviembre de 2020, del Servicio de Registro Civil e Identificación.</v>
      </c>
      <c r="G829" s="129" t="str">
        <f>VLOOKUP(A829,BASE.!$A$1:$T$878,7,FALSE)</f>
        <v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v>
      </c>
      <c r="H829" s="129" t="str">
        <f>VLOOKUP(A829,BASE.!$A$1:$T$878,8,FALSE)</f>
        <v>Presidente: 
Víctor Mora Rivera, 
Vicepresidente: 
Aniello Gargiulo Alfaro, 
Secretario:
Sebastián Campaña Espejo, 
Tesorero: 
José Toledo Ralil, 
Director:
Galvarino Jofré Araya, 
Director:
Rodrigo Álvarez Zenteno,
Según consta en acta de sesión de directorio N° 1, de 9 de mayo de 2019, reducida a escritura pública, repertorio N°3325, de 2019, de la Cuadragésima Notaria Alberto Mozo Aguilar. Sin perjuicio de ello no consta en certificado de directorio (se solicita actualización)</v>
      </c>
      <c r="I829" s="129" t="str">
        <f>VLOOKUP(A829,BASE.!$A$1:$T$878,9,FALSE)</f>
        <v>Durarán tres años en sus cargos. (aun no es actualizado en el certificado de directorio) si en la escritura publica de año 2019</v>
      </c>
      <c r="J829" s="129" t="str">
        <f>VLOOKUP(A829,BASE.!$A$1:$T$878,10,FALSE)</f>
        <v>07-06-2017 y cesó el 7 de junio de 2020.</v>
      </c>
      <c r="K829" s="129" t="str">
        <f>VLOOKUP(A829,BASE.!$A$1:$T$878,11,FALSE)</f>
        <v xml:space="preserve">
Presidente: Víctor Mora Rivera, 
Director Ejecutivo: Sergio Mercado Cajales, 
</v>
      </c>
      <c r="L829" s="129" t="str">
        <f>VLOOKUP(A829,BASE.!$A$1:$T$878,12,FALSE)</f>
        <v xml:space="preserve">Alameda Libertador Bernardo O’Higgins N°2361, Comuna de Santiago, Región Metropolitana.
</v>
      </c>
      <c r="M829" s="129" t="str">
        <f>VLOOKUP(A829,BASE.!$A$1:$T$878,13,FALSE)</f>
        <v>XIII</v>
      </c>
      <c r="N829" s="129" t="str">
        <f>VLOOKUP(A829,BASE.!$A$1:$T$878,14,FALSE)</f>
        <v>Santiago</v>
      </c>
      <c r="O829" s="129" t="str">
        <f>VLOOKUP(A829,BASE.!$A$1:$T$878,15,FALSE)</f>
        <v>Teléfono: (56-2) 6970245-6963687</v>
      </c>
      <c r="P829" s="129">
        <f>VLOOKUP(A829,BASE.!$A$1:$T$878,16,FALSE)</f>
        <v>0</v>
      </c>
      <c r="Q829" s="129">
        <f>VLOOKUP(A829,BASE.!$A$1:$T$878,17,FALSE)</f>
        <v>0</v>
      </c>
      <c r="R829" s="129" t="str">
        <f>VLOOKUP(A829,BASE.!$A$1:$T$878,18,FALSE)</f>
        <v>93401: Instituciones de Asistencia Social.</v>
      </c>
      <c r="S829" s="129" t="str">
        <f>VLOOKUP(A829,BASE.!$A$1:$T$878,19,FALSE)</f>
        <v>Certificado financiero año 2019, aprobados por el Sub Departamento de Supervisión Financiera Nacional .</v>
      </c>
      <c r="T829" s="131">
        <f>VLOOKUP(A829,BASE.!$A$1:$T$878,20,FALSE)</f>
        <v>39317</v>
      </c>
      <c r="U829" s="130">
        <v>7369</v>
      </c>
      <c r="V829" s="136">
        <v>7758000</v>
      </c>
      <c r="W829" s="136">
        <v>7758000</v>
      </c>
      <c r="X829" s="134">
        <v>44227</v>
      </c>
      <c r="Y829" s="135" t="s">
        <v>8664</v>
      </c>
      <c r="Z829" s="135" t="s">
        <v>7880</v>
      </c>
      <c r="AA829" s="135" t="s">
        <v>7888</v>
      </c>
    </row>
    <row r="830" spans="1:27" x14ac:dyDescent="0.25">
      <c r="A830" s="129">
        <v>7376</v>
      </c>
      <c r="B830" s="129" t="s">
        <v>8510</v>
      </c>
      <c r="C830" s="129">
        <v>719991009</v>
      </c>
      <c r="D830" s="129" t="str">
        <f>VLOOKUP(A830,BASE.!$A$1:$T$878,4,FALSE)</f>
        <v>Fundación de derecho privado</v>
      </c>
      <c r="E830" s="129" t="str">
        <f>VLOOKUP(A830,BASE.!$A$1:$T$878,5,FALSE)</f>
        <v xml:space="preserve">Decreto Nº 1427, de fecha 27 de noviembre de 1991, del Ministerio de Justicia.
</v>
      </c>
      <c r="F830" s="129" t="str">
        <f>VLOOKUP(A830,BASE.!$A$1:$T$878,6,FALSE)</f>
        <v xml:space="preserve">Certificado de Vigencia folio N° 500355546266, emitido el 11 de noviembre de 2020, por el Servicio de Registro Civil e Identificación. </v>
      </c>
      <c r="G830" s="129" t="str">
        <f>VLOOKUP(A830,BASE.!$A$1:$T$878,7,FALSE)</f>
        <v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v>
      </c>
      <c r="H830" s="129" t="str">
        <f>VLOOKUP(A830,BASE.!$A$1:$T$878,8,FALSE)</f>
        <v xml:space="preserve">Presidenta: 
Ximena Oyarzo Mancilla
Vicepresidente: 
Sergio Torres Pinto
Secretaria:
Paola Andrea González Castro 
Tesorera: 
Lucía Rosada Bergamo
Directora Ejecutiva: 
Claudia Briones Tribiño
Directores:
Francisco Javier Maturana Pérez 
Ruth  Angélica Lizana Ibaceta 
Francisco Javier Alfaro Ruiz
Hermogenes Erick Oñate Jorquera
</v>
      </c>
      <c r="I830" s="129" t="str">
        <f>VLOOKUP(A830,BASE.!$A$1:$T$878,9,FALSE)</f>
        <v>Cuatro años</v>
      </c>
      <c r="J830" s="129" t="str">
        <f>VLOOKUP(A830,BASE.!$A$1:$T$878,10,FALSE)</f>
        <v>Al 08-08-2022</v>
      </c>
      <c r="K830" s="129" t="str">
        <f>VLOOKUP(A830,BASE.!$A$1:$T$878,11,FALSE)</f>
        <v xml:space="preserve">Presidenta: Ximena Oyarzo Mancilla, 
Poder general de representación y Administración a sor Brohana Angulo Saldivia,en calidad de gerente general, quién para actuar requiere la firma conjunta de uno o cualquiera de los miembros del directorio.
</v>
      </c>
      <c r="L830" s="129" t="str">
        <f>VLOOKUP(A830,BASE.!$A$1:$T$878,12,FALSE)</f>
        <v xml:space="preserve">Avenida Manuel Antonio Matta Nº 762, comuna de Santiago, Región Metropolitana 
</v>
      </c>
      <c r="M830" s="129" t="str">
        <f>VLOOKUP(A830,BASE.!$A$1:$T$878,13,FALSE)</f>
        <v>XIII</v>
      </c>
      <c r="N830" s="129" t="str">
        <f>VLOOKUP(A830,BASE.!$A$1:$T$878,14,FALSE)</f>
        <v>Santiago</v>
      </c>
      <c r="O830" s="129" t="str">
        <f>VLOOKUP(A830,BASE.!$A$1:$T$878,15,FALSE)</f>
        <v>56-2 9126775</v>
      </c>
      <c r="P830" s="129" t="str">
        <f>VLOOKUP(A830,BASE.!$A$1:$T$878,16,FALSE)</f>
        <v>directora@fundacionlauravicuna.cl</v>
      </c>
      <c r="Q830" s="129">
        <f>VLOOKUP(A830,BASE.!$A$1:$T$878,17,FALSE)</f>
        <v>0</v>
      </c>
      <c r="R830" s="129">
        <f>VLOOKUP(A830,BASE.!$A$1:$T$878,18,FALSE)</f>
        <v>93401</v>
      </c>
      <c r="S830" s="129" t="str">
        <f>VLOOKUP(A830,BASE.!$A$1:$T$878,19,FALSE)</f>
        <v>Se acompaña Certificado Financiero año 2019 aprobado por el Subdepartamento de Supervisión Financiera Nacional .</v>
      </c>
      <c r="T830" s="131">
        <f>VLOOKUP(A830,BASE.!$A$1:$T$878,20,FALSE)</f>
        <v>39352</v>
      </c>
      <c r="U830" s="130">
        <v>7376</v>
      </c>
      <c r="V830" s="136">
        <v>17769341</v>
      </c>
      <c r="W830" s="136">
        <v>17769341</v>
      </c>
      <c r="X830" s="134">
        <v>44227</v>
      </c>
      <c r="Y830" s="135" t="s">
        <v>8664</v>
      </c>
      <c r="Z830" s="135" t="s">
        <v>7880</v>
      </c>
      <c r="AA830" s="135" t="s">
        <v>7931</v>
      </c>
    </row>
    <row r="831" spans="1:27" x14ac:dyDescent="0.25">
      <c r="A831" s="129">
        <v>7379</v>
      </c>
      <c r="B831" s="129" t="s">
        <v>8511</v>
      </c>
      <c r="C831" s="129">
        <v>735972006</v>
      </c>
      <c r="D831" s="129" t="str">
        <f>VLOOKUP(A831,BASE.!$A$1:$T$878,4,FALSE)</f>
        <v>Corporación de Derecho Privado</v>
      </c>
      <c r="E831" s="129" t="str">
        <f>VLOOKUP(A831,BASE.!$A$1:$T$878,5,FALSE)</f>
        <v>Otorgado por Decreto Supremo Nº 171, de 26 de febrero 1997, del Ministerio de Justicia.</v>
      </c>
      <c r="F831" s="129" t="str">
        <f>VLOOKUP(A831,BASE.!$A$1:$T$878,6,FALSE)</f>
        <v>Certificado de vigencia Folio N° 500328992037, de 27 de julio de 2020, emitido por el Servicio de Registro Civil e Identificación</v>
      </c>
      <c r="G831" s="129" t="str">
        <f>VLOOKUP(A831,BASE.!$A$1:$T$878,7,FALSE)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H831" s="129" t="str">
        <f>VLOOKUP(A831,BASE.!$A$1:$T$878,8,FALSE)</f>
        <v>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Consta en Certificado de directorio de persona jurídica sin fines lucro Folio N° 500328992243, de 13 de julio de 2020, emitido por el Servicio de Registro Civil e Identificación.</v>
      </c>
      <c r="I831" s="129" t="str">
        <f>VLOOKUP(A831,BASE.!$A$1:$T$878,9,FALSE)</f>
        <v xml:space="preserve">:Durarán un año en sus cargos. </v>
      </c>
      <c r="J831" s="129" t="str">
        <f>VLOOKUP(A831,BASE.!$A$1:$T$878,10,FALSE)</f>
        <v>29.03.19</v>
      </c>
      <c r="K831" s="129" t="str">
        <f>VLOOKUP(A831,BASE.!$A$1:$T$878,11,FALSE)</f>
        <v xml:space="preserve">María Cecilia Suárez Indart 
Director Nacional: 
CARLOS ARACENA MELLADO
Jorge Lavanderos Svec
</v>
      </c>
      <c r="L831" s="129" t="str">
        <f>VLOOKUP(A831,BASE.!$A$1:$T$878,12,FALSE)</f>
        <v>Los Leones Nº382, Oficina 501, Providencia.</v>
      </c>
      <c r="M831" s="129" t="str">
        <f>VLOOKUP(A831,BASE.!$A$1:$T$878,13,FALSE)</f>
        <v>XIII</v>
      </c>
      <c r="N831" s="129" t="str">
        <f>VLOOKUP(A831,BASE.!$A$1:$T$878,14,FALSE)</f>
        <v>PROVIDENCIA</v>
      </c>
      <c r="O831" s="129">
        <f>VLOOKUP(A831,BASE.!$A$1:$T$878,15,FALSE)</f>
        <v>228798000</v>
      </c>
      <c r="P831" s="129" t="str">
        <f>VLOOKUP(A831,BASE.!$A$1:$T$878,16,FALSE)</f>
        <v>Correo: recepcion@aldeasinfantiles.cl</v>
      </c>
      <c r="Q831" s="129">
        <f>VLOOKUP(A831,BASE.!$A$1:$T$878,17,FALSE)</f>
        <v>0</v>
      </c>
      <c r="R831" s="129" t="str">
        <f>VLOOKUP(A831,BASE.!$A$1:$T$878,18,FALSE)</f>
        <v>93509: Otras asociaciones.</v>
      </c>
      <c r="S831" s="129" t="str">
        <f>VLOOKUP(A831,BASE.!$A$1:$T$878,19,FALSE)</f>
        <v>Certificado de antecedentes financieros correspondientes al año 2019, aprobado por el Subdepartamento de Supervisión Financiera Nacional. (ante notario público)</v>
      </c>
      <c r="T831" s="131">
        <f>VLOOKUP(A831,BASE.!$A$1:$T$878,20,FALSE)</f>
        <v>39381</v>
      </c>
      <c r="U831" s="130">
        <v>7379</v>
      </c>
      <c r="V831" s="136">
        <v>31404797</v>
      </c>
      <c r="W831" s="136">
        <v>31404797</v>
      </c>
      <c r="X831" s="134">
        <v>44227</v>
      </c>
      <c r="Y831" s="135" t="s">
        <v>8664</v>
      </c>
      <c r="Z831" s="135" t="s">
        <v>7880</v>
      </c>
      <c r="AA831" s="135" t="s">
        <v>7907</v>
      </c>
    </row>
    <row r="832" spans="1:27" x14ac:dyDescent="0.25">
      <c r="A832" s="129">
        <v>7379</v>
      </c>
      <c r="B832" s="129" t="s">
        <v>8511</v>
      </c>
      <c r="C832" s="129">
        <v>735972006</v>
      </c>
      <c r="D832" s="129" t="str">
        <f>VLOOKUP(A832,BASE.!$A$1:$T$878,4,FALSE)</f>
        <v>Corporación de Derecho Privado</v>
      </c>
      <c r="E832" s="129" t="str">
        <f>VLOOKUP(A832,BASE.!$A$1:$T$878,5,FALSE)</f>
        <v>Otorgado por Decreto Supremo Nº 171, de 26 de febrero 1997, del Ministerio de Justicia.</v>
      </c>
      <c r="F832" s="129" t="str">
        <f>VLOOKUP(A832,BASE.!$A$1:$T$878,6,FALSE)</f>
        <v>Certificado de vigencia Folio N° 500328992037, de 27 de julio de 2020, emitido por el Servicio de Registro Civil e Identificación</v>
      </c>
      <c r="G832" s="129" t="str">
        <f>VLOOKUP(A832,BASE.!$A$1:$T$878,7,FALSE)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H832" s="129" t="str">
        <f>VLOOKUP(A832,BASE.!$A$1:$T$878,8,FALSE)</f>
        <v>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Consta en Certificado de directorio de persona jurídica sin fines lucro Folio N° 500328992243, de 13 de julio de 2020, emitido por el Servicio de Registro Civil e Identificación.</v>
      </c>
      <c r="I832" s="129" t="str">
        <f>VLOOKUP(A832,BASE.!$A$1:$T$878,9,FALSE)</f>
        <v xml:space="preserve">:Durarán un año en sus cargos. </v>
      </c>
      <c r="J832" s="129" t="str">
        <f>VLOOKUP(A832,BASE.!$A$1:$T$878,10,FALSE)</f>
        <v>29.03.19</v>
      </c>
      <c r="K832" s="129" t="str">
        <f>VLOOKUP(A832,BASE.!$A$1:$T$878,11,FALSE)</f>
        <v xml:space="preserve">María Cecilia Suárez Indart 
Director Nacional: 
CARLOS ARACENA MELLADO
Jorge Lavanderos Svec
</v>
      </c>
      <c r="L832" s="129" t="str">
        <f>VLOOKUP(A832,BASE.!$A$1:$T$878,12,FALSE)</f>
        <v>Los Leones Nº382, Oficina 501, Providencia.</v>
      </c>
      <c r="M832" s="129" t="str">
        <f>VLOOKUP(A832,BASE.!$A$1:$T$878,13,FALSE)</f>
        <v>XIII</v>
      </c>
      <c r="N832" s="129" t="str">
        <f>VLOOKUP(A832,BASE.!$A$1:$T$878,14,FALSE)</f>
        <v>PROVIDENCIA</v>
      </c>
      <c r="O832" s="129">
        <f>VLOOKUP(A832,BASE.!$A$1:$T$878,15,FALSE)</f>
        <v>228798000</v>
      </c>
      <c r="P832" s="129" t="str">
        <f>VLOOKUP(A832,BASE.!$A$1:$T$878,16,FALSE)</f>
        <v>Correo: recepcion@aldeasinfantiles.cl</v>
      </c>
      <c r="Q832" s="129">
        <f>VLOOKUP(A832,BASE.!$A$1:$T$878,17,FALSE)</f>
        <v>0</v>
      </c>
      <c r="R832" s="129" t="str">
        <f>VLOOKUP(A832,BASE.!$A$1:$T$878,18,FALSE)</f>
        <v>93509: Otras asociaciones.</v>
      </c>
      <c r="S832" s="129" t="str">
        <f>VLOOKUP(A832,BASE.!$A$1:$T$878,19,FALSE)</f>
        <v>Certificado de antecedentes financieros correspondientes al año 2019, aprobado por el Subdepartamento de Supervisión Financiera Nacional. (ante notario público)</v>
      </c>
      <c r="T832" s="131">
        <f>VLOOKUP(A832,BASE.!$A$1:$T$878,20,FALSE)</f>
        <v>39381</v>
      </c>
      <c r="U832" s="130">
        <v>7379</v>
      </c>
      <c r="V832" s="136">
        <v>11848545</v>
      </c>
      <c r="W832" s="136">
        <v>11848545</v>
      </c>
      <c r="X832" s="134">
        <v>44227</v>
      </c>
      <c r="Y832" s="135" t="s">
        <v>8664</v>
      </c>
      <c r="Z832" s="135" t="s">
        <v>7880</v>
      </c>
      <c r="AA832" s="135" t="s">
        <v>230</v>
      </c>
    </row>
    <row r="833" spans="1:27" x14ac:dyDescent="0.25">
      <c r="A833" s="129">
        <v>7379</v>
      </c>
      <c r="B833" s="129" t="s">
        <v>8511</v>
      </c>
      <c r="C833" s="129">
        <v>735972006</v>
      </c>
      <c r="D833" s="129" t="str">
        <f>VLOOKUP(A833,BASE.!$A$1:$T$878,4,FALSE)</f>
        <v>Corporación de Derecho Privado</v>
      </c>
      <c r="E833" s="129" t="str">
        <f>VLOOKUP(A833,BASE.!$A$1:$T$878,5,FALSE)</f>
        <v>Otorgado por Decreto Supremo Nº 171, de 26 de febrero 1997, del Ministerio de Justicia.</v>
      </c>
      <c r="F833" s="129" t="str">
        <f>VLOOKUP(A833,BASE.!$A$1:$T$878,6,FALSE)</f>
        <v>Certificado de vigencia Folio N° 500328992037, de 27 de julio de 2020, emitido por el Servicio de Registro Civil e Identificación</v>
      </c>
      <c r="G833" s="129" t="str">
        <f>VLOOKUP(A833,BASE.!$A$1:$T$878,7,FALSE)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H833" s="129" t="str">
        <f>VLOOKUP(A833,BASE.!$A$1:$T$878,8,FALSE)</f>
        <v>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Consta en Certificado de directorio de persona jurídica sin fines lucro Folio N° 500328992243, de 13 de julio de 2020, emitido por el Servicio de Registro Civil e Identificación.</v>
      </c>
      <c r="I833" s="129" t="str">
        <f>VLOOKUP(A833,BASE.!$A$1:$T$878,9,FALSE)</f>
        <v xml:space="preserve">:Durarán un año en sus cargos. </v>
      </c>
      <c r="J833" s="129" t="str">
        <f>VLOOKUP(A833,BASE.!$A$1:$T$878,10,FALSE)</f>
        <v>29.03.19</v>
      </c>
      <c r="K833" s="129" t="str">
        <f>VLOOKUP(A833,BASE.!$A$1:$T$878,11,FALSE)</f>
        <v xml:space="preserve">María Cecilia Suárez Indart 
Director Nacional: 
CARLOS ARACENA MELLADO
Jorge Lavanderos Svec
</v>
      </c>
      <c r="L833" s="129" t="str">
        <f>VLOOKUP(A833,BASE.!$A$1:$T$878,12,FALSE)</f>
        <v>Los Leones Nº382, Oficina 501, Providencia.</v>
      </c>
      <c r="M833" s="129" t="str">
        <f>VLOOKUP(A833,BASE.!$A$1:$T$878,13,FALSE)</f>
        <v>XIII</v>
      </c>
      <c r="N833" s="129" t="str">
        <f>VLOOKUP(A833,BASE.!$A$1:$T$878,14,FALSE)</f>
        <v>PROVIDENCIA</v>
      </c>
      <c r="O833" s="129">
        <f>VLOOKUP(A833,BASE.!$A$1:$T$878,15,FALSE)</f>
        <v>228798000</v>
      </c>
      <c r="P833" s="129" t="str">
        <f>VLOOKUP(A833,BASE.!$A$1:$T$878,16,FALSE)</f>
        <v>Correo: recepcion@aldeasinfantiles.cl</v>
      </c>
      <c r="Q833" s="129">
        <f>VLOOKUP(A833,BASE.!$A$1:$T$878,17,FALSE)</f>
        <v>0</v>
      </c>
      <c r="R833" s="129" t="str">
        <f>VLOOKUP(A833,BASE.!$A$1:$T$878,18,FALSE)</f>
        <v>93509: Otras asociaciones.</v>
      </c>
      <c r="S833" s="129" t="str">
        <f>VLOOKUP(A833,BASE.!$A$1:$T$878,19,FALSE)</f>
        <v>Certificado de antecedentes financieros correspondientes al año 2019, aprobado por el Subdepartamento de Supervisión Financiera Nacional. (ante notario público)</v>
      </c>
      <c r="T833" s="131">
        <f>VLOOKUP(A833,BASE.!$A$1:$T$878,20,FALSE)</f>
        <v>39381</v>
      </c>
      <c r="U833" s="130">
        <v>7379</v>
      </c>
      <c r="V833" s="136">
        <v>32924634</v>
      </c>
      <c r="W833" s="136">
        <v>32924634</v>
      </c>
      <c r="X833" s="134">
        <v>44227</v>
      </c>
      <c r="Y833" s="135" t="s">
        <v>8664</v>
      </c>
      <c r="Z833" s="135" t="s">
        <v>7880</v>
      </c>
      <c r="AA833" s="135" t="s">
        <v>7882</v>
      </c>
    </row>
    <row r="834" spans="1:27" x14ac:dyDescent="0.25">
      <c r="A834" s="129">
        <v>7379</v>
      </c>
      <c r="B834" s="129" t="s">
        <v>8511</v>
      </c>
      <c r="C834" s="129">
        <v>735972006</v>
      </c>
      <c r="D834" s="129" t="str">
        <f>VLOOKUP(A834,BASE.!$A$1:$T$878,4,FALSE)</f>
        <v>Corporación de Derecho Privado</v>
      </c>
      <c r="E834" s="129" t="str">
        <f>VLOOKUP(A834,BASE.!$A$1:$T$878,5,FALSE)</f>
        <v>Otorgado por Decreto Supremo Nº 171, de 26 de febrero 1997, del Ministerio de Justicia.</v>
      </c>
      <c r="F834" s="129" t="str">
        <f>VLOOKUP(A834,BASE.!$A$1:$T$878,6,FALSE)</f>
        <v>Certificado de vigencia Folio N° 500328992037, de 27 de julio de 2020, emitido por el Servicio de Registro Civil e Identificación</v>
      </c>
      <c r="G834" s="129" t="str">
        <f>VLOOKUP(A834,BASE.!$A$1:$T$878,7,FALSE)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H834" s="129" t="str">
        <f>VLOOKUP(A834,BASE.!$A$1:$T$878,8,FALSE)</f>
        <v>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Consta en Certificado de directorio de persona jurídica sin fines lucro Folio N° 500328992243, de 13 de julio de 2020, emitido por el Servicio de Registro Civil e Identificación.</v>
      </c>
      <c r="I834" s="129" t="str">
        <f>VLOOKUP(A834,BASE.!$A$1:$T$878,9,FALSE)</f>
        <v xml:space="preserve">:Durarán un año en sus cargos. </v>
      </c>
      <c r="J834" s="129" t="str">
        <f>VLOOKUP(A834,BASE.!$A$1:$T$878,10,FALSE)</f>
        <v>29.03.19</v>
      </c>
      <c r="K834" s="129" t="str">
        <f>VLOOKUP(A834,BASE.!$A$1:$T$878,11,FALSE)</f>
        <v xml:space="preserve">María Cecilia Suárez Indart 
Director Nacional: 
CARLOS ARACENA MELLADO
Jorge Lavanderos Svec
</v>
      </c>
      <c r="L834" s="129" t="str">
        <f>VLOOKUP(A834,BASE.!$A$1:$T$878,12,FALSE)</f>
        <v>Los Leones Nº382, Oficina 501, Providencia.</v>
      </c>
      <c r="M834" s="129" t="str">
        <f>VLOOKUP(A834,BASE.!$A$1:$T$878,13,FALSE)</f>
        <v>XIII</v>
      </c>
      <c r="N834" s="129" t="str">
        <f>VLOOKUP(A834,BASE.!$A$1:$T$878,14,FALSE)</f>
        <v>PROVIDENCIA</v>
      </c>
      <c r="O834" s="129">
        <f>VLOOKUP(A834,BASE.!$A$1:$T$878,15,FALSE)</f>
        <v>228798000</v>
      </c>
      <c r="P834" s="129" t="str">
        <f>VLOOKUP(A834,BASE.!$A$1:$T$878,16,FALSE)</f>
        <v>Correo: recepcion@aldeasinfantiles.cl</v>
      </c>
      <c r="Q834" s="129">
        <f>VLOOKUP(A834,BASE.!$A$1:$T$878,17,FALSE)</f>
        <v>0</v>
      </c>
      <c r="R834" s="129" t="str">
        <f>VLOOKUP(A834,BASE.!$A$1:$T$878,18,FALSE)</f>
        <v>93509: Otras asociaciones.</v>
      </c>
      <c r="S834" s="129" t="str">
        <f>VLOOKUP(A834,BASE.!$A$1:$T$878,19,FALSE)</f>
        <v>Certificado de antecedentes financieros correspondientes al año 2019, aprobado por el Subdepartamento de Supervisión Financiera Nacional. (ante notario público)</v>
      </c>
      <c r="T834" s="131">
        <f>VLOOKUP(A834,BASE.!$A$1:$T$878,20,FALSE)</f>
        <v>39381</v>
      </c>
      <c r="U834" s="130">
        <v>7379</v>
      </c>
      <c r="V834" s="136">
        <v>6407405</v>
      </c>
      <c r="W834" s="136">
        <v>6407405</v>
      </c>
      <c r="X834" s="134">
        <v>44227</v>
      </c>
      <c r="Y834" s="135" t="s">
        <v>8664</v>
      </c>
      <c r="Z834" s="135" t="s">
        <v>7880</v>
      </c>
      <c r="AA834" s="135" t="s">
        <v>7900</v>
      </c>
    </row>
    <row r="835" spans="1:27" x14ac:dyDescent="0.25">
      <c r="A835" s="129">
        <v>7379</v>
      </c>
      <c r="B835" s="129" t="s">
        <v>8511</v>
      </c>
      <c r="C835" s="129">
        <v>735972006</v>
      </c>
      <c r="D835" s="129" t="str">
        <f>VLOOKUP(A835,BASE.!$A$1:$T$878,4,FALSE)</f>
        <v>Corporación de Derecho Privado</v>
      </c>
      <c r="E835" s="129" t="str">
        <f>VLOOKUP(A835,BASE.!$A$1:$T$878,5,FALSE)</f>
        <v>Otorgado por Decreto Supremo Nº 171, de 26 de febrero 1997, del Ministerio de Justicia.</v>
      </c>
      <c r="F835" s="129" t="str">
        <f>VLOOKUP(A835,BASE.!$A$1:$T$878,6,FALSE)</f>
        <v>Certificado de vigencia Folio N° 500328992037, de 27 de julio de 2020, emitido por el Servicio de Registro Civil e Identificación</v>
      </c>
      <c r="G835" s="129" t="str">
        <f>VLOOKUP(A835,BASE.!$A$1:$T$878,7,FALSE)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H835" s="129" t="str">
        <f>VLOOKUP(A835,BASE.!$A$1:$T$878,8,FALSE)</f>
        <v>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Consta en Certificado de directorio de persona jurídica sin fines lucro Folio N° 500328992243, de 13 de julio de 2020, emitido por el Servicio de Registro Civil e Identificación.</v>
      </c>
      <c r="I835" s="129" t="str">
        <f>VLOOKUP(A835,BASE.!$A$1:$T$878,9,FALSE)</f>
        <v xml:space="preserve">:Durarán un año en sus cargos. </v>
      </c>
      <c r="J835" s="129" t="str">
        <f>VLOOKUP(A835,BASE.!$A$1:$T$878,10,FALSE)</f>
        <v>29.03.19</v>
      </c>
      <c r="K835" s="129" t="str">
        <f>VLOOKUP(A835,BASE.!$A$1:$T$878,11,FALSE)</f>
        <v xml:space="preserve">María Cecilia Suárez Indart 
Director Nacional: 
CARLOS ARACENA MELLADO
Jorge Lavanderos Svec
</v>
      </c>
      <c r="L835" s="129" t="str">
        <f>VLOOKUP(A835,BASE.!$A$1:$T$878,12,FALSE)</f>
        <v>Los Leones Nº382, Oficina 501, Providencia.</v>
      </c>
      <c r="M835" s="129" t="str">
        <f>VLOOKUP(A835,BASE.!$A$1:$T$878,13,FALSE)</f>
        <v>XIII</v>
      </c>
      <c r="N835" s="129" t="str">
        <f>VLOOKUP(A835,BASE.!$A$1:$T$878,14,FALSE)</f>
        <v>PROVIDENCIA</v>
      </c>
      <c r="O835" s="129">
        <f>VLOOKUP(A835,BASE.!$A$1:$T$878,15,FALSE)</f>
        <v>228798000</v>
      </c>
      <c r="P835" s="129" t="str">
        <f>VLOOKUP(A835,BASE.!$A$1:$T$878,16,FALSE)</f>
        <v>Correo: recepcion@aldeasinfantiles.cl</v>
      </c>
      <c r="Q835" s="129">
        <f>VLOOKUP(A835,BASE.!$A$1:$T$878,17,FALSE)</f>
        <v>0</v>
      </c>
      <c r="R835" s="129" t="str">
        <f>VLOOKUP(A835,BASE.!$A$1:$T$878,18,FALSE)</f>
        <v>93509: Otras asociaciones.</v>
      </c>
      <c r="S835" s="129" t="str">
        <f>VLOOKUP(A835,BASE.!$A$1:$T$878,19,FALSE)</f>
        <v>Certificado de antecedentes financieros correspondientes al año 2019, aprobado por el Subdepartamento de Supervisión Financiera Nacional. (ante notario público)</v>
      </c>
      <c r="T835" s="131">
        <f>VLOOKUP(A835,BASE.!$A$1:$T$878,20,FALSE)</f>
        <v>39381</v>
      </c>
      <c r="U835" s="130">
        <v>7379</v>
      </c>
      <c r="V835" s="136">
        <v>22943909</v>
      </c>
      <c r="W835" s="136">
        <v>22943909</v>
      </c>
      <c r="X835" s="134">
        <v>44227</v>
      </c>
      <c r="Y835" s="135" t="s">
        <v>8664</v>
      </c>
      <c r="Z835" s="135" t="s">
        <v>7880</v>
      </c>
      <c r="AA835" s="135" t="s">
        <v>162</v>
      </c>
    </row>
    <row r="836" spans="1:27" x14ac:dyDescent="0.25">
      <c r="A836" s="129">
        <v>7379</v>
      </c>
      <c r="B836" s="129" t="s">
        <v>8511</v>
      </c>
      <c r="C836" s="129">
        <v>735972006</v>
      </c>
      <c r="D836" s="129" t="str">
        <f>VLOOKUP(A836,BASE.!$A$1:$T$878,4,FALSE)</f>
        <v>Corporación de Derecho Privado</v>
      </c>
      <c r="E836" s="129" t="str">
        <f>VLOOKUP(A836,BASE.!$A$1:$T$878,5,FALSE)</f>
        <v>Otorgado por Decreto Supremo Nº 171, de 26 de febrero 1997, del Ministerio de Justicia.</v>
      </c>
      <c r="F836" s="129" t="str">
        <f>VLOOKUP(A836,BASE.!$A$1:$T$878,6,FALSE)</f>
        <v>Certificado de vigencia Folio N° 500328992037, de 27 de julio de 2020, emitido por el Servicio de Registro Civil e Identificación</v>
      </c>
      <c r="G836" s="129" t="str">
        <f>VLOOKUP(A836,BASE.!$A$1:$T$878,7,FALSE)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H836" s="129" t="str">
        <f>VLOOKUP(A836,BASE.!$A$1:$T$878,8,FALSE)</f>
        <v>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Consta en Certificado de directorio de persona jurídica sin fines lucro Folio N° 500328992243, de 13 de julio de 2020, emitido por el Servicio de Registro Civil e Identificación.</v>
      </c>
      <c r="I836" s="129" t="str">
        <f>VLOOKUP(A836,BASE.!$A$1:$T$878,9,FALSE)</f>
        <v xml:space="preserve">:Durarán un año en sus cargos. </v>
      </c>
      <c r="J836" s="129" t="str">
        <f>VLOOKUP(A836,BASE.!$A$1:$T$878,10,FALSE)</f>
        <v>29.03.19</v>
      </c>
      <c r="K836" s="129" t="str">
        <f>VLOOKUP(A836,BASE.!$A$1:$T$878,11,FALSE)</f>
        <v xml:space="preserve">María Cecilia Suárez Indart 
Director Nacional: 
CARLOS ARACENA MELLADO
Jorge Lavanderos Svec
</v>
      </c>
      <c r="L836" s="129" t="str">
        <f>VLOOKUP(A836,BASE.!$A$1:$T$878,12,FALSE)</f>
        <v>Los Leones Nº382, Oficina 501, Providencia.</v>
      </c>
      <c r="M836" s="129" t="str">
        <f>VLOOKUP(A836,BASE.!$A$1:$T$878,13,FALSE)</f>
        <v>XIII</v>
      </c>
      <c r="N836" s="129" t="str">
        <f>VLOOKUP(A836,BASE.!$A$1:$T$878,14,FALSE)</f>
        <v>PROVIDENCIA</v>
      </c>
      <c r="O836" s="129">
        <f>VLOOKUP(A836,BASE.!$A$1:$T$878,15,FALSE)</f>
        <v>228798000</v>
      </c>
      <c r="P836" s="129" t="str">
        <f>VLOOKUP(A836,BASE.!$A$1:$T$878,16,FALSE)</f>
        <v>Correo: recepcion@aldeasinfantiles.cl</v>
      </c>
      <c r="Q836" s="129">
        <f>VLOOKUP(A836,BASE.!$A$1:$T$878,17,FALSE)</f>
        <v>0</v>
      </c>
      <c r="R836" s="129" t="str">
        <f>VLOOKUP(A836,BASE.!$A$1:$T$878,18,FALSE)</f>
        <v>93509: Otras asociaciones.</v>
      </c>
      <c r="S836" s="129" t="str">
        <f>VLOOKUP(A836,BASE.!$A$1:$T$878,19,FALSE)</f>
        <v>Certificado de antecedentes financieros correspondientes al año 2019, aprobado por el Subdepartamento de Supervisión Financiera Nacional. (ante notario público)</v>
      </c>
      <c r="T836" s="131">
        <f>VLOOKUP(A836,BASE.!$A$1:$T$878,20,FALSE)</f>
        <v>39381</v>
      </c>
      <c r="U836" s="130">
        <v>7379</v>
      </c>
      <c r="V836" s="136">
        <v>17872236</v>
      </c>
      <c r="W836" s="136">
        <v>17872236</v>
      </c>
      <c r="X836" s="134">
        <v>44227</v>
      </c>
      <c r="Y836" s="135" t="s">
        <v>8664</v>
      </c>
      <c r="Z836" s="135" t="s">
        <v>7880</v>
      </c>
      <c r="AA836" s="135" t="s">
        <v>7914</v>
      </c>
    </row>
    <row r="837" spans="1:27" x14ac:dyDescent="0.25">
      <c r="A837" s="129">
        <v>7379</v>
      </c>
      <c r="B837" s="129" t="s">
        <v>8511</v>
      </c>
      <c r="C837" s="129">
        <v>735972006</v>
      </c>
      <c r="D837" s="129" t="str">
        <f>VLOOKUP(A837,BASE.!$A$1:$T$878,4,FALSE)</f>
        <v>Corporación de Derecho Privado</v>
      </c>
      <c r="E837" s="129" t="str">
        <f>VLOOKUP(A837,BASE.!$A$1:$T$878,5,FALSE)</f>
        <v>Otorgado por Decreto Supremo Nº 171, de 26 de febrero 1997, del Ministerio de Justicia.</v>
      </c>
      <c r="F837" s="129" t="str">
        <f>VLOOKUP(A837,BASE.!$A$1:$T$878,6,FALSE)</f>
        <v>Certificado de vigencia Folio N° 500328992037, de 27 de julio de 2020, emitido por el Servicio de Registro Civil e Identificación</v>
      </c>
      <c r="G837" s="129" t="str">
        <f>VLOOKUP(A837,BASE.!$A$1:$T$878,7,FALSE)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H837" s="129" t="str">
        <f>VLOOKUP(A837,BASE.!$A$1:$T$878,8,FALSE)</f>
        <v>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Consta en Certificado de directorio de persona jurídica sin fines lucro Folio N° 500328992243, de 13 de julio de 2020, emitido por el Servicio de Registro Civil e Identificación.</v>
      </c>
      <c r="I837" s="129" t="str">
        <f>VLOOKUP(A837,BASE.!$A$1:$T$878,9,FALSE)</f>
        <v xml:space="preserve">:Durarán un año en sus cargos. </v>
      </c>
      <c r="J837" s="129" t="str">
        <f>VLOOKUP(A837,BASE.!$A$1:$T$878,10,FALSE)</f>
        <v>29.03.19</v>
      </c>
      <c r="K837" s="129" t="str">
        <f>VLOOKUP(A837,BASE.!$A$1:$T$878,11,FALSE)</f>
        <v xml:space="preserve">María Cecilia Suárez Indart 
Director Nacional: 
CARLOS ARACENA MELLADO
Jorge Lavanderos Svec
</v>
      </c>
      <c r="L837" s="129" t="str">
        <f>VLOOKUP(A837,BASE.!$A$1:$T$878,12,FALSE)</f>
        <v>Los Leones Nº382, Oficina 501, Providencia.</v>
      </c>
      <c r="M837" s="129" t="str">
        <f>VLOOKUP(A837,BASE.!$A$1:$T$878,13,FALSE)</f>
        <v>XIII</v>
      </c>
      <c r="N837" s="129" t="str">
        <f>VLOOKUP(A837,BASE.!$A$1:$T$878,14,FALSE)</f>
        <v>PROVIDENCIA</v>
      </c>
      <c r="O837" s="129">
        <f>VLOOKUP(A837,BASE.!$A$1:$T$878,15,FALSE)</f>
        <v>228798000</v>
      </c>
      <c r="P837" s="129" t="str">
        <f>VLOOKUP(A837,BASE.!$A$1:$T$878,16,FALSE)</f>
        <v>Correo: recepcion@aldeasinfantiles.cl</v>
      </c>
      <c r="Q837" s="129">
        <f>VLOOKUP(A837,BASE.!$A$1:$T$878,17,FALSE)</f>
        <v>0</v>
      </c>
      <c r="R837" s="129" t="str">
        <f>VLOOKUP(A837,BASE.!$A$1:$T$878,18,FALSE)</f>
        <v>93509: Otras asociaciones.</v>
      </c>
      <c r="S837" s="129" t="str">
        <f>VLOOKUP(A837,BASE.!$A$1:$T$878,19,FALSE)</f>
        <v>Certificado de antecedentes financieros correspondientes al año 2019, aprobado por el Subdepartamento de Supervisión Financiera Nacional. (ante notario público)</v>
      </c>
      <c r="T837" s="131">
        <f>VLOOKUP(A837,BASE.!$A$1:$T$878,20,FALSE)</f>
        <v>39381</v>
      </c>
      <c r="U837" s="130">
        <v>7379</v>
      </c>
      <c r="V837" s="136">
        <v>36853603</v>
      </c>
      <c r="W837" s="136">
        <v>36853603</v>
      </c>
      <c r="X837" s="134">
        <v>44227</v>
      </c>
      <c r="Y837" s="135" t="s">
        <v>8664</v>
      </c>
      <c r="Z837" s="135" t="s">
        <v>7880</v>
      </c>
      <c r="AA837" s="135" t="s">
        <v>7950</v>
      </c>
    </row>
    <row r="838" spans="1:27" x14ac:dyDescent="0.25">
      <c r="A838" s="129">
        <v>7379</v>
      </c>
      <c r="B838" s="129" t="s">
        <v>8511</v>
      </c>
      <c r="C838" s="129">
        <v>735972006</v>
      </c>
      <c r="D838" s="129" t="str">
        <f>VLOOKUP(A838,BASE.!$A$1:$T$878,4,FALSE)</f>
        <v>Corporación de Derecho Privado</v>
      </c>
      <c r="E838" s="129" t="str">
        <f>VLOOKUP(A838,BASE.!$A$1:$T$878,5,FALSE)</f>
        <v>Otorgado por Decreto Supremo Nº 171, de 26 de febrero 1997, del Ministerio de Justicia.</v>
      </c>
      <c r="F838" s="129" t="str">
        <f>VLOOKUP(A838,BASE.!$A$1:$T$878,6,FALSE)</f>
        <v>Certificado de vigencia Folio N° 500328992037, de 27 de julio de 2020, emitido por el Servicio de Registro Civil e Identificación</v>
      </c>
      <c r="G838" s="129" t="str">
        <f>VLOOKUP(A838,BASE.!$A$1:$T$878,7,FALSE)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H838" s="129" t="str">
        <f>VLOOKUP(A838,BASE.!$A$1:$T$878,8,FALSE)</f>
        <v>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Consta en Certificado de directorio de persona jurídica sin fines lucro Folio N° 500328992243, de 13 de julio de 2020, emitido por el Servicio de Registro Civil e Identificación.</v>
      </c>
      <c r="I838" s="129" t="str">
        <f>VLOOKUP(A838,BASE.!$A$1:$T$878,9,FALSE)</f>
        <v xml:space="preserve">:Durarán un año en sus cargos. </v>
      </c>
      <c r="J838" s="129" t="str">
        <f>VLOOKUP(A838,BASE.!$A$1:$T$878,10,FALSE)</f>
        <v>29.03.19</v>
      </c>
      <c r="K838" s="129" t="str">
        <f>VLOOKUP(A838,BASE.!$A$1:$T$878,11,FALSE)</f>
        <v xml:space="preserve">María Cecilia Suárez Indart 
Director Nacional: 
CARLOS ARACENA MELLADO
Jorge Lavanderos Svec
</v>
      </c>
      <c r="L838" s="129" t="str">
        <f>VLOOKUP(A838,BASE.!$A$1:$T$878,12,FALSE)</f>
        <v>Los Leones Nº382, Oficina 501, Providencia.</v>
      </c>
      <c r="M838" s="129" t="str">
        <f>VLOOKUP(A838,BASE.!$A$1:$T$878,13,FALSE)</f>
        <v>XIII</v>
      </c>
      <c r="N838" s="129" t="str">
        <f>VLOOKUP(A838,BASE.!$A$1:$T$878,14,FALSE)</f>
        <v>PROVIDENCIA</v>
      </c>
      <c r="O838" s="129">
        <f>VLOOKUP(A838,BASE.!$A$1:$T$878,15,FALSE)</f>
        <v>228798000</v>
      </c>
      <c r="P838" s="129" t="str">
        <f>VLOOKUP(A838,BASE.!$A$1:$T$878,16,FALSE)</f>
        <v>Correo: recepcion@aldeasinfantiles.cl</v>
      </c>
      <c r="Q838" s="129">
        <f>VLOOKUP(A838,BASE.!$A$1:$T$878,17,FALSE)</f>
        <v>0</v>
      </c>
      <c r="R838" s="129" t="str">
        <f>VLOOKUP(A838,BASE.!$A$1:$T$878,18,FALSE)</f>
        <v>93509: Otras asociaciones.</v>
      </c>
      <c r="S838" s="129" t="str">
        <f>VLOOKUP(A838,BASE.!$A$1:$T$878,19,FALSE)</f>
        <v>Certificado de antecedentes financieros correspondientes al año 2019, aprobado por el Subdepartamento de Supervisión Financiera Nacional. (ante notario público)</v>
      </c>
      <c r="T838" s="131">
        <f>VLOOKUP(A838,BASE.!$A$1:$T$878,20,FALSE)</f>
        <v>39381</v>
      </c>
      <c r="U838" s="130">
        <v>7379</v>
      </c>
      <c r="V838" s="136">
        <v>19190396</v>
      </c>
      <c r="W838" s="136">
        <v>19190396</v>
      </c>
      <c r="X838" s="134">
        <v>44227</v>
      </c>
      <c r="Y838" s="135" t="s">
        <v>8664</v>
      </c>
      <c r="Z838" s="135" t="s">
        <v>7880</v>
      </c>
      <c r="AA838" s="135" t="s">
        <v>8051</v>
      </c>
    </row>
    <row r="839" spans="1:27" x14ac:dyDescent="0.25">
      <c r="A839" s="129">
        <v>7379</v>
      </c>
      <c r="B839" s="129" t="s">
        <v>8511</v>
      </c>
      <c r="C839" s="129">
        <v>735972006</v>
      </c>
      <c r="D839" s="129" t="str">
        <f>VLOOKUP(A839,BASE.!$A$1:$T$878,4,FALSE)</f>
        <v>Corporación de Derecho Privado</v>
      </c>
      <c r="E839" s="129" t="str">
        <f>VLOOKUP(A839,BASE.!$A$1:$T$878,5,FALSE)</f>
        <v>Otorgado por Decreto Supremo Nº 171, de 26 de febrero 1997, del Ministerio de Justicia.</v>
      </c>
      <c r="F839" s="129" t="str">
        <f>VLOOKUP(A839,BASE.!$A$1:$T$878,6,FALSE)</f>
        <v>Certificado de vigencia Folio N° 500328992037, de 27 de julio de 2020, emitido por el Servicio de Registro Civil e Identificación</v>
      </c>
      <c r="G839" s="129" t="str">
        <f>VLOOKUP(A839,BASE.!$A$1:$T$878,7,FALSE)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H839" s="129" t="str">
        <f>VLOOKUP(A839,BASE.!$A$1:$T$878,8,FALSE)</f>
        <v>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Consta en Certificado de directorio de persona jurídica sin fines lucro Folio N° 500328992243, de 13 de julio de 2020, emitido por el Servicio de Registro Civil e Identificación.</v>
      </c>
      <c r="I839" s="129" t="str">
        <f>VLOOKUP(A839,BASE.!$A$1:$T$878,9,FALSE)</f>
        <v xml:space="preserve">:Durarán un año en sus cargos. </v>
      </c>
      <c r="J839" s="129" t="str">
        <f>VLOOKUP(A839,BASE.!$A$1:$T$878,10,FALSE)</f>
        <v>29.03.19</v>
      </c>
      <c r="K839" s="129" t="str">
        <f>VLOOKUP(A839,BASE.!$A$1:$T$878,11,FALSE)</f>
        <v xml:space="preserve">María Cecilia Suárez Indart 
Director Nacional: 
CARLOS ARACENA MELLADO
Jorge Lavanderos Svec
</v>
      </c>
      <c r="L839" s="129" t="str">
        <f>VLOOKUP(A839,BASE.!$A$1:$T$878,12,FALSE)</f>
        <v>Los Leones Nº382, Oficina 501, Providencia.</v>
      </c>
      <c r="M839" s="129" t="str">
        <f>VLOOKUP(A839,BASE.!$A$1:$T$878,13,FALSE)</f>
        <v>XIII</v>
      </c>
      <c r="N839" s="129" t="str">
        <f>VLOOKUP(A839,BASE.!$A$1:$T$878,14,FALSE)</f>
        <v>PROVIDENCIA</v>
      </c>
      <c r="O839" s="129">
        <f>VLOOKUP(A839,BASE.!$A$1:$T$878,15,FALSE)</f>
        <v>228798000</v>
      </c>
      <c r="P839" s="129" t="str">
        <f>VLOOKUP(A839,BASE.!$A$1:$T$878,16,FALSE)</f>
        <v>Correo: recepcion@aldeasinfantiles.cl</v>
      </c>
      <c r="Q839" s="129">
        <f>VLOOKUP(A839,BASE.!$A$1:$T$878,17,FALSE)</f>
        <v>0</v>
      </c>
      <c r="R839" s="129" t="str">
        <f>VLOOKUP(A839,BASE.!$A$1:$T$878,18,FALSE)</f>
        <v>93509: Otras asociaciones.</v>
      </c>
      <c r="S839" s="129" t="str">
        <f>VLOOKUP(A839,BASE.!$A$1:$T$878,19,FALSE)</f>
        <v>Certificado de antecedentes financieros correspondientes al año 2019, aprobado por el Subdepartamento de Supervisión Financiera Nacional. (ante notario público)</v>
      </c>
      <c r="T839" s="131">
        <f>VLOOKUP(A839,BASE.!$A$1:$T$878,20,FALSE)</f>
        <v>39381</v>
      </c>
      <c r="U839" s="130">
        <v>7379</v>
      </c>
      <c r="V839" s="136">
        <v>0</v>
      </c>
      <c r="W839" s="136">
        <v>0</v>
      </c>
      <c r="X839" s="134">
        <v>44227</v>
      </c>
      <c r="Y839" s="135" t="s">
        <v>8664</v>
      </c>
      <c r="Z839" s="135" t="s">
        <v>7880</v>
      </c>
      <c r="AA839" s="135" t="s">
        <v>8019</v>
      </c>
    </row>
    <row r="840" spans="1:27" x14ac:dyDescent="0.25">
      <c r="A840" s="129">
        <v>7379</v>
      </c>
      <c r="B840" s="129" t="s">
        <v>8511</v>
      </c>
      <c r="C840" s="129">
        <v>735972006</v>
      </c>
      <c r="D840" s="129" t="str">
        <f>VLOOKUP(A840,BASE.!$A$1:$T$878,4,FALSE)</f>
        <v>Corporación de Derecho Privado</v>
      </c>
      <c r="E840" s="129" t="str">
        <f>VLOOKUP(A840,BASE.!$A$1:$T$878,5,FALSE)</f>
        <v>Otorgado por Decreto Supremo Nº 171, de 26 de febrero 1997, del Ministerio de Justicia.</v>
      </c>
      <c r="F840" s="129" t="str">
        <f>VLOOKUP(A840,BASE.!$A$1:$T$878,6,FALSE)</f>
        <v>Certificado de vigencia Folio N° 500328992037, de 27 de julio de 2020, emitido por el Servicio de Registro Civil e Identificación</v>
      </c>
      <c r="G840" s="129" t="str">
        <f>VLOOKUP(A840,BASE.!$A$1:$T$878,7,FALSE)</f>
        <v>Mejorar la calidad de vida de los niños de escasos recursos económicos, ya sean huérfanos y/o desamparados sin importar su raza, etnia, nacionalidad, religión, sexo. Dos, este propósito es logrado por medio de hogares permanentes y gratuitos a disposición de niños pobres huérfanos y/o desamparados, donde crecerán para ser independientes y miembros contribuyentes de la sociedad. Tres, la corporación, en su propósito de luchar y velar por el bienestar de niños pobres, huérfanos, y/o abandonados que se encuentren en una evidente situación de pobreza, puede brindar en forma absolutamente gratuita educación, cuidado médico, vivienda y/o pequeños proyectos empresariales para servir las necesidades de nuestros niños en situación de pobreza huérfanos, y/o abandonados. Cuatro, perseguir exclusivamente fines de desarrollo humano, de utilidad pública, y no de lucro”</v>
      </c>
      <c r="H840" s="129" t="str">
        <f>VLOOKUP(A840,BASE.!$A$1:$T$878,8,FALSE)</f>
        <v>Directora delegada de Kinderdof International: 
-Zulma Fabiola Flores Muñoz 
-Renuncia de don Alfonso Pretto Rosso
Presidenta:
Cecilia Suárez Indart, 
Secretario: 
Eleazar Jaramillo Aburto 
Tesorero: 
Claudio Espinoza Moraga,
Director Nacional: 
CARLOS ARACENA MELLADO,
Directores:
Eleazar Jaramillo Aburto 
Elías Mohor Albornoz, 
Sergio Guzmán Lagos,
Francisco Leturia Infante 
Claudio Espinoza Moraga,
Cecilia Suárez Indart 
Omitido 
Consta en Certificado de directorio de persona jurídica sin fines lucro Folio N° 500328992243, de 13 de julio de 2020, emitido por el Servicio de Registro Civil e Identificación.</v>
      </c>
      <c r="I840" s="129" t="str">
        <f>VLOOKUP(A840,BASE.!$A$1:$T$878,9,FALSE)</f>
        <v xml:space="preserve">:Durarán un año en sus cargos. </v>
      </c>
      <c r="J840" s="129" t="str">
        <f>VLOOKUP(A840,BASE.!$A$1:$T$878,10,FALSE)</f>
        <v>29.03.19</v>
      </c>
      <c r="K840" s="129" t="str">
        <f>VLOOKUP(A840,BASE.!$A$1:$T$878,11,FALSE)</f>
        <v xml:space="preserve">María Cecilia Suárez Indart 
Director Nacional: 
CARLOS ARACENA MELLADO
Jorge Lavanderos Svec
</v>
      </c>
      <c r="L840" s="129" t="str">
        <f>VLOOKUP(A840,BASE.!$A$1:$T$878,12,FALSE)</f>
        <v>Los Leones Nº382, Oficina 501, Providencia.</v>
      </c>
      <c r="M840" s="129" t="str">
        <f>VLOOKUP(A840,BASE.!$A$1:$T$878,13,FALSE)</f>
        <v>XIII</v>
      </c>
      <c r="N840" s="129" t="str">
        <f>VLOOKUP(A840,BASE.!$A$1:$T$878,14,FALSE)</f>
        <v>PROVIDENCIA</v>
      </c>
      <c r="O840" s="129">
        <f>VLOOKUP(A840,BASE.!$A$1:$T$878,15,FALSE)</f>
        <v>228798000</v>
      </c>
      <c r="P840" s="129" t="str">
        <f>VLOOKUP(A840,BASE.!$A$1:$T$878,16,FALSE)</f>
        <v>Correo: recepcion@aldeasinfantiles.cl</v>
      </c>
      <c r="Q840" s="129">
        <f>VLOOKUP(A840,BASE.!$A$1:$T$878,17,FALSE)</f>
        <v>0</v>
      </c>
      <c r="R840" s="129" t="str">
        <f>VLOOKUP(A840,BASE.!$A$1:$T$878,18,FALSE)</f>
        <v>93509: Otras asociaciones.</v>
      </c>
      <c r="S840" s="129" t="str">
        <f>VLOOKUP(A840,BASE.!$A$1:$T$878,19,FALSE)</f>
        <v>Certificado de antecedentes financieros correspondientes al año 2019, aprobado por el Subdepartamento de Supervisión Financiera Nacional. (ante notario público)</v>
      </c>
      <c r="T840" s="131">
        <f>VLOOKUP(A840,BASE.!$A$1:$T$878,20,FALSE)</f>
        <v>39381</v>
      </c>
      <c r="U840" s="130">
        <v>7379</v>
      </c>
      <c r="V840" s="136">
        <v>32793795</v>
      </c>
      <c r="W840" s="136">
        <v>32793795</v>
      </c>
      <c r="X840" s="134">
        <v>44227</v>
      </c>
      <c r="Y840" s="135" t="s">
        <v>8664</v>
      </c>
      <c r="Z840" s="135" t="s">
        <v>7880</v>
      </c>
      <c r="AA840" s="135" t="s">
        <v>7886</v>
      </c>
    </row>
    <row r="841" spans="1:27" x14ac:dyDescent="0.25">
      <c r="A841" s="129">
        <v>7381</v>
      </c>
      <c r="B841" s="129" t="s">
        <v>8512</v>
      </c>
      <c r="C841" s="129">
        <v>658279203</v>
      </c>
      <c r="D841" s="129" t="str">
        <f>VLOOKUP(A841,BASE.!$A$1:$T$878,4,FALSE)</f>
        <v xml:space="preserve">Corporación de derecho privado.
</v>
      </c>
      <c r="E841" s="129" t="str">
        <f>VLOOKUP(A841,BASE.!$A$1:$T$878,5,FALSE)</f>
        <v xml:space="preserve">Otorgado por Decreto Supremo N° 1885, de 25 de junio de 2007, del Ministerio de Justicia.
</v>
      </c>
      <c r="F841" s="129" t="str">
        <f>VLOOKUP(A841,BASE.!$A$1:$T$878,6,FALSE)</f>
        <v xml:space="preserve">Certificado de Vigencia de Persona Jurídica sin fines de lucro Folio N° 500340604300, de 14 de agosto de 2020.
</v>
      </c>
      <c r="G841" s="129" t="str">
        <f>VLOOKUP(A841,BASE.!$A$1:$T$878,7,FALSE)</f>
        <v xml:space="preserve">La promoción del desarrollo, especialmente de las personas, familias, grupos y comunidades que viven en condiciones de pobreza y/o marginalidad.
</v>
      </c>
      <c r="H841" s="129" t="str">
        <f>VLOOKUP(A841,BASE.!$A$1:$T$878,8,FALSE)</f>
        <v xml:space="preserve">Presidente:
 Jessica Raquel Letelier Trincado, 
Vicepdte: 
Miguel Ormeño Pitriqueo, 
Secretario: 
Adolfo Frías Salgado, 
Tesorera: 
Fernanda Sofía Lira Vásquez, 
Director: 
Pedro Esteban García Villagra, </v>
      </c>
      <c r="I841" s="129" t="str">
        <f>VLOOKUP(A841,BASE.!$A$1:$T$878,9,FALSE)</f>
        <v xml:space="preserve">dura dos años en su cargo. </v>
      </c>
      <c r="J841" s="129" t="str">
        <f>VLOOKUP(A841,BASE.!$A$1:$T$878,10,FALSE)</f>
        <v>30-3-2020 hasta el 30-3-2022</v>
      </c>
      <c r="K841" s="129" t="str">
        <f>VLOOKUP(A841,BASE.!$A$1:$T$878,11,FALSE)</f>
        <v xml:space="preserve">
Jessica Raquel Letelier Trincado
</v>
      </c>
      <c r="L841" s="129" t="str">
        <f>VLOOKUP(A841,BASE.!$A$1:$T$878,12,FALSE)</f>
        <v xml:space="preserve">Avenida Salvador Allende N° 92, Oficina 10, comuna de San Joaquín
</v>
      </c>
      <c r="M841" s="129" t="str">
        <f>VLOOKUP(A841,BASE.!$A$1:$T$878,13,FALSE)</f>
        <v>XIII</v>
      </c>
      <c r="N841" s="129" t="str">
        <f>VLOOKUP(A841,BASE.!$A$1:$T$878,14,FALSE)</f>
        <v>San Joaquín</v>
      </c>
      <c r="O841" s="129" t="str">
        <f>VLOOKUP(A841,BASE.!$A$1:$T$878,15,FALSE)</f>
        <v xml:space="preserve"> Teléfono: 225529266</v>
      </c>
      <c r="P841" s="129" t="str">
        <f>VLOOKUP(A841,BASE.!$A$1:$T$878,16,FALSE)</f>
        <v xml:space="preserve">email: jessica.letelier@ongrenuevo.cl
</v>
      </c>
      <c r="Q841" s="129">
        <f>VLOOKUP(A841,BASE.!$A$1:$T$878,17,FALSE)</f>
        <v>0</v>
      </c>
      <c r="R841" s="129" t="str">
        <f>VLOOKUP(A841,BASE.!$A$1:$T$878,18,FALSE)</f>
        <v>93401 Institución de Asistencia Social.</v>
      </c>
      <c r="S841" s="129" t="str">
        <f>VLOOKUP(A841,BASE.!$A$1:$T$878,19,FALSE)</f>
        <v>Certificado Financiero 2019 APROBADO  por el Subdepartamento de Supervisión financiera.</v>
      </c>
      <c r="T841" s="131">
        <f>VLOOKUP(A841,BASE.!$A$1:$T$878,20,FALSE)</f>
        <v>39392</v>
      </c>
      <c r="U841" s="130">
        <v>7381</v>
      </c>
      <c r="V841" s="136">
        <v>9293681</v>
      </c>
      <c r="W841" s="136">
        <v>9293681</v>
      </c>
      <c r="X841" s="134">
        <v>44227</v>
      </c>
      <c r="Y841" s="135" t="s">
        <v>8664</v>
      </c>
      <c r="Z841" s="135" t="s">
        <v>7880</v>
      </c>
      <c r="AA841" s="135" t="s">
        <v>7972</v>
      </c>
    </row>
    <row r="842" spans="1:27" x14ac:dyDescent="0.25">
      <c r="A842" s="129">
        <v>7381</v>
      </c>
      <c r="B842" s="129" t="s">
        <v>8512</v>
      </c>
      <c r="C842" s="129">
        <v>658279203</v>
      </c>
      <c r="D842" s="129" t="str">
        <f>VLOOKUP(A842,BASE.!$A$1:$T$878,4,FALSE)</f>
        <v xml:space="preserve">Corporación de derecho privado.
</v>
      </c>
      <c r="E842" s="129" t="str">
        <f>VLOOKUP(A842,BASE.!$A$1:$T$878,5,FALSE)</f>
        <v xml:space="preserve">Otorgado por Decreto Supremo N° 1885, de 25 de junio de 2007, del Ministerio de Justicia.
</v>
      </c>
      <c r="F842" s="129" t="str">
        <f>VLOOKUP(A842,BASE.!$A$1:$T$878,6,FALSE)</f>
        <v xml:space="preserve">Certificado de Vigencia de Persona Jurídica sin fines de lucro Folio N° 500340604300, de 14 de agosto de 2020.
</v>
      </c>
      <c r="G842" s="129" t="str">
        <f>VLOOKUP(A842,BASE.!$A$1:$T$878,7,FALSE)</f>
        <v xml:space="preserve">La promoción del desarrollo, especialmente de las personas, familias, grupos y comunidades que viven en condiciones de pobreza y/o marginalidad.
</v>
      </c>
      <c r="H842" s="129" t="str">
        <f>VLOOKUP(A842,BASE.!$A$1:$T$878,8,FALSE)</f>
        <v xml:space="preserve">Presidente:
 Jessica Raquel Letelier Trincado, 
Vicepdte: 
Miguel Ormeño Pitriqueo, 
Secretario: 
Adolfo Frías Salgado, 
Tesorera: 
Fernanda Sofía Lira Vásquez, 
Director: 
Pedro Esteban García Villagra, </v>
      </c>
      <c r="I842" s="129" t="str">
        <f>VLOOKUP(A842,BASE.!$A$1:$T$878,9,FALSE)</f>
        <v xml:space="preserve">dura dos años en su cargo. </v>
      </c>
      <c r="J842" s="129" t="str">
        <f>VLOOKUP(A842,BASE.!$A$1:$T$878,10,FALSE)</f>
        <v>30-3-2020 hasta el 30-3-2022</v>
      </c>
      <c r="K842" s="129" t="str">
        <f>VLOOKUP(A842,BASE.!$A$1:$T$878,11,FALSE)</f>
        <v xml:space="preserve">
Jessica Raquel Letelier Trincado
</v>
      </c>
      <c r="L842" s="129" t="str">
        <f>VLOOKUP(A842,BASE.!$A$1:$T$878,12,FALSE)</f>
        <v xml:space="preserve">Avenida Salvador Allende N° 92, Oficina 10, comuna de San Joaquín
</v>
      </c>
      <c r="M842" s="129" t="str">
        <f>VLOOKUP(A842,BASE.!$A$1:$T$878,13,FALSE)</f>
        <v>XIII</v>
      </c>
      <c r="N842" s="129" t="str">
        <f>VLOOKUP(A842,BASE.!$A$1:$T$878,14,FALSE)</f>
        <v>San Joaquín</v>
      </c>
      <c r="O842" s="129" t="str">
        <f>VLOOKUP(A842,BASE.!$A$1:$T$878,15,FALSE)</f>
        <v xml:space="preserve"> Teléfono: 225529266</v>
      </c>
      <c r="P842" s="129" t="str">
        <f>VLOOKUP(A842,BASE.!$A$1:$T$878,16,FALSE)</f>
        <v xml:space="preserve">email: jessica.letelier@ongrenuevo.cl
</v>
      </c>
      <c r="Q842" s="129">
        <f>VLOOKUP(A842,BASE.!$A$1:$T$878,17,FALSE)</f>
        <v>0</v>
      </c>
      <c r="R842" s="129" t="str">
        <f>VLOOKUP(A842,BASE.!$A$1:$T$878,18,FALSE)</f>
        <v>93401 Institución de Asistencia Social.</v>
      </c>
      <c r="S842" s="129" t="str">
        <f>VLOOKUP(A842,BASE.!$A$1:$T$878,19,FALSE)</f>
        <v>Certificado Financiero 2019 APROBADO  por el Subdepartamento de Supervisión financiera.</v>
      </c>
      <c r="T842" s="131">
        <f>VLOOKUP(A842,BASE.!$A$1:$T$878,20,FALSE)</f>
        <v>39392</v>
      </c>
      <c r="U842" s="130">
        <v>7381</v>
      </c>
      <c r="V842" s="136">
        <v>17737772</v>
      </c>
      <c r="W842" s="136">
        <v>17737772</v>
      </c>
      <c r="X842" s="134">
        <v>44227</v>
      </c>
      <c r="Y842" s="135" t="s">
        <v>8664</v>
      </c>
      <c r="Z842" s="135" t="s">
        <v>7880</v>
      </c>
      <c r="AA842" s="135" t="s">
        <v>7902</v>
      </c>
    </row>
    <row r="843" spans="1:27" x14ac:dyDescent="0.25">
      <c r="A843" s="129">
        <v>7386</v>
      </c>
      <c r="B843" s="129" t="s">
        <v>8513</v>
      </c>
      <c r="C843" s="129">
        <v>690502003</v>
      </c>
      <c r="D843" s="129" t="str">
        <f>VLOOKUP(A843,BASE.!$A$1:$T$878,4,FALSE)</f>
        <v>Municipalidad</v>
      </c>
      <c r="E843" s="129" t="str">
        <f>VLOOKUP(A843,BASE.!$A$1:$T$878,5,FALSE)</f>
        <v>Constitución Política de la República, artículo 107</v>
      </c>
      <c r="F843" s="129" t="str">
        <f>VLOOKUP(A843,BASE.!$A$1:$T$878,6,FALSE)</f>
        <v>Indefinida</v>
      </c>
      <c r="G843" s="129" t="str">
        <f>VLOOKUP(A843,BASE.!$A$1:$T$878,7,FALSE)</f>
        <v>Según Ley Orgánica Nº 18.695, artículos 1º al  4º</v>
      </c>
      <c r="H843" s="129" t="str">
        <f>VLOOKUP(A843,BASE.!$A$1:$T$878,8,FALSE)</f>
        <v>no tiene</v>
      </c>
      <c r="I843" s="129">
        <f>VLOOKUP(A843,BASE.!$A$1:$T$878,9,FALSE)</f>
        <v>0</v>
      </c>
      <c r="J843" s="129">
        <f>VLOOKUP(A843,BASE.!$A$1:$T$878,10,FALSE)</f>
        <v>0</v>
      </c>
      <c r="K843" s="129" t="str">
        <f>VLOOKUP(A843,BASE.!$A$1:$T$878,11,FALSE)</f>
        <v xml:space="preserve">Alberto Patricio Aliaga Díaz </v>
      </c>
      <c r="L843" s="129" t="str">
        <f>VLOOKUP(A843,BASE.!$A$1:$T$878,12,FALSE)</f>
        <v xml:space="preserve">Avenida Humeres Nº 499, comuna de Cabildo, Quinta Región.
</v>
      </c>
      <c r="M843" s="129" t="str">
        <f>VLOOKUP(A843,BASE.!$A$1:$T$878,13,FALSE)</f>
        <v>V</v>
      </c>
      <c r="N843" s="129" t="str">
        <f>VLOOKUP(A843,BASE.!$A$1:$T$878,14,FALSE)</f>
        <v>Cabildo</v>
      </c>
      <c r="O843" s="129">
        <f>VLOOKUP(A843,BASE.!$A$1:$T$878,15,FALSE)</f>
        <v>0</v>
      </c>
      <c r="P843" s="129" t="str">
        <f>VLOOKUP(A843,BASE.!$A$1:$T$878,16,FALSE)</f>
        <v>E mail: contacto@municipiocabildo.cl</v>
      </c>
      <c r="Q843" s="129">
        <f>VLOOKUP(A843,BASE.!$A$1:$T$878,17,FALSE)</f>
        <v>0</v>
      </c>
      <c r="R843" s="129">
        <f>VLOOKUP(A843,BASE.!$A$1:$T$878,18,FALSE)</f>
        <v>91001</v>
      </c>
      <c r="S843" s="129" t="str">
        <f>VLOOKUP(A843,BASE.!$A$1:$T$878,19,FALSE)</f>
        <v xml:space="preserve">No se acompañan. Aplica Informe Jurídico Nº 09, de  fecha 14 de marzo de 2011 del Departamento Jurídico y Dictamen Nº 070791, de 2009, de la Contraloría General de la República.  
</v>
      </c>
      <c r="T843" s="131">
        <f>VLOOKUP(A843,BASE.!$A$1:$T$878,20,FALSE)</f>
        <v>39434</v>
      </c>
      <c r="U843" s="130">
        <v>7386</v>
      </c>
      <c r="V843" s="136">
        <v>83000</v>
      </c>
      <c r="W843" s="136">
        <v>83000</v>
      </c>
      <c r="X843" s="134">
        <v>44227</v>
      </c>
      <c r="Y843" s="135" t="s">
        <v>8664</v>
      </c>
      <c r="Z843" s="135" t="s">
        <v>7880</v>
      </c>
      <c r="AA843" s="135" t="s">
        <v>8024</v>
      </c>
    </row>
    <row r="844" spans="1:27" x14ac:dyDescent="0.25">
      <c r="A844" s="129">
        <v>7388</v>
      </c>
      <c r="B844" s="129" t="s">
        <v>8514</v>
      </c>
      <c r="C844" s="129">
        <v>713394009</v>
      </c>
      <c r="D844" s="129" t="str">
        <f>VLOOKUP(A844,BASE.!$A$1:$T$878,4,FALSE)</f>
        <v>Corporación de Derecho Privado</v>
      </c>
      <c r="E844" s="129" t="str">
        <f>VLOOKUP(A844,BASE.!$A$1:$T$878,5,FALSE)</f>
        <v>Otorgada por Decreto Exento N° 1297, de 14 de octubre de 1977, modificado por Decreto Exento N° 199, ambos del Ministerio de Justicia.</v>
      </c>
      <c r="F844" s="129" t="str">
        <f>VLOOKUP(A844,BASE.!$A$1:$T$878,6,FALSE)</f>
        <v>Certificado de Vigencia de persona jurídica sin fines de lucro folio N° 500352851025, de fecha 28 de octubre de 2020, emitido por el Servicio de Registro Civil e Identificación.</v>
      </c>
      <c r="G844" s="129" t="str">
        <f>VLOOKUP(A844,BASE.!$A$1:$T$878,7,FALSE)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844" s="129" t="str">
        <f>VLOOKUP(A844,BASE.!$A$1:$T$878,8,FALSE)</f>
        <v>Presidente: 
Ermes Andrade Barría, 
Vice Presidenta: 
María Victoria Gyllen López
Tesorero: 
Iris Chávez Chaparro
Secretario: 
Marina Inés González Cabeza</v>
      </c>
      <c r="I844" s="129" t="str">
        <f>VLOOKUP(A844,BASE.!$A$1:$T$878,9,FALSE)</f>
        <v>Dos años en sus cargos.</v>
      </c>
      <c r="J844" s="129" t="str">
        <f>VLOOKUP(A844,BASE.!$A$1:$T$878,10,FALSE)</f>
        <v>De 31 de octubre de 2018 a 31 de octubre de 2020.</v>
      </c>
      <c r="K844" s="129" t="str">
        <f>VLOOKUP(A844,BASE.!$A$1:$T$878,11,FALSE)</f>
        <v xml:space="preserve">Presidente: Ermes Andrade Barría,
</v>
      </c>
      <c r="L844" s="129" t="str">
        <f>VLOOKUP(A844,BASE.!$A$1:$T$878,12,FALSE)</f>
        <v xml:space="preserve">Arturo Prat N° 350, Ciudad de Temuco
</v>
      </c>
      <c r="M844" s="129" t="str">
        <f>VLOOKUP(A844,BASE.!$A$1:$T$878,13,FALSE)</f>
        <v>IX</v>
      </c>
      <c r="N844" s="129" t="str">
        <f>VLOOKUP(A844,BASE.!$A$1:$T$878,14,FALSE)</f>
        <v>Temuco</v>
      </c>
      <c r="O844" s="129" t="str">
        <f>VLOOKUP(A844,BASE.!$A$1:$T$878,15,FALSE)</f>
        <v xml:space="preserve">Fono: (45) 2407654
</v>
      </c>
      <c r="P844" s="129" t="str">
        <f>VLOOKUP(A844,BASE.!$A$1:$T$878,16,FALSE)</f>
        <v xml:space="preserve">corprix@gmail.cl
</v>
      </c>
      <c r="Q844" s="129">
        <f>VLOOKUP(A844,BASE.!$A$1:$T$878,17,FALSE)</f>
        <v>0</v>
      </c>
      <c r="R844" s="129">
        <f>VLOOKUP(A844,BASE.!$A$1:$T$878,18,FALSE)</f>
        <v>93401</v>
      </c>
      <c r="S844" s="129" t="str">
        <f>VLOOKUP(A844,BASE.!$A$1:$T$878,19,FALSE)</f>
        <v>Se acompaña certificado financiero correspondiente al año 2019, aprobado por el Subdepartamento de Supervisión Financiera Nacional.</v>
      </c>
      <c r="T844" s="131">
        <f>VLOOKUP(A844,BASE.!$A$1:$T$878,20,FALSE)</f>
        <v>39476</v>
      </c>
      <c r="U844" s="130">
        <v>7388</v>
      </c>
      <c r="V844" s="136">
        <v>8270245</v>
      </c>
      <c r="W844" s="136">
        <v>8270245</v>
      </c>
      <c r="X844" s="134">
        <v>44227</v>
      </c>
      <c r="Y844" s="135" t="s">
        <v>8664</v>
      </c>
      <c r="Z844" s="135" t="s">
        <v>7880</v>
      </c>
      <c r="AA844" s="135" t="s">
        <v>230</v>
      </c>
    </row>
    <row r="845" spans="1:27" x14ac:dyDescent="0.25">
      <c r="A845" s="129">
        <v>7388</v>
      </c>
      <c r="B845" s="129" t="s">
        <v>8514</v>
      </c>
      <c r="C845" s="129">
        <v>713394009</v>
      </c>
      <c r="D845" s="129" t="str">
        <f>VLOOKUP(A845,BASE.!$A$1:$T$878,4,FALSE)</f>
        <v>Corporación de Derecho Privado</v>
      </c>
      <c r="E845" s="129" t="str">
        <f>VLOOKUP(A845,BASE.!$A$1:$T$878,5,FALSE)</f>
        <v>Otorgada por Decreto Exento N° 1297, de 14 de octubre de 1977, modificado por Decreto Exento N° 199, ambos del Ministerio de Justicia.</v>
      </c>
      <c r="F845" s="129" t="str">
        <f>VLOOKUP(A845,BASE.!$A$1:$T$878,6,FALSE)</f>
        <v>Certificado de Vigencia de persona jurídica sin fines de lucro folio N° 500352851025, de fecha 28 de octubre de 2020, emitido por el Servicio de Registro Civil e Identificación.</v>
      </c>
      <c r="G845" s="129" t="str">
        <f>VLOOKUP(A845,BASE.!$A$1:$T$878,7,FALSE)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845" s="129" t="str">
        <f>VLOOKUP(A845,BASE.!$A$1:$T$878,8,FALSE)</f>
        <v>Presidente: 
Ermes Andrade Barría, 
Vice Presidenta: 
María Victoria Gyllen López
Tesorero: 
Iris Chávez Chaparro
Secretario: 
Marina Inés González Cabeza</v>
      </c>
      <c r="I845" s="129" t="str">
        <f>VLOOKUP(A845,BASE.!$A$1:$T$878,9,FALSE)</f>
        <v>Dos años en sus cargos.</v>
      </c>
      <c r="J845" s="129" t="str">
        <f>VLOOKUP(A845,BASE.!$A$1:$T$878,10,FALSE)</f>
        <v>De 31 de octubre de 2018 a 31 de octubre de 2020.</v>
      </c>
      <c r="K845" s="129" t="str">
        <f>VLOOKUP(A845,BASE.!$A$1:$T$878,11,FALSE)</f>
        <v xml:space="preserve">Presidente: Ermes Andrade Barría,
</v>
      </c>
      <c r="L845" s="129" t="str">
        <f>VLOOKUP(A845,BASE.!$A$1:$T$878,12,FALSE)</f>
        <v xml:space="preserve">Arturo Prat N° 350, Ciudad de Temuco
</v>
      </c>
      <c r="M845" s="129" t="str">
        <f>VLOOKUP(A845,BASE.!$A$1:$T$878,13,FALSE)</f>
        <v>IX</v>
      </c>
      <c r="N845" s="129" t="str">
        <f>VLOOKUP(A845,BASE.!$A$1:$T$878,14,FALSE)</f>
        <v>Temuco</v>
      </c>
      <c r="O845" s="129" t="str">
        <f>VLOOKUP(A845,BASE.!$A$1:$T$878,15,FALSE)</f>
        <v xml:space="preserve">Fono: (45) 2407654
</v>
      </c>
      <c r="P845" s="129" t="str">
        <f>VLOOKUP(A845,BASE.!$A$1:$T$878,16,FALSE)</f>
        <v xml:space="preserve">corprix@gmail.cl
</v>
      </c>
      <c r="Q845" s="129">
        <f>VLOOKUP(A845,BASE.!$A$1:$T$878,17,FALSE)</f>
        <v>0</v>
      </c>
      <c r="R845" s="129">
        <f>VLOOKUP(A845,BASE.!$A$1:$T$878,18,FALSE)</f>
        <v>93401</v>
      </c>
      <c r="S845" s="129" t="str">
        <f>VLOOKUP(A845,BASE.!$A$1:$T$878,19,FALSE)</f>
        <v>Se acompaña certificado financiero correspondiente al año 2019, aprobado por el Subdepartamento de Supervisión Financiera Nacional.</v>
      </c>
      <c r="T845" s="131">
        <f>VLOOKUP(A845,BASE.!$A$1:$T$878,20,FALSE)</f>
        <v>39476</v>
      </c>
      <c r="U845" s="130">
        <v>7388</v>
      </c>
      <c r="V845" s="136">
        <v>23320682</v>
      </c>
      <c r="W845" s="136">
        <v>23320682</v>
      </c>
      <c r="X845" s="134">
        <v>44227</v>
      </c>
      <c r="Y845" s="135" t="s">
        <v>8664</v>
      </c>
      <c r="Z845" s="135" t="s">
        <v>7880</v>
      </c>
      <c r="AA845" s="135" t="s">
        <v>8068</v>
      </c>
    </row>
    <row r="846" spans="1:27" x14ac:dyDescent="0.25">
      <c r="A846" s="129">
        <v>7388</v>
      </c>
      <c r="B846" s="129" t="s">
        <v>8514</v>
      </c>
      <c r="C846" s="129">
        <v>713394009</v>
      </c>
      <c r="D846" s="129" t="str">
        <f>VLOOKUP(A846,BASE.!$A$1:$T$878,4,FALSE)</f>
        <v>Corporación de Derecho Privado</v>
      </c>
      <c r="E846" s="129" t="str">
        <f>VLOOKUP(A846,BASE.!$A$1:$T$878,5,FALSE)</f>
        <v>Otorgada por Decreto Exento N° 1297, de 14 de octubre de 1977, modificado por Decreto Exento N° 199, ambos del Ministerio de Justicia.</v>
      </c>
      <c r="F846" s="129" t="str">
        <f>VLOOKUP(A846,BASE.!$A$1:$T$878,6,FALSE)</f>
        <v>Certificado de Vigencia de persona jurídica sin fines de lucro folio N° 500352851025, de fecha 28 de octubre de 2020, emitido por el Servicio de Registro Civil e Identificación.</v>
      </c>
      <c r="G846" s="129" t="str">
        <f>VLOOKUP(A846,BASE.!$A$1:$T$878,7,FALSE)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846" s="129" t="str">
        <f>VLOOKUP(A846,BASE.!$A$1:$T$878,8,FALSE)</f>
        <v>Presidente: 
Ermes Andrade Barría, 
Vice Presidenta: 
María Victoria Gyllen López
Tesorero: 
Iris Chávez Chaparro
Secretario: 
Marina Inés González Cabeza</v>
      </c>
      <c r="I846" s="129" t="str">
        <f>VLOOKUP(A846,BASE.!$A$1:$T$878,9,FALSE)</f>
        <v>Dos años en sus cargos.</v>
      </c>
      <c r="J846" s="129" t="str">
        <f>VLOOKUP(A846,BASE.!$A$1:$T$878,10,FALSE)</f>
        <v>De 31 de octubre de 2018 a 31 de octubre de 2020.</v>
      </c>
      <c r="K846" s="129" t="str">
        <f>VLOOKUP(A846,BASE.!$A$1:$T$878,11,FALSE)</f>
        <v xml:space="preserve">Presidente: Ermes Andrade Barría,
</v>
      </c>
      <c r="L846" s="129" t="str">
        <f>VLOOKUP(A846,BASE.!$A$1:$T$878,12,FALSE)</f>
        <v xml:space="preserve">Arturo Prat N° 350, Ciudad de Temuco
</v>
      </c>
      <c r="M846" s="129" t="str">
        <f>VLOOKUP(A846,BASE.!$A$1:$T$878,13,FALSE)</f>
        <v>IX</v>
      </c>
      <c r="N846" s="129" t="str">
        <f>VLOOKUP(A846,BASE.!$A$1:$T$878,14,FALSE)</f>
        <v>Temuco</v>
      </c>
      <c r="O846" s="129" t="str">
        <f>VLOOKUP(A846,BASE.!$A$1:$T$878,15,FALSE)</f>
        <v xml:space="preserve">Fono: (45) 2407654
</v>
      </c>
      <c r="P846" s="129" t="str">
        <f>VLOOKUP(A846,BASE.!$A$1:$T$878,16,FALSE)</f>
        <v xml:space="preserve">corprix@gmail.cl
</v>
      </c>
      <c r="Q846" s="129">
        <f>VLOOKUP(A846,BASE.!$A$1:$T$878,17,FALSE)</f>
        <v>0</v>
      </c>
      <c r="R846" s="129">
        <f>VLOOKUP(A846,BASE.!$A$1:$T$878,18,FALSE)</f>
        <v>93401</v>
      </c>
      <c r="S846" s="129" t="str">
        <f>VLOOKUP(A846,BASE.!$A$1:$T$878,19,FALSE)</f>
        <v>Se acompaña certificado financiero correspondiente al año 2019, aprobado por el Subdepartamento de Supervisión Financiera Nacional.</v>
      </c>
      <c r="T846" s="131">
        <f>VLOOKUP(A846,BASE.!$A$1:$T$878,20,FALSE)</f>
        <v>39476</v>
      </c>
      <c r="U846" s="130">
        <v>7388</v>
      </c>
      <c r="V846" s="136">
        <v>18977198</v>
      </c>
      <c r="W846" s="136">
        <v>18977198</v>
      </c>
      <c r="X846" s="134">
        <v>44227</v>
      </c>
      <c r="Y846" s="135" t="s">
        <v>8664</v>
      </c>
      <c r="Z846" s="135" t="s">
        <v>7880</v>
      </c>
      <c r="AA846" s="135" t="s">
        <v>198</v>
      </c>
    </row>
    <row r="847" spans="1:27" x14ac:dyDescent="0.25">
      <c r="A847" s="129">
        <v>7388</v>
      </c>
      <c r="B847" s="129" t="s">
        <v>8514</v>
      </c>
      <c r="C847" s="129">
        <v>713394009</v>
      </c>
      <c r="D847" s="129" t="str">
        <f>VLOOKUP(A847,BASE.!$A$1:$T$878,4,FALSE)</f>
        <v>Corporación de Derecho Privado</v>
      </c>
      <c r="E847" s="129" t="str">
        <f>VLOOKUP(A847,BASE.!$A$1:$T$878,5,FALSE)</f>
        <v>Otorgada por Decreto Exento N° 1297, de 14 de octubre de 1977, modificado por Decreto Exento N° 199, ambos del Ministerio de Justicia.</v>
      </c>
      <c r="F847" s="129" t="str">
        <f>VLOOKUP(A847,BASE.!$A$1:$T$878,6,FALSE)</f>
        <v>Certificado de Vigencia de persona jurídica sin fines de lucro folio N° 500352851025, de fecha 28 de octubre de 2020, emitido por el Servicio de Registro Civil e Identificación.</v>
      </c>
      <c r="G847" s="129" t="str">
        <f>VLOOKUP(A847,BASE.!$A$1:$T$878,7,FALSE)</f>
        <v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v>
      </c>
      <c r="H847" s="129" t="str">
        <f>VLOOKUP(A847,BASE.!$A$1:$T$878,8,FALSE)</f>
        <v>Presidente: 
Ermes Andrade Barría, 
Vice Presidenta: 
María Victoria Gyllen López
Tesorero: 
Iris Chávez Chaparro
Secretario: 
Marina Inés González Cabeza</v>
      </c>
      <c r="I847" s="129" t="str">
        <f>VLOOKUP(A847,BASE.!$A$1:$T$878,9,FALSE)</f>
        <v>Dos años en sus cargos.</v>
      </c>
      <c r="J847" s="129" t="str">
        <f>VLOOKUP(A847,BASE.!$A$1:$T$878,10,FALSE)</f>
        <v>De 31 de octubre de 2018 a 31 de octubre de 2020.</v>
      </c>
      <c r="K847" s="129" t="str">
        <f>VLOOKUP(A847,BASE.!$A$1:$T$878,11,FALSE)</f>
        <v xml:space="preserve">Presidente: Ermes Andrade Barría,
</v>
      </c>
      <c r="L847" s="129" t="str">
        <f>VLOOKUP(A847,BASE.!$A$1:$T$878,12,FALSE)</f>
        <v xml:space="preserve">Arturo Prat N° 350, Ciudad de Temuco
</v>
      </c>
      <c r="M847" s="129" t="str">
        <f>VLOOKUP(A847,BASE.!$A$1:$T$878,13,FALSE)</f>
        <v>IX</v>
      </c>
      <c r="N847" s="129" t="str">
        <f>VLOOKUP(A847,BASE.!$A$1:$T$878,14,FALSE)</f>
        <v>Temuco</v>
      </c>
      <c r="O847" s="129" t="str">
        <f>VLOOKUP(A847,BASE.!$A$1:$T$878,15,FALSE)</f>
        <v xml:space="preserve">Fono: (45) 2407654
</v>
      </c>
      <c r="P847" s="129" t="str">
        <f>VLOOKUP(A847,BASE.!$A$1:$T$878,16,FALSE)</f>
        <v xml:space="preserve">corprix@gmail.cl
</v>
      </c>
      <c r="Q847" s="129">
        <f>VLOOKUP(A847,BASE.!$A$1:$T$878,17,FALSE)</f>
        <v>0</v>
      </c>
      <c r="R847" s="129">
        <f>VLOOKUP(A847,BASE.!$A$1:$T$878,18,FALSE)</f>
        <v>93401</v>
      </c>
      <c r="S847" s="129" t="str">
        <f>VLOOKUP(A847,BASE.!$A$1:$T$878,19,FALSE)</f>
        <v>Se acompaña certificado financiero correspondiente al año 2019, aprobado por el Subdepartamento de Supervisión Financiera Nacional.</v>
      </c>
      <c r="T847" s="131">
        <f>VLOOKUP(A847,BASE.!$A$1:$T$878,20,FALSE)</f>
        <v>39476</v>
      </c>
      <c r="U847" s="130">
        <v>7388</v>
      </c>
      <c r="V847" s="136">
        <v>32178123</v>
      </c>
      <c r="W847" s="136">
        <v>32178123</v>
      </c>
      <c r="X847" s="134">
        <v>44227</v>
      </c>
      <c r="Y847" s="135" t="s">
        <v>8664</v>
      </c>
      <c r="Z847" s="135" t="s">
        <v>7880</v>
      </c>
      <c r="AA847" s="135" t="s">
        <v>7890</v>
      </c>
    </row>
    <row r="848" spans="1:27" x14ac:dyDescent="0.25">
      <c r="A848" s="129">
        <v>7390</v>
      </c>
      <c r="B848" s="129" t="s">
        <v>8653</v>
      </c>
      <c r="C848" s="129">
        <v>691303004</v>
      </c>
      <c r="D848" s="129" t="str">
        <f>VLOOKUP(A848,BASE.!$A$1:$T$878,4,FALSE)</f>
        <v>Municipalidad</v>
      </c>
      <c r="E848" s="129" t="str">
        <f>VLOOKUP(A848,BASE.!$A$1:$T$878,5,FALSE)</f>
        <v>Constitución Política de la República, artículo 107</v>
      </c>
      <c r="F848" s="129" t="str">
        <f>VLOOKUP(A848,BASE.!$A$1:$T$878,6,FALSE)</f>
        <v>Indefinida</v>
      </c>
      <c r="G848" s="129" t="str">
        <f>VLOOKUP(A848,BASE.!$A$1:$T$878,7,FALSE)</f>
        <v>Según Ley Orgánica Nº 18.695, artículos 1º al  4º</v>
      </c>
      <c r="H848" s="129" t="str">
        <f>VLOOKUP(A848,BASE.!$A$1:$T$878,8,FALSE)</f>
        <v>no tiene</v>
      </c>
      <c r="I848" s="129">
        <f>VLOOKUP(A848,BASE.!$A$1:$T$878,9,FALSE)</f>
        <v>0</v>
      </c>
      <c r="J848" s="129">
        <f>VLOOKUP(A848,BASE.!$A$1:$T$878,10,FALSE)</f>
        <v>0</v>
      </c>
      <c r="K848" s="129" t="str">
        <f>VLOOKUP(A848,BASE.!$A$1:$T$878,11,FALSE)</f>
        <v xml:space="preserve">Rolando Rentería Moller, </v>
      </c>
      <c r="L848" s="129" t="str">
        <f>VLOOKUP(A848,BASE.!$A$1:$T$878,12,FALSE)</f>
        <v xml:space="preserve">Calle Kurt Moller Nº 391, comuna de Linares, Séptima Región.
</v>
      </c>
      <c r="M848" s="129" t="str">
        <f>VLOOKUP(A848,BASE.!$A$1:$T$878,13,FALSE)</f>
        <v>VII</v>
      </c>
      <c r="N848" s="129" t="str">
        <f>VLOOKUP(A848,BASE.!$A$1:$T$878,14,FALSE)</f>
        <v>Linares</v>
      </c>
      <c r="O848" s="129" t="str">
        <f>VLOOKUP(A848,BASE.!$A$1:$T$878,15,FALSE)</f>
        <v xml:space="preserve">Fono: (73) 634513 - </v>
      </c>
      <c r="P848" s="129">
        <f>VLOOKUP(A848,BASE.!$A$1:$T$878,16,FALSE)</f>
        <v>0</v>
      </c>
      <c r="Q848" s="129">
        <f>VLOOKUP(A848,BASE.!$A$1:$T$878,17,FALSE)</f>
        <v>0</v>
      </c>
      <c r="R848" s="129">
        <f>VLOOKUP(A848,BASE.!$A$1:$T$878,18,FALSE)</f>
        <v>91001</v>
      </c>
      <c r="S848" s="129" t="str">
        <f>VLOOKUP(A848,BASE.!$A$1:$T$878,19,FALSE)</f>
        <v xml:space="preserve">No se acompañan. Aplica Informe Jurídico Nº 09, de  fecha 14 de marzo de 2011 del Departamento Jurídico y Dictamen Nº 070791, de 2009, de la Contraloría General de la República.  
</v>
      </c>
      <c r="T848" s="131">
        <f>VLOOKUP(A848,BASE.!$A$1:$T$878,20,FALSE)</f>
        <v>39581</v>
      </c>
      <c r="U848" s="130">
        <v>7390</v>
      </c>
      <c r="V848" s="136">
        <v>0</v>
      </c>
      <c r="W848" s="136">
        <v>0</v>
      </c>
      <c r="X848" s="134">
        <v>44227</v>
      </c>
      <c r="Y848" s="135" t="s">
        <v>8664</v>
      </c>
      <c r="Z848" s="135" t="s">
        <v>7880</v>
      </c>
      <c r="AA848" s="135" t="s">
        <v>7993</v>
      </c>
    </row>
    <row r="849" spans="1:27" x14ac:dyDescent="0.25">
      <c r="A849" s="129">
        <v>7395</v>
      </c>
      <c r="B849" s="129" t="s">
        <v>8515</v>
      </c>
      <c r="C849" s="129">
        <v>692551001</v>
      </c>
      <c r="D849" s="129" t="str">
        <f>VLOOKUP(A849,BASE.!$A$1:$T$878,4,FALSE)</f>
        <v>Municipalidad</v>
      </c>
      <c r="E849" s="129" t="str">
        <f>VLOOKUP(A849,BASE.!$A$1:$T$878,5,FALSE)</f>
        <v>Constitución Política de la República, art. 107.</v>
      </c>
      <c r="F849" s="129" t="str">
        <f>VLOOKUP(A849,BASE.!$A$1:$T$878,6,FALSE)</f>
        <v>Indefinida.</v>
      </c>
      <c r="G849" s="129" t="str">
        <f>VLOOKUP(A849,BASE.!$A$1:$T$878,7,FALSE)</f>
        <v>Según Ley Orgánica Nº 18.695, arts. 1º al 4º.</v>
      </c>
      <c r="H849" s="129" t="str">
        <f>VLOOKUP(A849,BASE.!$A$1:$T$878,8,FALSE)</f>
        <v>no tiene</v>
      </c>
      <c r="I849" s="129">
        <f>VLOOKUP(A849,BASE.!$A$1:$T$878,9,FALSE)</f>
        <v>0</v>
      </c>
      <c r="J849" s="129">
        <f>VLOOKUP(A849,BASE.!$A$1:$T$878,10,FALSE)</f>
        <v>0</v>
      </c>
      <c r="K849" s="129" t="str">
        <f>VLOOKUP(A849,BASE.!$A$1:$T$878,11,FALSE)</f>
        <v xml:space="preserve">Miguel Ángel Bruna Silva </v>
      </c>
      <c r="L849" s="129" t="str">
        <f>VLOOKUP(A849,BASE.!$A$1:$T$878,12,FALSE)</f>
        <v xml:space="preserve">Avenida Central Raúl Silva Henríquez N° 8321, Lo Espejo, Región Metropolitana.
</v>
      </c>
      <c r="M849" s="129" t="str">
        <f>VLOOKUP(A849,BASE.!$A$1:$T$878,13,FALSE)</f>
        <v>XIII</v>
      </c>
      <c r="N849" s="129" t="str">
        <f>VLOOKUP(A849,BASE.!$A$1:$T$878,14,FALSE)</f>
        <v>Lo Espejo</v>
      </c>
      <c r="O849" s="129" t="str">
        <f>VLOOKUP(A849,BASE.!$A$1:$T$878,15,FALSE)</f>
        <v>Teléfono: 29636606</v>
      </c>
      <c r="P849" s="129" t="str">
        <f>VLOOKUP(A849,BASE.!$A$1:$T$878,16,FALSE)</f>
        <v xml:space="preserve">Correo electrónico:
alcaldía@loespejo.cl      
municipalidad@loespejo.cl
</v>
      </c>
      <c r="Q849" s="129">
        <f>VLOOKUP(A849,BASE.!$A$1:$T$878,17,FALSE)</f>
        <v>0</v>
      </c>
      <c r="R849" s="129">
        <f>VLOOKUP(A849,BASE.!$A$1:$T$878,18,FALSE)</f>
        <v>91001</v>
      </c>
      <c r="S849" s="129" t="str">
        <f>VLOOKUP(A849,BASE.!$A$1:$T$878,19,FALSE)</f>
        <v xml:space="preserve">No se acompañan. Aplica Informe Jurídico Nº 09, de  fecha 14 de marzo de 2011 del Departamento Jurídico y Dictamen Nº 070791, de 2009, de la Contraloría General de la República.  
.
</v>
      </c>
      <c r="T849" s="131">
        <f>VLOOKUP(A849,BASE.!$A$1:$T$878,20,FALSE)</f>
        <v>39612</v>
      </c>
      <c r="U849" s="130">
        <v>7395</v>
      </c>
      <c r="V849" s="136">
        <v>9730256</v>
      </c>
      <c r="W849" s="136">
        <v>9730256</v>
      </c>
      <c r="X849" s="134">
        <v>44227</v>
      </c>
      <c r="Y849" s="135" t="s">
        <v>8664</v>
      </c>
      <c r="Z849" s="135" t="s">
        <v>7880</v>
      </c>
      <c r="AA849" s="135" t="s">
        <v>7994</v>
      </c>
    </row>
    <row r="850" spans="1:27" x14ac:dyDescent="0.25">
      <c r="A850" s="129">
        <v>7411</v>
      </c>
      <c r="B850" s="129" t="s">
        <v>8516</v>
      </c>
      <c r="C850" s="129">
        <v>690901005</v>
      </c>
      <c r="D850" s="129" t="str">
        <f>VLOOKUP(A850,BASE.!$A$1:$T$878,4,FALSE)</f>
        <v>Municipalidad</v>
      </c>
      <c r="E850" s="129" t="str">
        <f>VLOOKUP(A850,BASE.!$A$1:$T$878,5,FALSE)</f>
        <v>Constitución Política de la República, art. 107.</v>
      </c>
      <c r="F850" s="129" t="str">
        <f>VLOOKUP(A850,BASE.!$A$1:$T$878,6,FALSE)</f>
        <v>Indefinida.</v>
      </c>
      <c r="G850" s="129" t="str">
        <f>VLOOKUP(A850,BASE.!$A$1:$T$878,7,FALSE)</f>
        <v>Según Ley Orgánica Nº 18.695, arts. 1º al 4º.</v>
      </c>
      <c r="H850" s="129" t="str">
        <f>VLOOKUP(A850,BASE.!$A$1:$T$878,8,FALSE)</f>
        <v>no tiene</v>
      </c>
      <c r="I850" s="129">
        <f>VLOOKUP(A850,BASE.!$A$1:$T$878,9,FALSE)</f>
        <v>0</v>
      </c>
      <c r="J850" s="129">
        <f>VLOOKUP(A850,BASE.!$A$1:$T$878,10,FALSE)</f>
        <v>0</v>
      </c>
      <c r="K850" s="129" t="str">
        <f>VLOOKUP(A850,BASE.!$A$1:$T$878,11,FALSE)</f>
        <v xml:space="preserve">Luis Antonio Berwart Araya    </v>
      </c>
      <c r="L850" s="129" t="str">
        <f>VLOOKUP(A850,BASE.!$A$1:$T$878,12,FALSE)</f>
        <v xml:space="preserve">Calle  Argomedo Nº 480, comuna de San Fernando, Región del Libertador Bernardo O`Higgins.
</v>
      </c>
      <c r="M850" s="129" t="str">
        <f>VLOOKUP(A850,BASE.!$A$1:$T$878,13,FALSE)</f>
        <v>VI</v>
      </c>
      <c r="N850" s="129" t="str">
        <f>VLOOKUP(A850,BASE.!$A$1:$T$878,14,FALSE)</f>
        <v>San Fernando</v>
      </c>
      <c r="O850" s="129">
        <f>VLOOKUP(A850,BASE.!$A$1:$T$878,15,FALSE)</f>
        <v>0</v>
      </c>
      <c r="P850" s="129">
        <f>VLOOKUP(A850,BASE.!$A$1:$T$878,16,FALSE)</f>
        <v>0</v>
      </c>
      <c r="Q850" s="129">
        <f>VLOOKUP(A850,BASE.!$A$1:$T$878,17,FALSE)</f>
        <v>0</v>
      </c>
      <c r="R850" s="129">
        <f>VLOOKUP(A850,BASE.!$A$1:$T$878,18,FALSE)</f>
        <v>91001</v>
      </c>
      <c r="S850" s="129" t="str">
        <f>VLOOKUP(A850,BASE.!$A$1:$T$878,19,FALSE)</f>
        <v xml:space="preserve">No se acompañan. Aplica Informe Jurídico Nº 09, de  fecha 14 de marzo de 2011 del Departamento Jurídico y Dictamen Nº 070791, de 2009, de la Contraloría General de la República.  
</v>
      </c>
      <c r="T850" s="131">
        <f>VLOOKUP(A850,BASE.!$A$1:$T$878,20,FALSE)</f>
        <v>39912</v>
      </c>
      <c r="U850" s="130">
        <v>7411</v>
      </c>
      <c r="V850" s="136">
        <v>145250</v>
      </c>
      <c r="W850" s="136">
        <v>145250</v>
      </c>
      <c r="X850" s="134">
        <v>44227</v>
      </c>
      <c r="Y850" s="135" t="s">
        <v>8664</v>
      </c>
      <c r="Z850" s="135" t="s">
        <v>7880</v>
      </c>
      <c r="AA850" s="135" t="s">
        <v>7934</v>
      </c>
    </row>
    <row r="851" spans="1:27" x14ac:dyDescent="0.25">
      <c r="A851" s="129">
        <v>7412</v>
      </c>
      <c r="B851" s="129" t="s">
        <v>8517</v>
      </c>
      <c r="C851" s="129" t="s">
        <v>7821</v>
      </c>
      <c r="D851" s="129" t="str">
        <f>VLOOKUP(A851,BASE.!$A$1:$T$878,4,FALSE)</f>
        <v>Fundación de Derecho Privado.</v>
      </c>
      <c r="E851" s="129" t="str">
        <f>VLOOKUP(A851,BASE.!$A$1:$T$878,5,FALSE)</f>
        <v>Otorgada mediante Decreto Supremo N°4924, de fecha 29 de diciembre de 2006.</v>
      </c>
      <c r="F851" s="129" t="str">
        <f>VLOOKUP(A851,BASE.!$A$1:$T$878,6,FALSE)</f>
        <v>Certificado de Vigencia, folio Nº 500355509281, emitido por el SRCeI con fecha 11 de noviembre de 2020.</v>
      </c>
      <c r="G851" s="129" t="str">
        <f>VLOOKUP(A851,BASE.!$A$1:$T$878,7,FALSE)</f>
        <v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v>
      </c>
      <c r="H851" s="129" t="str">
        <f>VLOOKUP(A851,BASE.!$A$1:$T$878,8,FALSE)</f>
        <v xml:space="preserve">Presidente y Representante Legal: 
Sergio Maureira Arzich,  
Vicepresidente: 
Alejandro Hernán Saavedra Castillo,                          
Secretaria:
Gladys Figueroa Guerra 
Prosecretario:
Lucia Evanjelina Rojas Silva, 
Tesorero:
Luis Humberto Quiroga Berraza, 
Pro Tesorero:
Irlanda Leticia Moreno Varas,          
</v>
      </c>
      <c r="I851" s="129" t="str">
        <f>VLOOKUP(A851,BASE.!$A$1:$T$878,9,FALSE)</f>
        <v xml:space="preserve">2 años. 
</v>
      </c>
      <c r="J851" s="129" t="str">
        <f>VLOOKUP(A851,BASE.!$A$1:$T$878,10,FALSE)</f>
        <v>25 de enero de 2018.</v>
      </c>
      <c r="K851" s="129" t="str">
        <f>VLOOKUP(A851,BASE.!$A$1:$T$878,11,FALSE)</f>
        <v xml:space="preserve">Presidente y Representante Legal: 
 Sergio Maureira Arzich,          
El Presidente de la Fundación tendrá la representación judicial y extrajudicial de la institución.
</v>
      </c>
      <c r="L851" s="129" t="str">
        <f>VLOOKUP(A851,BASE.!$A$1:$T$878,12,FALSE)</f>
        <v xml:space="preserve">Domicilio: calle Bellavista N°3846, ciudad de Antofagasta, 
</v>
      </c>
      <c r="M851" s="129" t="str">
        <f>VLOOKUP(A851,BASE.!$A$1:$T$878,13,FALSE)</f>
        <v>III</v>
      </c>
      <c r="N851" s="129" t="str">
        <f>VLOOKUP(A851,BASE.!$A$1:$T$878,14,FALSE)</f>
        <v>Antofagasta</v>
      </c>
      <c r="O851" s="129" t="str">
        <f>VLOOKUP(A851,BASE.!$A$1:$T$878,15,FALSE)</f>
        <v>teléfono 798858</v>
      </c>
      <c r="P851" s="129" t="str">
        <f>VLOOKUP(A851,BASE.!$A$1:$T$878,16,FALSE)</f>
        <v>tabor@vtr.net</v>
      </c>
      <c r="Q851" s="129">
        <f>VLOOKUP(A851,BASE.!$A$1:$T$878,17,FALSE)</f>
        <v>0</v>
      </c>
      <c r="R851" s="129">
        <f>VLOOKUP(A851,BASE.!$A$1:$T$878,18,FALSE)</f>
        <v>93401</v>
      </c>
      <c r="S851" s="129" t="str">
        <f>VLOOKUP(A851,BASE.!$A$1:$T$878,19,FALSE)</f>
        <v xml:space="preserve">Se adjunta certificado de Antecedentes Financieros correspondiente al año 2019, aprobados por el Departamento de Supervisión Financiera Nacional. </v>
      </c>
      <c r="T851" s="131">
        <f>VLOOKUP(A851,BASE.!$A$1:$T$878,20,FALSE)</f>
        <v>39938</v>
      </c>
      <c r="U851" s="130">
        <v>7412</v>
      </c>
      <c r="V851" s="136">
        <v>21343396</v>
      </c>
      <c r="W851" s="136">
        <v>21343396</v>
      </c>
      <c r="X851" s="134">
        <v>44227</v>
      </c>
      <c r="Y851" s="135" t="s">
        <v>8664</v>
      </c>
      <c r="Z851" s="135" t="s">
        <v>7880</v>
      </c>
      <c r="AA851" s="135" t="s">
        <v>7882</v>
      </c>
    </row>
    <row r="852" spans="1:27" x14ac:dyDescent="0.25">
      <c r="A852" s="129">
        <v>7418</v>
      </c>
      <c r="B852" s="129" t="s">
        <v>8518</v>
      </c>
      <c r="C852" s="129">
        <v>690712008</v>
      </c>
      <c r="D852" s="129" t="str">
        <f>VLOOKUP(A852,BASE.!$A$1:$T$878,4,FALSE)</f>
        <v xml:space="preserve">
Municipalidad
</v>
      </c>
      <c r="E852" s="129" t="str">
        <f>VLOOKUP(A852,BASE.!$A$1:$T$878,5,FALSE)</f>
        <v xml:space="preserve">
Constitución Política de la República, artículo 107
</v>
      </c>
      <c r="F852" s="129" t="str">
        <f>VLOOKUP(A852,BASE.!$A$1:$T$878,6,FALSE)</f>
        <v>Indefinida</v>
      </c>
      <c r="G852" s="129" t="str">
        <f>VLOOKUP(A852,BASE.!$A$1:$T$878,7,FALSE)</f>
        <v xml:space="preserve">
Según ley Orgánica N° 18.695, artículos 1° al 4°
</v>
      </c>
      <c r="H852" s="129" t="str">
        <f>VLOOKUP(A852,BASE.!$A$1:$T$878,8,FALSE)</f>
        <v>no tiene</v>
      </c>
      <c r="I852" s="129">
        <f>VLOOKUP(A852,BASE.!$A$1:$T$878,9,FALSE)</f>
        <v>0</v>
      </c>
      <c r="J852" s="129">
        <f>VLOOKUP(A852,BASE.!$A$1:$T$878,10,FALSE)</f>
        <v>0</v>
      </c>
      <c r="K852" s="129" t="str">
        <f>VLOOKUP(A852,BASE.!$A$1:$T$878,11,FALSE)</f>
        <v xml:space="preserve">CLAUDIO NICOLAS SALAS CASTRO, </v>
      </c>
      <c r="L852" s="129" t="str">
        <f>VLOOKUP(A852,BASE.!$A$1:$T$878,12,FALSE)</f>
        <v xml:space="preserve">Avenida Blanco Encalada N°1335, comuna de Renca, Región Metropolitana.
</v>
      </c>
      <c r="M852" s="129" t="str">
        <f>VLOOKUP(A852,BASE.!$A$1:$T$878,13,FALSE)</f>
        <v>XIII</v>
      </c>
      <c r="N852" s="129" t="str">
        <f>VLOOKUP(A852,BASE.!$A$1:$T$878,14,FALSE)</f>
        <v>Renca</v>
      </c>
      <c r="O852" s="129" t="str">
        <f>VLOOKUP(A852,BASE.!$A$1:$T$878,15,FALSE)</f>
        <v>Fonos:  685 66 00 / 800-202-836</v>
      </c>
      <c r="P852" s="129" t="str">
        <f>VLOOKUP(A852,BASE.!$A$1:$T$878,16,FALSE)</f>
        <v>Página web: www.renca.cl</v>
      </c>
      <c r="Q852" s="129">
        <f>VLOOKUP(A852,BASE.!$A$1:$T$878,17,FALSE)</f>
        <v>0</v>
      </c>
      <c r="R852" s="129">
        <f>VLOOKUP(A852,BASE.!$A$1:$T$878,18,FALSE)</f>
        <v>91001</v>
      </c>
      <c r="S852" s="129" t="str">
        <f>VLOOKUP(A852,BASE.!$A$1:$T$878,19,FALSE)</f>
        <v xml:space="preserve">No se acompañan. Aplica Informe Jurídico Nº 09, de fecha 14 de marzo de 2011 del Departamento Jurídico y Dictamen Nº 070791, de 2009, de la Contraloría General de la República.  </v>
      </c>
      <c r="T852" s="131">
        <f>VLOOKUP(A852,BASE.!$A$1:$T$878,20,FALSE)</f>
        <v>40057</v>
      </c>
      <c r="U852" s="130">
        <v>7418</v>
      </c>
      <c r="V852" s="136">
        <v>207500</v>
      </c>
      <c r="W852" s="136">
        <v>207500</v>
      </c>
      <c r="X852" s="134">
        <v>44227</v>
      </c>
      <c r="Y852" s="135" t="s">
        <v>8664</v>
      </c>
      <c r="Z852" s="135" t="s">
        <v>7880</v>
      </c>
      <c r="AA852" s="135" t="s">
        <v>7931</v>
      </c>
    </row>
    <row r="853" spans="1:27" x14ac:dyDescent="0.25">
      <c r="A853" s="129">
        <v>7423</v>
      </c>
      <c r="B853" s="129" t="s">
        <v>8519</v>
      </c>
      <c r="C853" s="129">
        <v>690612003</v>
      </c>
      <c r="D853" s="129" t="str">
        <f>VLOOKUP(A853,BASE.!$A$1:$T$878,4,FALSE)</f>
        <v>Municipalidad</v>
      </c>
      <c r="E853" s="129" t="str">
        <f>VLOOKUP(A853,BASE.!$A$1:$T$878,5,FALSE)</f>
        <v>Constitución Política de la República, artículo 107.</v>
      </c>
      <c r="F853" s="129" t="str">
        <f>VLOOKUP(A853,BASE.!$A$1:$T$878,6,FALSE)</f>
        <v>Indefinida.</v>
      </c>
      <c r="G853" s="129" t="str">
        <f>VLOOKUP(A853,BASE.!$A$1:$T$878,7,FALSE)</f>
        <v>Según Ley Orgánica Nº 18.695, artículos 1º al 4º.</v>
      </c>
      <c r="H853" s="129" t="str">
        <f>VLOOKUP(A853,BASE.!$A$1:$T$878,8,FALSE)</f>
        <v>no tiene</v>
      </c>
      <c r="I853" s="129">
        <f>VLOOKUP(A853,BASE.!$A$1:$T$878,9,FALSE)</f>
        <v>0</v>
      </c>
      <c r="J853" s="129">
        <f>VLOOKUP(A853,BASE.!$A$1:$T$878,10,FALSE)</f>
        <v>0</v>
      </c>
      <c r="K853" s="129" t="str">
        <f>VLOOKUP(A853,BASE.!$A$1:$T$878,11,FALSE)</f>
        <v xml:space="preserve">Macarena Santelices Cañas </v>
      </c>
      <c r="L853" s="129" t="str">
        <f>VLOOKUP(A853,BASE.!$A$1:$T$878,12,FALSE)</f>
        <v xml:space="preserve">Calle Prat N° 12, comuna de Olmué, Quinta Región.
</v>
      </c>
      <c r="M853" s="129" t="str">
        <f>VLOOKUP(A853,BASE.!$A$1:$T$878,13,FALSE)</f>
        <v>V</v>
      </c>
      <c r="N853" s="129">
        <f>VLOOKUP(A853,BASE.!$A$1:$T$878,14,FALSE)</f>
        <v>0</v>
      </c>
      <c r="O853" s="129" t="str">
        <f>VLOOKUP(A853,BASE.!$A$1:$T$878,15,FALSE)</f>
        <v>Fono: (56-33) 44 24 48</v>
      </c>
      <c r="P853" s="129" t="str">
        <f>VLOOKUP(A853,BASE.!$A$1:$T$878,16,FALSE)</f>
        <v xml:space="preserve"> dideco@olmue.cl
</v>
      </c>
      <c r="Q853" s="129">
        <f>VLOOKUP(A853,BASE.!$A$1:$T$878,17,FALSE)</f>
        <v>0</v>
      </c>
      <c r="R853" s="129">
        <f>VLOOKUP(A853,BASE.!$A$1:$T$878,18,FALSE)</f>
        <v>91001</v>
      </c>
      <c r="S853" s="129" t="str">
        <f>VLOOKUP(A853,BASE.!$A$1:$T$878,19,FALSE)</f>
        <v xml:space="preserve">No se acompañan. Aplica Informe Jurídico Nº 09, de  fecha 14 de marzo de 2011 del Departamento Jurídico y Dictamen Nº 070791, de 2009, de la Contraloría General de la República.  
</v>
      </c>
      <c r="T853" s="131">
        <f>VLOOKUP(A853,BASE.!$A$1:$T$878,20,FALSE)</f>
        <v>40190</v>
      </c>
      <c r="U853" s="130">
        <v>7423</v>
      </c>
      <c r="V853" s="136">
        <v>2861840</v>
      </c>
      <c r="W853" s="136">
        <v>2861840</v>
      </c>
      <c r="X853" s="134">
        <v>44227</v>
      </c>
      <c r="Y853" s="135" t="s">
        <v>8664</v>
      </c>
      <c r="Z853" s="135" t="s">
        <v>7880</v>
      </c>
      <c r="AA853" s="135" t="s">
        <v>8028</v>
      </c>
    </row>
    <row r="854" spans="1:27" x14ac:dyDescent="0.25">
      <c r="A854" s="129">
        <v>7425</v>
      </c>
      <c r="B854" s="129" t="s">
        <v>8520</v>
      </c>
      <c r="C854" s="129">
        <v>692665007</v>
      </c>
      <c r="D854" s="129" t="str">
        <f>VLOOKUP(A854,BASE.!$A$1:$T$878,4,FALSE)</f>
        <v>Municipalidad</v>
      </c>
      <c r="E854" s="129" t="str">
        <f>VLOOKUP(A854,BASE.!$A$1:$T$878,5,FALSE)</f>
        <v>Constitución Política de la República, artículo 107.</v>
      </c>
      <c r="F854" s="129" t="str">
        <f>VLOOKUP(A854,BASE.!$A$1:$T$878,6,FALSE)</f>
        <v>Indefinida.</v>
      </c>
      <c r="G854" s="129" t="str">
        <f>VLOOKUP(A854,BASE.!$A$1:$T$878,7,FALSE)</f>
        <v>Según Ley Orgánica Nº 18.695, artículos 1º al 4º.</v>
      </c>
      <c r="H854" s="129" t="str">
        <f>VLOOKUP(A854,BASE.!$A$1:$T$878,8,FALSE)</f>
        <v>no tiene</v>
      </c>
      <c r="I854" s="129">
        <f>VLOOKUP(A854,BASE.!$A$1:$T$878,9,FALSE)</f>
        <v>0</v>
      </c>
      <c r="J854" s="129">
        <f>VLOOKUP(A854,BASE.!$A$1:$T$878,10,FALSE)</f>
        <v>0</v>
      </c>
      <c r="K854" s="129" t="str">
        <f>VLOOKUP(A854,BASE.!$A$1:$T$878,11,FALSE)</f>
        <v xml:space="preserve">Felipe Eduardo Aylwin Lagos.
</v>
      </c>
      <c r="L854" s="129" t="str">
        <f>VLOOKUP(A854,BASE.!$A$1:$T$878,12,FALSE)</f>
        <v xml:space="preserve">Serrano Nº 300, comuna de Chillán Viejo
</v>
      </c>
      <c r="M854" s="129" t="str">
        <f>VLOOKUP(A854,BASE.!$A$1:$T$878,13,FALSE)</f>
        <v>XVI</v>
      </c>
      <c r="N854" s="129" t="str">
        <f>VLOOKUP(A854,BASE.!$A$1:$T$878,14,FALSE)</f>
        <v>Chillán Viejo</v>
      </c>
      <c r="O854" s="129" t="str">
        <f>VLOOKUP(A854,BASE.!$A$1:$T$878,15,FALSE)</f>
        <v>Fono: 42-2201502</v>
      </c>
      <c r="P854" s="129" t="str">
        <f>VLOOKUP(A854,BASE.!$A$1:$T$878,16,FALSE)</f>
        <v>alcaldia@chillanviejo.cl</v>
      </c>
      <c r="Q854" s="129">
        <f>VLOOKUP(A854,BASE.!$A$1:$T$878,17,FALSE)</f>
        <v>0</v>
      </c>
      <c r="R854" s="129">
        <f>VLOOKUP(A854,BASE.!$A$1:$T$878,18,FALSE)</f>
        <v>91001</v>
      </c>
      <c r="S854" s="129" t="str">
        <f>VLOOKUP(A854,BASE.!$A$1:$T$878,19,FALSE)</f>
        <v xml:space="preserve">No se acompañan. Aplica Informe Jurídico Nº 09, de  fecha 14 de marzo de 2011 del Departamento Jurídico y Dictamen Nº 070791, de 2009, de la Contraloría General de la República.  
</v>
      </c>
      <c r="T854" s="131">
        <f>VLOOKUP(A854,BASE.!$A$1:$T$878,20,FALSE)</f>
        <v>40249</v>
      </c>
      <c r="U854" s="130">
        <v>7425</v>
      </c>
      <c r="V854" s="136">
        <v>94620</v>
      </c>
      <c r="W854" s="136">
        <v>94620</v>
      </c>
      <c r="X854" s="134">
        <v>44227</v>
      </c>
      <c r="Y854" s="135" t="s">
        <v>8664</v>
      </c>
      <c r="Z854" s="135" t="s">
        <v>7880</v>
      </c>
      <c r="AA854" s="135" t="s">
        <v>8057</v>
      </c>
    </row>
    <row r="855" spans="1:27" x14ac:dyDescent="0.25">
      <c r="A855" s="129">
        <v>7436</v>
      </c>
      <c r="B855" s="129" t="s">
        <v>8521</v>
      </c>
      <c r="C855" s="129">
        <v>692012003</v>
      </c>
      <c r="D855" s="129" t="str">
        <f>VLOOKUP(A855,BASE.!$A$1:$T$878,4,FALSE)</f>
        <v>Municipalidad</v>
      </c>
      <c r="E855" s="129" t="str">
        <f>VLOOKUP(A855,BASE.!$A$1:$T$878,5,FALSE)</f>
        <v>Constitución Política de la República, art. 107.</v>
      </c>
      <c r="F855" s="129" t="str">
        <f>VLOOKUP(A855,BASE.!$A$1:$T$878,6,FALSE)</f>
        <v>Indefinida.</v>
      </c>
      <c r="G855" s="129" t="str">
        <f>VLOOKUP(A855,BASE.!$A$1:$T$878,7,FALSE)</f>
        <v>Según Ley Orgánica Nº 18.695, arts. 1º al 4º.</v>
      </c>
      <c r="H855" s="129" t="str">
        <f>VLOOKUP(A855,BASE.!$A$1:$T$878,8,FALSE)</f>
        <v>no tiene</v>
      </c>
      <c r="I855" s="129">
        <f>VLOOKUP(A855,BASE.!$A$1:$T$878,9,FALSE)</f>
        <v>0</v>
      </c>
      <c r="J855" s="129">
        <f>VLOOKUP(A855,BASE.!$A$1:$T$878,10,FALSE)</f>
        <v>0</v>
      </c>
      <c r="K855" s="129" t="str">
        <f>VLOOKUP(A855,BASE.!$A$1:$T$878,11,FALSE)</f>
        <v xml:space="preserve">Rodrigo Fernando Valdivia Orias </v>
      </c>
      <c r="L855" s="129" t="str">
        <f>VLOOKUP(A855,BASE.!$A$1:$T$878,12,FALSE)</f>
        <v>Calle Bernardo O¨Higgins Nº 793, comuna de Valdivia, Región de Los Ríos.</v>
      </c>
      <c r="M855" s="129" t="str">
        <f>VLOOKUP(A855,BASE.!$A$1:$T$878,13,FALSE)</f>
        <v>XIV</v>
      </c>
      <c r="N855" s="129" t="str">
        <f>VLOOKUP(A855,BASE.!$A$1:$T$878,14,FALSE)</f>
        <v xml:space="preserve"> Valdivia</v>
      </c>
      <c r="O855" s="129" t="str">
        <f>VLOOKUP(A855,BASE.!$A$1:$T$878,15,FALSE)</f>
        <v>Teléfono: 2232251-2232252</v>
      </c>
      <c r="P855" s="129">
        <f>VLOOKUP(A855,BASE.!$A$1:$T$878,16,FALSE)</f>
        <v>0</v>
      </c>
      <c r="Q855" s="129">
        <f>VLOOKUP(A855,BASE.!$A$1:$T$878,17,FALSE)</f>
        <v>0</v>
      </c>
      <c r="R855" s="129">
        <f>VLOOKUP(A855,BASE.!$A$1:$T$878,18,FALSE)</f>
        <v>91001</v>
      </c>
      <c r="S855" s="129" t="str">
        <f>VLOOKUP(A855,BASE.!$A$1:$T$878,19,FALSE)</f>
        <v xml:space="preserve">No se acompañan. Aplica Informe Jurídico Nº 09, de fecha 14 de marzo de 2011 del Departamento Jurídico y Dictamen Nº 070791, de 2009, de la Contraloría General de la República.
</v>
      </c>
      <c r="T855" s="131">
        <f>VLOOKUP(A855,BASE.!$A$1:$T$878,20,FALSE)</f>
        <v>40500</v>
      </c>
      <c r="U855" s="130">
        <v>7436</v>
      </c>
      <c r="V855" s="136">
        <v>4893746</v>
      </c>
      <c r="W855" s="136">
        <v>4893746</v>
      </c>
      <c r="X855" s="134">
        <v>44227</v>
      </c>
      <c r="Y855" s="135" t="s">
        <v>8664</v>
      </c>
      <c r="Z855" s="135" t="s">
        <v>7880</v>
      </c>
      <c r="AA855" s="135" t="s">
        <v>7924</v>
      </c>
    </row>
    <row r="856" spans="1:27" x14ac:dyDescent="0.25">
      <c r="A856" s="129">
        <v>7446</v>
      </c>
      <c r="B856" s="129" t="s">
        <v>8522</v>
      </c>
      <c r="C856" s="129">
        <v>712341009</v>
      </c>
      <c r="D856" s="129" t="str">
        <f>VLOOKUP(A856,BASE.!$A$1:$T$878,4,FALSE)</f>
        <v>Corporación de Derecho Privado.</v>
      </c>
      <c r="E856" s="129" t="str">
        <f>VLOOKUP(A856,BASE.!$A$1:$T$878,5,FALSE)</f>
        <v xml:space="preserve">Decreto Supremo Nº 639, de 16 de Julio de 1985, del Ministerio de Justicia. </v>
      </c>
      <c r="F856" s="129" t="str">
        <f>VLOOKUP(A856,BASE.!$A$1:$T$878,6,FALSE)</f>
        <v>Certificado de Vigencia Folio Nº 500355630326, 11 de noviembre de 2020, del Servicio de Registro Civil e Identificación.</v>
      </c>
      <c r="G856" s="129" t="str">
        <f>VLOOKUP(A856,BASE.!$A$1:$T$878,7,FALSE)</f>
        <v>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v>
      </c>
      <c r="H856" s="129" t="str">
        <f>VLOOKUP(A856,BASE.!$A$1:$T$878,8,FALSE)</f>
        <v xml:space="preserve">DIRECTORIO:
Presidente: Carolina Leitao Álvarez - Salamanca,
Directores:
Manuel Inostroza Palma, 
Silvia Rittershaussen Klaunig, 
Patricia Muñoz Casas Del Valle
Marcos Manuel Lima Aravena
Secretario General y Representante Legal: Cristian Eduardo Olea Azar, 
</v>
      </c>
      <c r="I856" s="129" t="str">
        <f>VLOOKUP(A856,BASE.!$A$1:$T$878,9,FALSE)</f>
        <v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v>
      </c>
      <c r="J856" s="129" t="str">
        <f>VLOOKUP(A856,BASE.!$A$1:$T$878,10,FALSE)</f>
        <v>16 de diciembre de 2014</v>
      </c>
      <c r="K856" s="129" t="str">
        <f>VLOOKUP(A856,BASE.!$A$1:$T$878,11,FALSE)</f>
        <v xml:space="preserve">Secretario General y Representante Legal: Cristian Eduardo Olea Azar,
</v>
      </c>
      <c r="L856" s="129" t="str">
        <f>VLOOKUP(A856,BASE.!$A$1:$T$878,12,FALSE)</f>
        <v>Avenida Oriental  N°6958, comuna de Peñalolén, ciudad de Santiago.</v>
      </c>
      <c r="M856" s="129" t="str">
        <f>VLOOKUP(A856,BASE.!$A$1:$T$878,13,FALSE)</f>
        <v>XIII</v>
      </c>
      <c r="N856" s="129" t="str">
        <f>VLOOKUP(A856,BASE.!$A$1:$T$878,14,FALSE)</f>
        <v>Avenida Oriental  N°6958, comuna de Peñalolén, ciudad de Santiago.</v>
      </c>
      <c r="O856" s="129" t="str">
        <f>VLOOKUP(A856,BASE.!$A$1:$T$878,15,FALSE)</f>
        <v xml:space="preserve">56-2-4407989
</v>
      </c>
      <c r="P856" s="129" t="str">
        <f>VLOOKUP(A856,BASE.!$A$1:$T$878,16,FALSE)</f>
        <v xml:space="preserve">degas@cormup.cl
</v>
      </c>
      <c r="Q856" s="129">
        <f>VLOOKUP(A856,BASE.!$A$1:$T$878,17,FALSE)</f>
        <v>0</v>
      </c>
      <c r="R856" s="129">
        <f>VLOOKUP(A856,BASE.!$A$1:$T$878,18,FALSE)</f>
        <v>93401</v>
      </c>
      <c r="S856" s="129" t="str">
        <f>VLOOKUP(A856,BASE.!$A$1:$T$878,19,FALSE)</f>
        <v>Se acompaña Certificado de Antecedentes Financieros año  2019, aprobado por  el Subdepartamento de Supervisión Financiera Nacional.</v>
      </c>
      <c r="T856" s="131">
        <f>VLOOKUP(A856,BASE.!$A$1:$T$878,20,FALSE)</f>
        <v>40745</v>
      </c>
      <c r="U856" s="130">
        <v>7446</v>
      </c>
      <c r="V856" s="136">
        <v>19239840</v>
      </c>
      <c r="W856" s="136">
        <v>19239840</v>
      </c>
      <c r="X856" s="134">
        <v>44227</v>
      </c>
      <c r="Y856" s="135" t="s">
        <v>8664</v>
      </c>
      <c r="Z856" s="135" t="s">
        <v>7880</v>
      </c>
      <c r="AA856" s="135" t="s">
        <v>7961</v>
      </c>
    </row>
    <row r="857" spans="1:27" x14ac:dyDescent="0.25">
      <c r="A857" s="129">
        <v>7450</v>
      </c>
      <c r="B857" s="129" t="s">
        <v>8523</v>
      </c>
      <c r="C857" s="129">
        <v>692313003</v>
      </c>
      <c r="D857" s="129" t="str">
        <f>VLOOKUP(A857,BASE.!$A$1:$T$878,4,FALSE)</f>
        <v>Municipalidad</v>
      </c>
      <c r="E857" s="129" t="str">
        <f>VLOOKUP(A857,BASE.!$A$1:$T$878,5,FALSE)</f>
        <v>Constitución Política de la República, art. 107.</v>
      </c>
      <c r="F857" s="129" t="str">
        <f>VLOOKUP(A857,BASE.!$A$1:$T$878,6,FALSE)</f>
        <v>Indefinida.</v>
      </c>
      <c r="G857" s="129" t="str">
        <f>VLOOKUP(A857,BASE.!$A$1:$T$878,7,FALSE)</f>
        <v>Según Ley Orgánica Nº 18.695, arts. 1º al 4º.</v>
      </c>
      <c r="H857" s="129" t="str">
        <f>VLOOKUP(A857,BASE.!$A$1:$T$878,8,FALSE)</f>
        <v>no tiene</v>
      </c>
      <c r="I857" s="129">
        <f>VLOOKUP(A857,BASE.!$A$1:$T$878,9,FALSE)</f>
        <v>0</v>
      </c>
      <c r="J857" s="129">
        <f>VLOOKUP(A857,BASE.!$A$1:$T$878,10,FALSE)</f>
        <v>0</v>
      </c>
      <c r="K857" s="129" t="str">
        <f>VLOOKUP(A857,BASE.!$A$1:$T$878,11,FALSE)</f>
        <v>Ricardo Soto Said</v>
      </c>
      <c r="L857" s="129" t="str">
        <f>VLOOKUP(A857,BASE.!$A$1:$T$878,12,FALSE)</f>
        <v xml:space="preserve">Bernardo O`Higgins Nº 740, comuna de Palena, Región de Los Lagos. </v>
      </c>
      <c r="M857" s="129" t="str">
        <f>VLOOKUP(A857,BASE.!$A$1:$T$878,13,FALSE)</f>
        <v>X</v>
      </c>
      <c r="N857" s="129" t="str">
        <f>VLOOKUP(A857,BASE.!$A$1:$T$878,14,FALSE)</f>
        <v>Palena</v>
      </c>
      <c r="O857" s="129" t="str">
        <f>VLOOKUP(A857,BASE.!$A$1:$T$878,15,FALSE)</f>
        <v xml:space="preserve">Fono: 652-741702
</v>
      </c>
      <c r="P857" s="129" t="str">
        <f>VLOOKUP(A857,BASE.!$A$1:$T$878,16,FALSE)</f>
        <v>Correo electrónico: alcalde@municipalidadpalena.cl</v>
      </c>
      <c r="Q857" s="129">
        <f>VLOOKUP(A857,BASE.!$A$1:$T$878,17,FALSE)</f>
        <v>0</v>
      </c>
      <c r="R857" s="129">
        <f>VLOOKUP(A857,BASE.!$A$1:$T$878,18,FALSE)</f>
        <v>91001</v>
      </c>
      <c r="S857" s="129" t="str">
        <f>VLOOKUP(A857,BASE.!$A$1:$T$878,19,FALSE)</f>
        <v xml:space="preserve">No se acompañan. Aplica Informe Jurídico Nº 09, de  fecha 14 de marzo de 2011 del Departamento Jurídico y Dictamen Nº 070791, de 2009, de la Contraloría General de la República.  
</v>
      </c>
      <c r="T857" s="131">
        <f>VLOOKUP(A857,BASE.!$A$1:$T$878,20,FALSE)</f>
        <v>40683</v>
      </c>
      <c r="U857" s="130">
        <v>7450</v>
      </c>
      <c r="V857" s="136">
        <v>7809198</v>
      </c>
      <c r="W857" s="136">
        <v>7809198</v>
      </c>
      <c r="X857" s="134">
        <v>44227</v>
      </c>
      <c r="Y857" s="135" t="s">
        <v>8664</v>
      </c>
      <c r="Z857" s="135" t="s">
        <v>7880</v>
      </c>
      <c r="AA857" s="135" t="s">
        <v>8091</v>
      </c>
    </row>
    <row r="858" spans="1:27" x14ac:dyDescent="0.25">
      <c r="A858" s="129">
        <v>7451</v>
      </c>
      <c r="B858" s="129" t="s">
        <v>8524</v>
      </c>
      <c r="C858" s="129">
        <v>691408000</v>
      </c>
      <c r="D858" s="129" t="str">
        <f>VLOOKUP(A858,BASE.!$A$1:$T$878,4,FALSE)</f>
        <v>69.140.800-0</v>
      </c>
      <c r="E858" s="129" t="str">
        <f>VLOOKUP(A858,BASE.!$A$1:$T$878,5,FALSE)</f>
        <v>Constitución Política de la República, art. 107.</v>
      </c>
      <c r="F858" s="129" t="str">
        <f>VLOOKUP(A858,BASE.!$A$1:$T$878,6,FALSE)</f>
        <v>Indefinida.</v>
      </c>
      <c r="G858" s="129" t="str">
        <f>VLOOKUP(A858,BASE.!$A$1:$T$878,7,FALSE)</f>
        <v>Según Ley Orgánica Nº 18.695, arts. 1º al 4º.</v>
      </c>
      <c r="H858" s="129" t="str">
        <f>VLOOKUP(A858,BASE.!$A$1:$T$878,8,FALSE)</f>
        <v>no tiene</v>
      </c>
      <c r="I858" s="129">
        <f>VLOOKUP(A858,BASE.!$A$1:$T$878,9,FALSE)</f>
        <v>0</v>
      </c>
      <c r="J858" s="129">
        <f>VLOOKUP(A858,BASE.!$A$1:$T$878,10,FALSE)</f>
        <v>0</v>
      </c>
      <c r="K858" s="129" t="str">
        <f>VLOOKUP(A858,BASE.!$A$1:$T$878,11,FALSE)</f>
        <v xml:space="preserve">Víctor Toro Leiva, </v>
      </c>
      <c r="L858" s="129" t="str">
        <f>VLOOKUP(A858,BASE.!$A$1:$T$878,12,FALSE)</f>
        <v xml:space="preserve">Arturo Prat N° 202,  comuna de San Nicolás
</v>
      </c>
      <c r="M858" s="129" t="str">
        <f>VLOOKUP(A858,BASE.!$A$1:$T$878,13,FALSE)</f>
        <v>XVI</v>
      </c>
      <c r="N858" s="129" t="str">
        <f>VLOOKUP(A858,BASE.!$A$1:$T$878,14,FALSE)</f>
        <v xml:space="preserve"> San Nicolás</v>
      </c>
      <c r="O858" s="129" t="str">
        <f>VLOOKUP(A858,BASE.!$A$1:$T$878,15,FALSE)</f>
        <v xml:space="preserve">Fonos:042 - 561416 /042 – 561443  </v>
      </c>
      <c r="P858" s="129" t="str">
        <f>VLOOKUP(A858,BASE.!$A$1:$T$878,16,FALSE)</f>
        <v xml:space="preserve"> alcaldia@municipalidadsannicolas.cl</v>
      </c>
      <c r="Q858" s="129">
        <f>VLOOKUP(A858,BASE.!$A$1:$T$878,17,FALSE)</f>
        <v>0</v>
      </c>
      <c r="R858" s="129">
        <f>VLOOKUP(A858,BASE.!$A$1:$T$878,18,FALSE)</f>
        <v>91001</v>
      </c>
      <c r="S858" s="129" t="str">
        <f>VLOOKUP(A858,BASE.!$A$1:$T$878,19,FALSE)</f>
        <v xml:space="preserve">No se acompañan. Aplica Informe Jurídico Nº 09, de  fecha 14 de marzo de 2011 del Departamento Jurídico y Dictamen Nº 070791, de 2009, de la Contraloría General de la República.  
</v>
      </c>
      <c r="T858" s="131">
        <f>VLOOKUP(A858,BASE.!$A$1:$T$878,20,FALSE)</f>
        <v>40764</v>
      </c>
      <c r="U858" s="130">
        <v>7451</v>
      </c>
      <c r="V858" s="136">
        <v>141930</v>
      </c>
      <c r="W858" s="136">
        <v>141930</v>
      </c>
      <c r="X858" s="134">
        <v>44227</v>
      </c>
      <c r="Y858" s="135" t="s">
        <v>8664</v>
      </c>
      <c r="Z858" s="135" t="s">
        <v>7880</v>
      </c>
      <c r="AA858" s="135" t="s">
        <v>8088</v>
      </c>
    </row>
    <row r="859" spans="1:27" x14ac:dyDescent="0.25">
      <c r="A859" s="129">
        <v>7452</v>
      </c>
      <c r="B859" s="129" t="s">
        <v>8525</v>
      </c>
      <c r="C859" s="129">
        <v>650401387</v>
      </c>
      <c r="D859" s="129" t="str">
        <f>VLOOKUP(A859,BASE.!$A$1:$T$878,4,FALSE)</f>
        <v xml:space="preserve">Corporación de derecho privado.
</v>
      </c>
      <c r="E859" s="129" t="str">
        <f>VLOOKUP(A859,BASE.!$A$1:$T$878,5,FALSE)</f>
        <v xml:space="preserve">Otorgado por Decreto Supremo N° 1920, de 20 de abril de 2011, del Ministerio de Justicia.
</v>
      </c>
      <c r="F859" s="129" t="str">
        <f>VLOOKUP(A859,BASE.!$A$1:$T$878,6,FALSE)</f>
        <v xml:space="preserve">Certificado de Vigencia Folio Nº 500355985442, de 13 de noviembre de 2020, emitido por el Servicio de Registro Civil e Identificación.
</v>
      </c>
      <c r="G859" s="129" t="str">
        <f>VLOOKUP(A859,BASE.!$A$1:$T$878,7,FALSE)</f>
        <v xml:space="preserve">La promoción del desarrollo, especialmente de las personas, familias, grupos y comunidades que viven en condiciones de pobreza y/o marginalidad.
</v>
      </c>
      <c r="H859" s="129" t="str">
        <f>VLOOKUP(A859,BASE.!$A$1:$T$878,8,FALSE)</f>
        <v>Presidente: Alejandro Thomas Bas
Vicepdte: Luis Felipe Ovalle Valdés
Secretaria: Catalina Larraín Geisse
Obs: Se envía carta solicitando escritura pública donde conste la designación de nuevo directorio, más otros antecedentes.</v>
      </c>
      <c r="I859" s="129" t="str">
        <f>VLOOKUP(A859,BASE.!$A$1:$T$878,9,FALSE)</f>
        <v>Directorio dura dos años en su cargo</v>
      </c>
      <c r="J859" s="129" t="str">
        <f>VLOOKUP(A859,BASE.!$A$1:$T$878,10,FALSE)</f>
        <v xml:space="preserve">De 06 de junio de 2019 a 06 de junio de 2022.
</v>
      </c>
      <c r="K859" s="129" t="str">
        <f>VLOOKUP(A859,BASE.!$A$1:$T$878,11,FALSE)</f>
        <v xml:space="preserve">Presidente: Alejandro Thomas Bas; RUT N° </v>
      </c>
      <c r="L859" s="129" t="str">
        <f>VLOOKUP(A859,BASE.!$A$1:$T$878,12,FALSE)</f>
        <v xml:space="preserve">Juan Castellón N° 4005, Quinta Normal, Santiago, Región Metropolitana. 
</v>
      </c>
      <c r="M859" s="129" t="str">
        <f>VLOOKUP(A859,BASE.!$A$1:$T$878,13,FALSE)</f>
        <v>XIII</v>
      </c>
      <c r="N859" s="129" t="str">
        <f>VLOOKUP(A859,BASE.!$A$1:$T$878,14,FALSE)</f>
        <v>Quinta Normal</v>
      </c>
      <c r="O859" s="129" t="str">
        <f>VLOOKUP(A859,BASE.!$A$1:$T$878,15,FALSE)</f>
        <v>Teléfono 8944614</v>
      </c>
      <c r="P859" s="129">
        <f>VLOOKUP(A859,BASE.!$A$1:$T$878,16,FALSE)</f>
        <v>0</v>
      </c>
      <c r="Q859" s="129">
        <f>VLOOKUP(A859,BASE.!$A$1:$T$878,17,FALSE)</f>
        <v>0</v>
      </c>
      <c r="R859" s="129" t="str">
        <f>VLOOKUP(A859,BASE.!$A$1:$T$878,18,FALSE)</f>
        <v>93401 Institución de Asistencia Social.</v>
      </c>
      <c r="S859" s="129" t="str">
        <f>VLOOKUP(A859,BASE.!$A$1:$T$878,19,FALSE)</f>
        <v xml:space="preserve">Certificado correspondiente al año 2019, aprobado por el Sub Departamento de Supervisión Financiera.
</v>
      </c>
      <c r="T859" s="131">
        <f>VLOOKUP(A859,BASE.!$A$1:$T$878,20,FALSE)</f>
        <v>40793</v>
      </c>
      <c r="U859" s="130">
        <v>7452</v>
      </c>
      <c r="V859" s="136">
        <v>11591256</v>
      </c>
      <c r="W859" s="136">
        <v>11591256</v>
      </c>
      <c r="X859" s="134">
        <v>44227</v>
      </c>
      <c r="Y859" s="135" t="s">
        <v>8664</v>
      </c>
      <c r="Z859" s="135" t="s">
        <v>7880</v>
      </c>
      <c r="AA859" s="135" t="s">
        <v>8016</v>
      </c>
    </row>
    <row r="860" spans="1:27" x14ac:dyDescent="0.25">
      <c r="A860" s="129">
        <v>7458</v>
      </c>
      <c r="B860" s="129" t="s">
        <v>8526</v>
      </c>
      <c r="C860" s="129" t="s">
        <v>7843</v>
      </c>
      <c r="D860" s="129" t="str">
        <f>VLOOKUP(A860,BASE.!$A$1:$T$878,4,FALSE)</f>
        <v>Municipalidad</v>
      </c>
      <c r="E860" s="129" t="str">
        <f>VLOOKUP(A860,BASE.!$A$1:$T$878,5,FALSE)</f>
        <v>Constitución Política de la República, art. 107.</v>
      </c>
      <c r="F860" s="129" t="str">
        <f>VLOOKUP(A860,BASE.!$A$1:$T$878,6,FALSE)</f>
        <v>Indefinida.</v>
      </c>
      <c r="G860" s="129" t="str">
        <f>VLOOKUP(A860,BASE.!$A$1:$T$878,7,FALSE)</f>
        <v>Según Ley Orgánica Nº 18.695, arts. 1º al 4º.</v>
      </c>
      <c r="H860" s="129" t="str">
        <f>VLOOKUP(A860,BASE.!$A$1:$T$878,8,FALSE)</f>
        <v>no tiene</v>
      </c>
      <c r="I860" s="129">
        <f>VLOOKUP(A860,BASE.!$A$1:$T$878,9,FALSE)</f>
        <v>0</v>
      </c>
      <c r="J860" s="129">
        <f>VLOOKUP(A860,BASE.!$A$1:$T$878,10,FALSE)</f>
        <v>0</v>
      </c>
      <c r="K860" s="129" t="str">
        <f>VLOOKUP(A860,BASE.!$A$1:$T$878,11,FALSE)</f>
        <v xml:space="preserve">Nibaldo Favio Meza Garfia.  </v>
      </c>
      <c r="L860" s="129" t="str">
        <f>VLOOKUP(A860,BASE.!$A$1:$T$878,12,FALSE)</f>
        <v xml:space="preserve">Calle Luis Araya Cereceda N°1215, comuna de Peñaflor, Región Metropolitana.
</v>
      </c>
      <c r="M860" s="129" t="str">
        <f>VLOOKUP(A860,BASE.!$A$1:$T$878,13,FALSE)</f>
        <v>XIII</v>
      </c>
      <c r="N860" s="129" t="str">
        <f>VLOOKUP(A860,BASE.!$A$1:$T$878,14,FALSE)</f>
        <v xml:space="preserve"> Peñaflor</v>
      </c>
      <c r="O860" s="129" t="str">
        <f>VLOOKUP(A860,BASE.!$A$1:$T$878,15,FALSE)</f>
        <v>Teléfono: 56-24327700</v>
      </c>
      <c r="P860" s="129">
        <f>VLOOKUP(A860,BASE.!$A$1:$T$878,16,FALSE)</f>
        <v>0</v>
      </c>
      <c r="Q860" s="129">
        <f>VLOOKUP(A860,BASE.!$A$1:$T$878,17,FALSE)</f>
        <v>0</v>
      </c>
      <c r="R860" s="129">
        <f>VLOOKUP(A860,BASE.!$A$1:$T$878,18,FALSE)</f>
        <v>91001</v>
      </c>
      <c r="S860" s="129" t="str">
        <f>VLOOKUP(A860,BASE.!$A$1:$T$878,19,FALSE)</f>
        <v>No corresponde.</v>
      </c>
      <c r="T860" s="131">
        <f>VLOOKUP(A860,BASE.!$A$1:$T$878,20,FALSE)</f>
        <v>40875</v>
      </c>
      <c r="U860" s="130">
        <v>7458</v>
      </c>
      <c r="V860" s="136">
        <v>5008220</v>
      </c>
      <c r="W860" s="136">
        <v>5008220</v>
      </c>
      <c r="X860" s="134">
        <v>44227</v>
      </c>
      <c r="Y860" s="135" t="s">
        <v>8664</v>
      </c>
      <c r="Z860" s="135" t="s">
        <v>7880</v>
      </c>
      <c r="AA860" s="135" t="s">
        <v>7925</v>
      </c>
    </row>
    <row r="861" spans="1:27" x14ac:dyDescent="0.25">
      <c r="A861" s="129">
        <v>7459</v>
      </c>
      <c r="B861" s="129" t="s">
        <v>8527</v>
      </c>
      <c r="C861" s="129">
        <v>650447174</v>
      </c>
      <c r="D861" s="129" t="str">
        <f>VLOOKUP(A861,BASE.!$A$1:$T$878,4,FALSE)</f>
        <v>Corporación de Derecho Privado</v>
      </c>
      <c r="E861" s="129" t="str">
        <f>VLOOKUP(A861,BASE.!$A$1:$T$878,5,FALSE)</f>
        <v>Otorgada por Decreto Exento  Nº 3782, de fecha 29 de Agosto de  2011, del Ministerio de Justicia.</v>
      </c>
      <c r="F861" s="129" t="str">
        <f>VLOOKUP(A861,BASE.!$A$1:$T$878,6,FALSE)</f>
        <v xml:space="preserve">Certificado de vigencia de persona jurídica sin fines de lucro, folio N° 80522069, emitido por el SRCeI con fecha 13 de noviembre de 2020. 
</v>
      </c>
      <c r="G861" s="129" t="str">
        <f>VLOOKUP(A861,BASE.!$A$1:$T$878,7,FALSE)</f>
        <v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v>
      </c>
      <c r="H861" s="129" t="str">
        <f>VLOOKUP(A861,BASE.!$A$1:$T$878,8,FALSE)</f>
        <v xml:space="preserve">Presidente: 
Rodrigo Escobar  Olmedo
Vicepresidenta: 
Romina Andrea Vial Olmedo 
Secretaria: 
Nolfa Alfaro Muñoz
Tesorera: 
Isabel Rojo Ahumada 
Primer Director: 
Eduardo Alcota González 
Segundo Director: 
Carlos Olmedo Alfaro
Tercer Director: 
Rodrigo Ardiles Zepeda
Consta en Certificado de persona jurídica sin fines lucro, folio N° 85022080, emitido por el SRCeI con fecha 13 de noviembre de 2020. </v>
      </c>
      <c r="I861" s="129" t="str">
        <f>VLOOKUP(A861,BASE.!$A$1:$T$878,9,FALSE)</f>
        <v xml:space="preserve">2 años. </v>
      </c>
      <c r="J861" s="129" t="str">
        <f>VLOOKUP(A861,BASE.!$A$1:$T$878,10,FALSE)</f>
        <v xml:space="preserve">03 de junio de 2019 a 03 de junio de 2021. </v>
      </c>
      <c r="K861" s="129" t="str">
        <f>VLOOKUP(A861,BASE.!$A$1:$T$878,11,FALSE)</f>
        <v xml:space="preserve">Presidente: Rodrigo  Escobar  Olmedo </v>
      </c>
      <c r="L861" s="129" t="str">
        <f>VLOOKUP(A861,BASE.!$A$1:$T$878,12,FALSE)</f>
        <v xml:space="preserve">Calle Merced N° 741, sector centro, ciudad y comuna de Vallenar, Provincia  de Huasco, Región de Atacama.
</v>
      </c>
      <c r="M861" s="129" t="str">
        <f>VLOOKUP(A861,BASE.!$A$1:$T$878,13,FALSE)</f>
        <v>III</v>
      </c>
      <c r="N861" s="129" t="str">
        <f>VLOOKUP(A861,BASE.!$A$1:$T$878,14,FALSE)</f>
        <v>huasco</v>
      </c>
      <c r="O861" s="129" t="str">
        <f>VLOOKUP(A861,BASE.!$A$1:$T$878,15,FALSE)</f>
        <v>Teléfono: 51 (2) 612617</v>
      </c>
      <c r="P861" s="129" t="str">
        <f>VLOOKUP(A861,BASE.!$A$1:$T$878,16,FALSE)</f>
        <v>Correo electrónico: piehusco@hotmail.com
                            comesperanza@gmail.com</v>
      </c>
      <c r="Q861" s="129">
        <f>VLOOKUP(A861,BASE.!$A$1:$T$878,17,FALSE)</f>
        <v>0</v>
      </c>
      <c r="R861" s="129" t="str">
        <f>VLOOKUP(A861,BASE.!$A$1:$T$878,18,FALSE)</f>
        <v>93401: Institución de Asistencia Social</v>
      </c>
      <c r="S861" s="129" t="str">
        <f>VLOOKUP(A861,BASE.!$A$1:$T$878,19,FALSE)</f>
        <v>Certificado Financiero, correspondiente al año 2019, aprobados por el Sub Departamento de Supervisión Fiannciera Nacional.</v>
      </c>
      <c r="T861" s="131">
        <f>VLOOKUP(A861,BASE.!$A$1:$T$878,20,FALSE)</f>
        <v>40882</v>
      </c>
      <c r="U861" s="130">
        <v>7459</v>
      </c>
      <c r="V861" s="136">
        <v>11515044</v>
      </c>
      <c r="W861" s="136">
        <v>11515044</v>
      </c>
      <c r="X861" s="134">
        <v>44227</v>
      </c>
      <c r="Y861" s="135" t="s">
        <v>8664</v>
      </c>
      <c r="Z861" s="135" t="s">
        <v>7880</v>
      </c>
      <c r="AA861" s="135" t="s">
        <v>7906</v>
      </c>
    </row>
    <row r="862" spans="1:27" x14ac:dyDescent="0.25">
      <c r="A862" s="129">
        <v>7460</v>
      </c>
      <c r="B862" s="129" t="s">
        <v>8528</v>
      </c>
      <c r="C862" s="129">
        <v>690504006</v>
      </c>
      <c r="D862" s="129" t="str">
        <f>VLOOKUP(A862,BASE.!$A$1:$T$878,4,FALSE)</f>
        <v>Municipalidad</v>
      </c>
      <c r="E862" s="129" t="str">
        <f>VLOOKUP(A862,BASE.!$A$1:$T$878,5,FALSE)</f>
        <v>Constitución Política de la República, art. 107.</v>
      </c>
      <c r="F862" s="129" t="str">
        <f>VLOOKUP(A862,BASE.!$A$1:$T$878,6,FALSE)</f>
        <v>Indefinida.</v>
      </c>
      <c r="G862" s="129" t="str">
        <f>VLOOKUP(A862,BASE.!$A$1:$T$878,7,FALSE)</f>
        <v>Según Ley Orgánica Nº 18.695, arts. 1º al 4º.</v>
      </c>
      <c r="H862" s="129" t="str">
        <f>VLOOKUP(A862,BASE.!$A$1:$T$878,8,FALSE)</f>
        <v>no tiene</v>
      </c>
      <c r="I862" s="129">
        <f>VLOOKUP(A862,BASE.!$A$1:$T$878,9,FALSE)</f>
        <v>0</v>
      </c>
      <c r="J862" s="129">
        <f>VLOOKUP(A862,BASE.!$A$1:$T$878,10,FALSE)</f>
        <v>0</v>
      </c>
      <c r="K862" s="129" t="str">
        <f>VLOOKUP(A862,BASE.!$A$1:$T$878,11,FALSE)</f>
        <v>Nicolás Cox Urrejola</v>
      </c>
      <c r="L862" s="129" t="str">
        <f>VLOOKUP(A862,BASE.!$A$1:$T$878,12,FALSE)</f>
        <v xml:space="preserve">Germán Riesco Nº 399,  comuna de Zapallar, Región de Valparaíso.
</v>
      </c>
      <c r="M862" s="129" t="str">
        <f>VLOOKUP(A862,BASE.!$A$1:$T$878,13,FALSE)</f>
        <v>V</v>
      </c>
      <c r="N862" s="129" t="str">
        <f>VLOOKUP(A862,BASE.!$A$1:$T$878,14,FALSE)</f>
        <v xml:space="preserve"> Zapallar</v>
      </c>
      <c r="O862" s="129" t="str">
        <f>VLOOKUP(A862,BASE.!$A$1:$T$878,15,FALSE)</f>
        <v>Fono (33) 741040- 742000</v>
      </c>
      <c r="P862" s="129">
        <f>VLOOKUP(A862,BASE.!$A$1:$T$878,16,FALSE)</f>
        <v>0</v>
      </c>
      <c r="Q862" s="129">
        <f>VLOOKUP(A862,BASE.!$A$1:$T$878,17,FALSE)</f>
        <v>0</v>
      </c>
      <c r="R862" s="129">
        <f>VLOOKUP(A862,BASE.!$A$1:$T$878,18,FALSE)</f>
        <v>91001</v>
      </c>
      <c r="S862" s="129" t="str">
        <f>VLOOKUP(A862,BASE.!$A$1:$T$878,19,FALSE)</f>
        <v xml:space="preserve">No se acompañan. Aplica Informe Jurídico Nº 09, de  fecha 14 de marzo de 2011 del Departamento Jurídico y Dictamen Nº 070791, de 2009, de la Contraloría General de la República.  
</v>
      </c>
      <c r="T862" s="131">
        <f>VLOOKUP(A862,BASE.!$A$1:$T$878,20,FALSE)</f>
        <v>40884</v>
      </c>
      <c r="U862" s="130">
        <v>7460</v>
      </c>
      <c r="V862" s="136">
        <v>103750</v>
      </c>
      <c r="W862" s="136">
        <v>103750</v>
      </c>
      <c r="X862" s="134">
        <v>44227</v>
      </c>
      <c r="Y862" s="135" t="s">
        <v>8664</v>
      </c>
      <c r="Z862" s="135" t="s">
        <v>7880</v>
      </c>
      <c r="AA862" s="135" t="s">
        <v>8092</v>
      </c>
    </row>
    <row r="863" spans="1:27" x14ac:dyDescent="0.25">
      <c r="A863" s="129">
        <v>7462</v>
      </c>
      <c r="B863" s="129" t="s">
        <v>8529</v>
      </c>
      <c r="C863" s="129">
        <v>650213203</v>
      </c>
      <c r="D863" s="129" t="str">
        <f>VLOOKUP(A863,BASE.!$A$1:$T$878,4,FALSE)</f>
        <v>Corporación de Derecho Privado.</v>
      </c>
      <c r="E863" s="129" t="str">
        <f>VLOOKUP(A863,BASE.!$A$1:$T$878,5,FALSE)</f>
        <v>Otorgada por Decreto Exento  Nº 314, de fecha 30  de marzo  de  2001, del Ministerio de Justicia.</v>
      </c>
      <c r="F863" s="129" t="str">
        <f>VLOOKUP(A863,BASE.!$A$1:$T$878,6,FALSE)</f>
        <v xml:space="preserve">Certificado de Vigencia de persona jurídica sin fines de lucro, folio N° 500183005964, de 17 de mayo de 2018, emitido por el Servicio de Registro Civil e Identificación. 
</v>
      </c>
      <c r="G863" s="129" t="str">
        <f>VLOOKUP(A863,BASE.!$A$1:$T$878,7,FALSE)</f>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
      <c r="H863" s="129" t="str">
        <f>VLOOKUP(A863,BASE.!$A$1:$T$878,8,FALSE)</f>
        <v xml:space="preserve">Presidente:
Gastón Francisco José Pinochet Donoso, 
Secretaria: 
Victoria del Carmen Huenante Nanco, 
Tesorera: 
Natalia Fernanda Oyaneder Sarmiento, 
Director:
José Guillermo Molina Bravo, 
Matías Alberto Lavadero Franzani, 
</v>
      </c>
      <c r="I863" s="129" t="str">
        <f>VLOOKUP(A863,BASE.!$A$1:$T$878,9,FALSE)</f>
        <v>Dos años. Si, por cualquier causa no se efectúa oportunamente la elección de Directorio, se entenderá renovado el mandato de quienes se encuentran en funciones hasta que se realice la correspondiente elección.</v>
      </c>
      <c r="J863" s="129" t="str">
        <f>VLOOKUP(A863,BASE.!$A$1:$T$878,10,FALSE)</f>
        <v>Del 31-07-2018 a 31-07-2020</v>
      </c>
      <c r="K863" s="129" t="str">
        <f>VLOOKUP(A863,BASE.!$A$1:$T$878,11,FALSE)</f>
        <v xml:space="preserve">Presidente: 
Gastón Francisco José Pinochet Donoso, 
Poderes amplios (actuando separada e indistintamente): 
Gastón Francisco José Pinochet Donoso, 
Angélica Albornoz Loyola, 
Poderes especiales para ejercer individualmente facultades:
Ester Muñoz Henríquez,
Marco Antonio González Ramírez, 
Any Lucy Navarro Amigo, 
Patricia Isabel Diamantino Medel, 
</v>
      </c>
      <c r="L863" s="129" t="str">
        <f>VLOOKUP(A863,BASE.!$A$1:$T$878,12,FALSE)</f>
        <v xml:space="preserve">Uno Oriente N°1550, comuna de Talca, Región del Maule. </v>
      </c>
      <c r="M863" s="129" t="str">
        <f>VLOOKUP(A863,BASE.!$A$1:$T$878,13,FALSE)</f>
        <v>VII</v>
      </c>
      <c r="N863" s="129" t="str">
        <f>VLOOKUP(A863,BASE.!$A$1:$T$878,14,FALSE)</f>
        <v>talca</v>
      </c>
      <c r="O863" s="129">
        <f>VLOOKUP(A863,BASE.!$A$1:$T$878,15,FALSE)</f>
        <v>0</v>
      </c>
      <c r="P863" s="129">
        <f>VLOOKUP(A863,BASE.!$A$1:$T$878,16,FALSE)</f>
        <v>0</v>
      </c>
      <c r="Q863" s="129">
        <f>VLOOKUP(A863,BASE.!$A$1:$T$878,17,FALSE)</f>
        <v>0</v>
      </c>
      <c r="R863" s="129" t="str">
        <f>VLOOKUP(A863,BASE.!$A$1:$T$878,18,FALSE)</f>
        <v>93401: Institución de Asistencia Social</v>
      </c>
      <c r="S863" s="129" t="str">
        <f>VLOOKUP(A863,BASE.!$A$1:$T$878,19,FALSE)</f>
        <v xml:space="preserve">Certificado de antecedentes financieros, correspondientes al año 2019, aprobados por el Subdepartamento de Supervisión Financiera Nacional. </v>
      </c>
      <c r="T863" s="131">
        <f>VLOOKUP(A863,BASE.!$A$1:$T$878,20,FALSE)</f>
        <v>43174</v>
      </c>
      <c r="U863" s="130">
        <v>7462</v>
      </c>
      <c r="V863" s="136">
        <v>18575494</v>
      </c>
      <c r="W863" s="136">
        <v>18575494</v>
      </c>
      <c r="X863" s="134">
        <v>44227</v>
      </c>
      <c r="Y863" s="135" t="s">
        <v>8664</v>
      </c>
      <c r="Z863" s="135" t="s">
        <v>7880</v>
      </c>
      <c r="AA863" s="135" t="s">
        <v>7914</v>
      </c>
    </row>
    <row r="864" spans="1:27" x14ac:dyDescent="0.25">
      <c r="A864" s="129">
        <v>7462</v>
      </c>
      <c r="B864" s="129" t="s">
        <v>8529</v>
      </c>
      <c r="C864" s="129">
        <v>650213203</v>
      </c>
      <c r="D864" s="129" t="str">
        <f>VLOOKUP(A864,BASE.!$A$1:$T$878,4,FALSE)</f>
        <v>Corporación de Derecho Privado.</v>
      </c>
      <c r="E864" s="129" t="str">
        <f>VLOOKUP(A864,BASE.!$A$1:$T$878,5,FALSE)</f>
        <v>Otorgada por Decreto Exento  Nº 314, de fecha 30  de marzo  de  2001, del Ministerio de Justicia.</v>
      </c>
      <c r="F864" s="129" t="str">
        <f>VLOOKUP(A864,BASE.!$A$1:$T$878,6,FALSE)</f>
        <v xml:space="preserve">Certificado de Vigencia de persona jurídica sin fines de lucro, folio N° 500183005964, de 17 de mayo de 2018, emitido por el Servicio de Registro Civil e Identificación. 
</v>
      </c>
      <c r="G864" s="129" t="str">
        <f>VLOOKUP(A864,BASE.!$A$1:$T$878,7,FALSE)</f>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
      <c r="H864" s="129" t="str">
        <f>VLOOKUP(A864,BASE.!$A$1:$T$878,8,FALSE)</f>
        <v xml:space="preserve">Presidente:
Gastón Francisco José Pinochet Donoso, 
Secretaria: 
Victoria del Carmen Huenante Nanco, 
Tesorera: 
Natalia Fernanda Oyaneder Sarmiento, 
Director:
José Guillermo Molina Bravo, 
Matías Alberto Lavadero Franzani, 
</v>
      </c>
      <c r="I864" s="129" t="str">
        <f>VLOOKUP(A864,BASE.!$A$1:$T$878,9,FALSE)</f>
        <v>Dos años. Si, por cualquier causa no se efectúa oportunamente la elección de Directorio, se entenderá renovado el mandato de quienes se encuentran en funciones hasta que se realice la correspondiente elección.</v>
      </c>
      <c r="J864" s="129" t="str">
        <f>VLOOKUP(A864,BASE.!$A$1:$T$878,10,FALSE)</f>
        <v>Del 31-07-2018 a 31-07-2020</v>
      </c>
      <c r="K864" s="129" t="str">
        <f>VLOOKUP(A864,BASE.!$A$1:$T$878,11,FALSE)</f>
        <v xml:space="preserve">Presidente: 
Gastón Francisco José Pinochet Donoso, 
Poderes amplios (actuando separada e indistintamente): 
Gastón Francisco José Pinochet Donoso, 
Angélica Albornoz Loyola, 
Poderes especiales para ejercer individualmente facultades:
Ester Muñoz Henríquez,
Marco Antonio González Ramírez, 
Any Lucy Navarro Amigo, 
Patricia Isabel Diamantino Medel, 
</v>
      </c>
      <c r="L864" s="129" t="str">
        <f>VLOOKUP(A864,BASE.!$A$1:$T$878,12,FALSE)</f>
        <v xml:space="preserve">Uno Oriente N°1550, comuna de Talca, Región del Maule. </v>
      </c>
      <c r="M864" s="129" t="str">
        <f>VLOOKUP(A864,BASE.!$A$1:$T$878,13,FALSE)</f>
        <v>VII</v>
      </c>
      <c r="N864" s="129" t="str">
        <f>VLOOKUP(A864,BASE.!$A$1:$T$878,14,FALSE)</f>
        <v>talca</v>
      </c>
      <c r="O864" s="129">
        <f>VLOOKUP(A864,BASE.!$A$1:$T$878,15,FALSE)</f>
        <v>0</v>
      </c>
      <c r="P864" s="129">
        <f>VLOOKUP(A864,BASE.!$A$1:$T$878,16,FALSE)</f>
        <v>0</v>
      </c>
      <c r="Q864" s="129">
        <f>VLOOKUP(A864,BASE.!$A$1:$T$878,17,FALSE)</f>
        <v>0</v>
      </c>
      <c r="R864" s="129" t="str">
        <f>VLOOKUP(A864,BASE.!$A$1:$T$878,18,FALSE)</f>
        <v>93401: Institución de Asistencia Social</v>
      </c>
      <c r="S864" s="129" t="str">
        <f>VLOOKUP(A864,BASE.!$A$1:$T$878,19,FALSE)</f>
        <v xml:space="preserve">Certificado de antecedentes financieros, correspondientes al año 2019, aprobados por el Subdepartamento de Supervisión Financiera Nacional. </v>
      </c>
      <c r="T864" s="131">
        <f>VLOOKUP(A864,BASE.!$A$1:$T$878,20,FALSE)</f>
        <v>43174</v>
      </c>
      <c r="U864" s="130">
        <v>7462</v>
      </c>
      <c r="V864" s="136">
        <v>12684192</v>
      </c>
      <c r="W864" s="136">
        <v>12684192</v>
      </c>
      <c r="X864" s="134">
        <v>44227</v>
      </c>
      <c r="Y864" s="135" t="s">
        <v>8664</v>
      </c>
      <c r="Z864" s="135" t="s">
        <v>7880</v>
      </c>
      <c r="AA864" s="135" t="s">
        <v>7993</v>
      </c>
    </row>
    <row r="865" spans="1:27" x14ac:dyDescent="0.25">
      <c r="A865" s="129">
        <v>7462</v>
      </c>
      <c r="B865" s="129" t="s">
        <v>8529</v>
      </c>
      <c r="C865" s="129">
        <v>650213203</v>
      </c>
      <c r="D865" s="129" t="str">
        <f>VLOOKUP(A865,BASE.!$A$1:$T$878,4,FALSE)</f>
        <v>Corporación de Derecho Privado.</v>
      </c>
      <c r="E865" s="129" t="str">
        <f>VLOOKUP(A865,BASE.!$A$1:$T$878,5,FALSE)</f>
        <v>Otorgada por Decreto Exento  Nº 314, de fecha 30  de marzo  de  2001, del Ministerio de Justicia.</v>
      </c>
      <c r="F865" s="129" t="str">
        <f>VLOOKUP(A865,BASE.!$A$1:$T$878,6,FALSE)</f>
        <v xml:space="preserve">Certificado de Vigencia de persona jurídica sin fines de lucro, folio N° 500183005964, de 17 de mayo de 2018, emitido por el Servicio de Registro Civil e Identificación. 
</v>
      </c>
      <c r="G865" s="129" t="str">
        <f>VLOOKUP(A865,BASE.!$A$1:$T$878,7,FALSE)</f>
        <v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v>
      </c>
      <c r="H865" s="129" t="str">
        <f>VLOOKUP(A865,BASE.!$A$1:$T$878,8,FALSE)</f>
        <v xml:space="preserve">Presidente:
Gastón Francisco José Pinochet Donoso, 
Secretaria: 
Victoria del Carmen Huenante Nanco, 
Tesorera: 
Natalia Fernanda Oyaneder Sarmiento, 
Director:
José Guillermo Molina Bravo, 
Matías Alberto Lavadero Franzani, 
</v>
      </c>
      <c r="I865" s="129" t="str">
        <f>VLOOKUP(A865,BASE.!$A$1:$T$878,9,FALSE)</f>
        <v>Dos años. Si, por cualquier causa no se efectúa oportunamente la elección de Directorio, se entenderá renovado el mandato de quienes se encuentran en funciones hasta que se realice la correspondiente elección.</v>
      </c>
      <c r="J865" s="129" t="str">
        <f>VLOOKUP(A865,BASE.!$A$1:$T$878,10,FALSE)</f>
        <v>Del 31-07-2018 a 31-07-2020</v>
      </c>
      <c r="K865" s="129" t="str">
        <f>VLOOKUP(A865,BASE.!$A$1:$T$878,11,FALSE)</f>
        <v xml:space="preserve">Presidente: 
Gastón Francisco José Pinochet Donoso, 
Poderes amplios (actuando separada e indistintamente): 
Gastón Francisco José Pinochet Donoso, 
Angélica Albornoz Loyola, 
Poderes especiales para ejercer individualmente facultades:
Ester Muñoz Henríquez,
Marco Antonio González Ramírez, 
Any Lucy Navarro Amigo, 
Patricia Isabel Diamantino Medel, 
</v>
      </c>
      <c r="L865" s="129" t="str">
        <f>VLOOKUP(A865,BASE.!$A$1:$T$878,12,FALSE)</f>
        <v xml:space="preserve">Uno Oriente N°1550, comuna de Talca, Región del Maule. </v>
      </c>
      <c r="M865" s="129" t="str">
        <f>VLOOKUP(A865,BASE.!$A$1:$T$878,13,FALSE)</f>
        <v>VII</v>
      </c>
      <c r="N865" s="129" t="str">
        <f>VLOOKUP(A865,BASE.!$A$1:$T$878,14,FALSE)</f>
        <v>talca</v>
      </c>
      <c r="O865" s="129">
        <f>VLOOKUP(A865,BASE.!$A$1:$T$878,15,FALSE)</f>
        <v>0</v>
      </c>
      <c r="P865" s="129">
        <f>VLOOKUP(A865,BASE.!$A$1:$T$878,16,FALSE)</f>
        <v>0</v>
      </c>
      <c r="Q865" s="129">
        <f>VLOOKUP(A865,BASE.!$A$1:$T$878,17,FALSE)</f>
        <v>0</v>
      </c>
      <c r="R865" s="129" t="str">
        <f>VLOOKUP(A865,BASE.!$A$1:$T$878,18,FALSE)</f>
        <v>93401: Institución de Asistencia Social</v>
      </c>
      <c r="S865" s="129" t="str">
        <f>VLOOKUP(A865,BASE.!$A$1:$T$878,19,FALSE)</f>
        <v xml:space="preserve">Certificado de antecedentes financieros, correspondientes al año 2019, aprobados por el Subdepartamento de Supervisión Financiera Nacional. </v>
      </c>
      <c r="T865" s="131">
        <f>VLOOKUP(A865,BASE.!$A$1:$T$878,20,FALSE)</f>
        <v>43174</v>
      </c>
      <c r="U865" s="130">
        <v>7462</v>
      </c>
      <c r="V865" s="136">
        <v>31869472</v>
      </c>
      <c r="W865" s="136">
        <v>31869472</v>
      </c>
      <c r="X865" s="134">
        <v>44227</v>
      </c>
      <c r="Y865" s="135" t="s">
        <v>8664</v>
      </c>
      <c r="Z865" s="135" t="s">
        <v>7880</v>
      </c>
      <c r="AA865" s="135" t="s">
        <v>7899</v>
      </c>
    </row>
    <row r="866" spans="1:27" x14ac:dyDescent="0.25">
      <c r="A866" s="129">
        <v>7463</v>
      </c>
      <c r="B866" s="129" t="s">
        <v>8530</v>
      </c>
      <c r="C866" s="129">
        <v>714555006</v>
      </c>
      <c r="D866" s="129" t="str">
        <f>VLOOKUP(A866,BASE.!$A$1:$T$878,4,FALSE)</f>
        <v>Corporación de Derecho Privado.</v>
      </c>
      <c r="E866" s="129" t="str">
        <f>VLOOKUP(A866,BASE.!$A$1:$T$878,5,FALSE)</f>
        <v xml:space="preserve">Decreto Supremo Nº 1312, de 23 de diciembre de 1987, del Ministerio de Justicia. </v>
      </c>
      <c r="F866" s="129" t="str">
        <f>VLOOKUP(A866,BASE.!$A$1:$T$878,6,FALSE)</f>
        <v>Certificado de Vigencia folio Nº 500345592485, de 14 de septiembre de 2020, del Servicio de Registro Civil e identificación.</v>
      </c>
      <c r="G866" s="129" t="str">
        <f>VLOOKUP(A866,BASE.!$A$1:$T$878,7,FALSE)</f>
        <v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v>
      </c>
      <c r="H866" s="129" t="str">
        <f>VLOOKUP(A866,BASE.!$A$1:$T$878,8,FALSE)</f>
        <v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v>
      </c>
      <c r="I866" s="129" t="str">
        <f>VLOOKUP(A866,BASE.!$A$1:$T$878,9,FALSE)</f>
        <v>Dos años, pudiendo ser reelegidos.</v>
      </c>
      <c r="J866" s="129" t="str">
        <f>VLOOKUP(A866,BASE.!$A$1:$T$878,10,FALSE)</f>
        <v xml:space="preserve">22 de noviembre de 2019, Según acta de sesión ordinaria de socios de fecha 22 de noviembre de 2019, reducida a escritura pública con fecha 03 de diciembre de 2019, ante la Notario Público y Archivero Judicial Interino de San Miguel, doña Zaida Silva Arriagada
</v>
      </c>
      <c r="K866" s="129" t="str">
        <f>VLOOKUP(A866,BASE.!$A$1:$T$878,11,FALSE)</f>
        <v>Secretario General: Alvaro Medina Cisternas, 
Secretario General Subrogante: Juan Ilabaca Mendoza (Director Área Salud Municipal)</v>
      </c>
      <c r="L866" s="129" t="str">
        <f>VLOOKUP(A866,BASE.!$A$1:$T$878,12,FALSE)</f>
        <v xml:space="preserve">Avenida Santa Rosa N° 2606, 3° piso, comuna de San Joaquín, Región Metropolitana
</v>
      </c>
      <c r="M866" s="129" t="str">
        <f>VLOOKUP(A866,BASE.!$A$1:$T$878,13,FALSE)</f>
        <v>XIII</v>
      </c>
      <c r="N866" s="129" t="str">
        <f>VLOOKUP(A866,BASE.!$A$1:$T$878,14,FALSE)</f>
        <v>San Joaquín</v>
      </c>
      <c r="O866" s="129">
        <f>VLOOKUP(A866,BASE.!$A$1:$T$878,15,FALSE)</f>
        <v>3604100</v>
      </c>
      <c r="P866" s="129" t="str">
        <f>VLOOKUP(A866,BASE.!$A$1:$T$878,16,FALSE)</f>
        <v>Correo Electrónico: alvaromedina@cormusanjoaquin.cl</v>
      </c>
      <c r="Q866" s="129">
        <f>VLOOKUP(A866,BASE.!$A$1:$T$878,17,FALSE)</f>
        <v>0</v>
      </c>
      <c r="R866" s="129">
        <f>VLOOKUP(A866,BASE.!$A$1:$T$878,18,FALSE)</f>
        <v>93401</v>
      </c>
      <c r="S866" s="129" t="str">
        <f>VLOOKUP(A866,BASE.!$A$1:$T$878,19,FALSE)</f>
        <v>Se acompaña certificado financiero correspondiente al año 2019, remitido para aprobación del Sub Departamento de Supervisión Financiera Nacional.</v>
      </c>
      <c r="T866" s="131">
        <f>VLOOKUP(A866,BASE.!$A$1:$T$878,20,FALSE)</f>
        <v>41012</v>
      </c>
      <c r="U866" s="130">
        <v>7463</v>
      </c>
      <c r="V866" s="136">
        <v>4536464</v>
      </c>
      <c r="W866" s="136">
        <v>4536464</v>
      </c>
      <c r="X866" s="134">
        <v>44227</v>
      </c>
      <c r="Y866" s="135" t="s">
        <v>8664</v>
      </c>
      <c r="Z866" s="135" t="s">
        <v>7880</v>
      </c>
      <c r="AA866" s="135" t="s">
        <v>7948</v>
      </c>
    </row>
    <row r="867" spans="1:27" x14ac:dyDescent="0.25">
      <c r="A867" s="129">
        <v>7473</v>
      </c>
      <c r="B867" s="129" t="s">
        <v>8531</v>
      </c>
      <c r="C867" s="129">
        <v>650587340</v>
      </c>
      <c r="D867" s="129" t="str">
        <f>VLOOKUP(A867,BASE.!$A$1:$T$878,4,FALSE)</f>
        <v>Fundación de Derecho Privado.</v>
      </c>
      <c r="E867" s="129" t="str">
        <f>VLOOKUP(A867,BASE.!$A$1:$T$878,5,FALSE)</f>
        <v xml:space="preserve">Registro Nacional de Personas Jurídicas Nº860, del Servicio de Registro Civil e Identificación.
Fecha de concesión de Personalidad Jurídica: 19 de julio de 2012.
</v>
      </c>
      <c r="F867" s="129" t="str">
        <f>VLOOKUP(A867,BASE.!$A$1:$T$878,6,FALSE)</f>
        <v>Certificado de Vigencia Folio Nº 500355159900, de fecha 9 de noviembre de 2020, del Servicio de Registro Civil e Identificación.</v>
      </c>
      <c r="G867" s="129" t="str">
        <f>VLOOKUP(A867,BASE.!$A$1:$T$878,7,FALSE)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67" s="129" t="str">
        <f>VLOOKUP(A867,BASE.!$A$1:$T$878,8,FALSE)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67" s="129" t="str">
        <f>VLOOKUP(A867,BASE.!$A$1:$T$878,9,FALSE)</f>
        <v xml:space="preserve">Dos años </v>
      </c>
      <c r="J867" s="129" t="str">
        <f>VLOOKUP(A867,BASE.!$A$1:$T$878,10,FALSE)</f>
        <v xml:space="preserve">                         Última Elección de Directorio: 31 de marzo de 2020.
Duración: agosto 2020 a agosto de 2022.
</v>
      </c>
      <c r="K867" s="129" t="str">
        <f>VLOOKUP(A867,BASE.!$A$1:$T$878,11,FALSE)</f>
        <v xml:space="preserve">Carmen Gloria Hidalgo Belmar 
</v>
      </c>
      <c r="L867" s="129" t="str">
        <f>VLOOKUP(A867,BASE.!$A$1:$T$878,12,FALSE)</f>
        <v xml:space="preserve">O'higgins 416A comuna de Temuco, región de La Araucanía.
</v>
      </c>
      <c r="M867" s="129" t="str">
        <f>VLOOKUP(A867,BASE.!$A$1:$T$878,13,FALSE)</f>
        <v>IX</v>
      </c>
      <c r="N867" s="129" t="str">
        <f>VLOOKUP(A867,BASE.!$A$1:$T$878,14,FALSE)</f>
        <v>Temuco</v>
      </c>
      <c r="O867" s="129">
        <f>VLOOKUP(A867,BASE.!$A$1:$T$878,15,FALSE)</f>
        <v>0</v>
      </c>
      <c r="P867" s="129" t="str">
        <f>VLOOKUP(A867,BASE.!$A$1:$T$878,16,FALSE)</f>
        <v xml:space="preserve">: dirección@fundacioncreseres.cl </v>
      </c>
      <c r="Q867" s="129">
        <f>VLOOKUP(A867,BASE.!$A$1:$T$878,17,FALSE)</f>
        <v>0</v>
      </c>
      <c r="R867" s="129">
        <f>VLOOKUP(A867,BASE.!$A$1:$T$878,18,FALSE)</f>
        <v>93401</v>
      </c>
      <c r="S867" s="129" t="str">
        <f>VLOOKUP(A867,BASE.!$A$1:$T$878,19,FALSE)</f>
        <v>Se acompaña certificado de antecedentes financiares año 2019  aprobado por el Departamento de Supervisión financiera</v>
      </c>
      <c r="T867" s="131">
        <f>VLOOKUP(A867,BASE.!$A$1:$T$878,20,FALSE)</f>
        <v>41340</v>
      </c>
      <c r="U867" s="130">
        <v>7473</v>
      </c>
      <c r="V867" s="136">
        <v>8208998</v>
      </c>
      <c r="W867" s="136">
        <v>8208998</v>
      </c>
      <c r="X867" s="134">
        <v>44227</v>
      </c>
      <c r="Y867" s="135" t="s">
        <v>8664</v>
      </c>
      <c r="Z867" s="135" t="s">
        <v>7880</v>
      </c>
      <c r="AA867" s="135" t="s">
        <v>8012</v>
      </c>
    </row>
    <row r="868" spans="1:27" x14ac:dyDescent="0.25">
      <c r="A868" s="129">
        <v>7473</v>
      </c>
      <c r="B868" s="129" t="s">
        <v>8531</v>
      </c>
      <c r="C868" s="129">
        <v>650587340</v>
      </c>
      <c r="D868" s="129" t="str">
        <f>VLOOKUP(A868,BASE.!$A$1:$T$878,4,FALSE)</f>
        <v>Fundación de Derecho Privado.</v>
      </c>
      <c r="E868" s="129" t="str">
        <f>VLOOKUP(A868,BASE.!$A$1:$T$878,5,FALSE)</f>
        <v xml:space="preserve">Registro Nacional de Personas Jurídicas Nº860, del Servicio de Registro Civil e Identificación.
Fecha de concesión de Personalidad Jurídica: 19 de julio de 2012.
</v>
      </c>
      <c r="F868" s="129" t="str">
        <f>VLOOKUP(A868,BASE.!$A$1:$T$878,6,FALSE)</f>
        <v>Certificado de Vigencia Folio Nº 500355159900, de fecha 9 de noviembre de 2020, del Servicio de Registro Civil e Identificación.</v>
      </c>
      <c r="G868" s="129" t="str">
        <f>VLOOKUP(A868,BASE.!$A$1:$T$878,7,FALSE)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68" s="129" t="str">
        <f>VLOOKUP(A868,BASE.!$A$1:$T$878,8,FALSE)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68" s="129" t="str">
        <f>VLOOKUP(A868,BASE.!$A$1:$T$878,9,FALSE)</f>
        <v xml:space="preserve">Dos años </v>
      </c>
      <c r="J868" s="129" t="str">
        <f>VLOOKUP(A868,BASE.!$A$1:$T$878,10,FALSE)</f>
        <v xml:space="preserve">                         Última Elección de Directorio: 31 de marzo de 2020.
Duración: agosto 2020 a agosto de 2022.
</v>
      </c>
      <c r="K868" s="129" t="str">
        <f>VLOOKUP(A868,BASE.!$A$1:$T$878,11,FALSE)</f>
        <v xml:space="preserve">Carmen Gloria Hidalgo Belmar 
</v>
      </c>
      <c r="L868" s="129" t="str">
        <f>VLOOKUP(A868,BASE.!$A$1:$T$878,12,FALSE)</f>
        <v xml:space="preserve">O'higgins 416A comuna de Temuco, región de La Araucanía.
</v>
      </c>
      <c r="M868" s="129" t="str">
        <f>VLOOKUP(A868,BASE.!$A$1:$T$878,13,FALSE)</f>
        <v>IX</v>
      </c>
      <c r="N868" s="129" t="str">
        <f>VLOOKUP(A868,BASE.!$A$1:$T$878,14,FALSE)</f>
        <v>Temuco</v>
      </c>
      <c r="O868" s="129">
        <f>VLOOKUP(A868,BASE.!$A$1:$T$878,15,FALSE)</f>
        <v>0</v>
      </c>
      <c r="P868" s="129" t="str">
        <f>VLOOKUP(A868,BASE.!$A$1:$T$878,16,FALSE)</f>
        <v xml:space="preserve">: dirección@fundacioncreseres.cl </v>
      </c>
      <c r="Q868" s="129">
        <f>VLOOKUP(A868,BASE.!$A$1:$T$878,17,FALSE)</f>
        <v>0</v>
      </c>
      <c r="R868" s="129">
        <f>VLOOKUP(A868,BASE.!$A$1:$T$878,18,FALSE)</f>
        <v>93401</v>
      </c>
      <c r="S868" s="129" t="str">
        <f>VLOOKUP(A868,BASE.!$A$1:$T$878,19,FALSE)</f>
        <v>Se acompaña certificado de antecedentes financiares año 2019  aprobado por el Departamento de Supervisión financiera</v>
      </c>
      <c r="T868" s="131">
        <f>VLOOKUP(A868,BASE.!$A$1:$T$878,20,FALSE)</f>
        <v>41340</v>
      </c>
      <c r="U868" s="130">
        <v>7473</v>
      </c>
      <c r="V868" s="136">
        <v>3768774</v>
      </c>
      <c r="W868" s="136">
        <v>3768774</v>
      </c>
      <c r="X868" s="134">
        <v>44227</v>
      </c>
      <c r="Y868" s="135" t="s">
        <v>8664</v>
      </c>
      <c r="Z868" s="135" t="s">
        <v>7880</v>
      </c>
      <c r="AA868" s="135" t="s">
        <v>230</v>
      </c>
    </row>
    <row r="869" spans="1:27" x14ac:dyDescent="0.25">
      <c r="A869" s="129">
        <v>7473</v>
      </c>
      <c r="B869" s="129" t="s">
        <v>8531</v>
      </c>
      <c r="C869" s="129">
        <v>650587340</v>
      </c>
      <c r="D869" s="129" t="str">
        <f>VLOOKUP(A869,BASE.!$A$1:$T$878,4,FALSE)</f>
        <v>Fundación de Derecho Privado.</v>
      </c>
      <c r="E869" s="129" t="str">
        <f>VLOOKUP(A869,BASE.!$A$1:$T$878,5,FALSE)</f>
        <v xml:space="preserve">Registro Nacional de Personas Jurídicas Nº860, del Servicio de Registro Civil e Identificación.
Fecha de concesión de Personalidad Jurídica: 19 de julio de 2012.
</v>
      </c>
      <c r="F869" s="129" t="str">
        <f>VLOOKUP(A869,BASE.!$A$1:$T$878,6,FALSE)</f>
        <v>Certificado de Vigencia Folio Nº 500355159900, de fecha 9 de noviembre de 2020, del Servicio de Registro Civil e Identificación.</v>
      </c>
      <c r="G869" s="129" t="str">
        <f>VLOOKUP(A869,BASE.!$A$1:$T$878,7,FALSE)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69" s="129" t="str">
        <f>VLOOKUP(A869,BASE.!$A$1:$T$878,8,FALSE)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69" s="129" t="str">
        <f>VLOOKUP(A869,BASE.!$A$1:$T$878,9,FALSE)</f>
        <v xml:space="preserve">Dos años </v>
      </c>
      <c r="J869" s="129" t="str">
        <f>VLOOKUP(A869,BASE.!$A$1:$T$878,10,FALSE)</f>
        <v xml:space="preserve">                         Última Elección de Directorio: 31 de marzo de 2020.
Duración: agosto 2020 a agosto de 2022.
</v>
      </c>
      <c r="K869" s="129" t="str">
        <f>VLOOKUP(A869,BASE.!$A$1:$T$878,11,FALSE)</f>
        <v xml:space="preserve">Carmen Gloria Hidalgo Belmar 
</v>
      </c>
      <c r="L869" s="129" t="str">
        <f>VLOOKUP(A869,BASE.!$A$1:$T$878,12,FALSE)</f>
        <v xml:space="preserve">O'higgins 416A comuna de Temuco, región de La Araucanía.
</v>
      </c>
      <c r="M869" s="129" t="str">
        <f>VLOOKUP(A869,BASE.!$A$1:$T$878,13,FALSE)</f>
        <v>IX</v>
      </c>
      <c r="N869" s="129" t="str">
        <f>VLOOKUP(A869,BASE.!$A$1:$T$878,14,FALSE)</f>
        <v>Temuco</v>
      </c>
      <c r="O869" s="129">
        <f>VLOOKUP(A869,BASE.!$A$1:$T$878,15,FALSE)</f>
        <v>0</v>
      </c>
      <c r="P869" s="129" t="str">
        <f>VLOOKUP(A869,BASE.!$A$1:$T$878,16,FALSE)</f>
        <v xml:space="preserve">: dirección@fundacioncreseres.cl </v>
      </c>
      <c r="Q869" s="129">
        <f>VLOOKUP(A869,BASE.!$A$1:$T$878,17,FALSE)</f>
        <v>0</v>
      </c>
      <c r="R869" s="129">
        <f>VLOOKUP(A869,BASE.!$A$1:$T$878,18,FALSE)</f>
        <v>93401</v>
      </c>
      <c r="S869" s="129" t="str">
        <f>VLOOKUP(A869,BASE.!$A$1:$T$878,19,FALSE)</f>
        <v>Se acompaña certificado de antecedentes financiares año 2019  aprobado por el Departamento de Supervisión financiera</v>
      </c>
      <c r="T869" s="131">
        <f>VLOOKUP(A869,BASE.!$A$1:$T$878,20,FALSE)</f>
        <v>41340</v>
      </c>
      <c r="U869" s="130">
        <v>7473</v>
      </c>
      <c r="V869" s="136">
        <v>19701594</v>
      </c>
      <c r="W869" s="136">
        <v>19701594</v>
      </c>
      <c r="X869" s="134">
        <v>44227</v>
      </c>
      <c r="Y869" s="135" t="s">
        <v>8664</v>
      </c>
      <c r="Z869" s="135" t="s">
        <v>7880</v>
      </c>
      <c r="AA869" s="135" t="s">
        <v>7900</v>
      </c>
    </row>
    <row r="870" spans="1:27" x14ac:dyDescent="0.25">
      <c r="A870" s="129">
        <v>7473</v>
      </c>
      <c r="B870" s="129" t="s">
        <v>8531</v>
      </c>
      <c r="C870" s="129">
        <v>650587340</v>
      </c>
      <c r="D870" s="129" t="str">
        <f>VLOOKUP(A870,BASE.!$A$1:$T$878,4,FALSE)</f>
        <v>Fundación de Derecho Privado.</v>
      </c>
      <c r="E870" s="129" t="str">
        <f>VLOOKUP(A870,BASE.!$A$1:$T$878,5,FALSE)</f>
        <v xml:space="preserve">Registro Nacional de Personas Jurídicas Nº860, del Servicio de Registro Civil e Identificación.
Fecha de concesión de Personalidad Jurídica: 19 de julio de 2012.
</v>
      </c>
      <c r="F870" s="129" t="str">
        <f>VLOOKUP(A870,BASE.!$A$1:$T$878,6,FALSE)</f>
        <v>Certificado de Vigencia Folio Nº 500355159900, de fecha 9 de noviembre de 2020, del Servicio de Registro Civil e Identificación.</v>
      </c>
      <c r="G870" s="129" t="str">
        <f>VLOOKUP(A870,BASE.!$A$1:$T$878,7,FALSE)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70" s="129" t="str">
        <f>VLOOKUP(A870,BASE.!$A$1:$T$878,8,FALSE)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70" s="129" t="str">
        <f>VLOOKUP(A870,BASE.!$A$1:$T$878,9,FALSE)</f>
        <v xml:space="preserve">Dos años </v>
      </c>
      <c r="J870" s="129" t="str">
        <f>VLOOKUP(A870,BASE.!$A$1:$T$878,10,FALSE)</f>
        <v xml:space="preserve">                         Última Elección de Directorio: 31 de marzo de 2020.
Duración: agosto 2020 a agosto de 2022.
</v>
      </c>
      <c r="K870" s="129" t="str">
        <f>VLOOKUP(A870,BASE.!$A$1:$T$878,11,FALSE)</f>
        <v xml:space="preserve">Carmen Gloria Hidalgo Belmar 
</v>
      </c>
      <c r="L870" s="129" t="str">
        <f>VLOOKUP(A870,BASE.!$A$1:$T$878,12,FALSE)</f>
        <v xml:space="preserve">O'higgins 416A comuna de Temuco, región de La Araucanía.
</v>
      </c>
      <c r="M870" s="129" t="str">
        <f>VLOOKUP(A870,BASE.!$A$1:$T$878,13,FALSE)</f>
        <v>IX</v>
      </c>
      <c r="N870" s="129" t="str">
        <f>VLOOKUP(A870,BASE.!$A$1:$T$878,14,FALSE)</f>
        <v>Temuco</v>
      </c>
      <c r="O870" s="129">
        <f>VLOOKUP(A870,BASE.!$A$1:$T$878,15,FALSE)</f>
        <v>0</v>
      </c>
      <c r="P870" s="129" t="str">
        <f>VLOOKUP(A870,BASE.!$A$1:$T$878,16,FALSE)</f>
        <v xml:space="preserve">: dirección@fundacioncreseres.cl </v>
      </c>
      <c r="Q870" s="129">
        <f>VLOOKUP(A870,BASE.!$A$1:$T$878,17,FALSE)</f>
        <v>0</v>
      </c>
      <c r="R870" s="129">
        <f>VLOOKUP(A870,BASE.!$A$1:$T$878,18,FALSE)</f>
        <v>93401</v>
      </c>
      <c r="S870" s="129" t="str">
        <f>VLOOKUP(A870,BASE.!$A$1:$T$878,19,FALSE)</f>
        <v>Se acompaña certificado de antecedentes financiares año 2019  aprobado por el Departamento de Supervisión financiera</v>
      </c>
      <c r="T870" s="131">
        <f>VLOOKUP(A870,BASE.!$A$1:$T$878,20,FALSE)</f>
        <v>41340</v>
      </c>
      <c r="U870" s="130">
        <v>7473</v>
      </c>
      <c r="V870" s="136">
        <v>2355484</v>
      </c>
      <c r="W870" s="136">
        <v>2355484</v>
      </c>
      <c r="X870" s="134">
        <v>44227</v>
      </c>
      <c r="Y870" s="135" t="s">
        <v>8664</v>
      </c>
      <c r="Z870" s="135" t="s">
        <v>7880</v>
      </c>
      <c r="AA870" s="135" t="s">
        <v>8093</v>
      </c>
    </row>
    <row r="871" spans="1:27" x14ac:dyDescent="0.25">
      <c r="A871" s="129">
        <v>7473</v>
      </c>
      <c r="B871" s="129" t="s">
        <v>8531</v>
      </c>
      <c r="C871" s="129">
        <v>650587340</v>
      </c>
      <c r="D871" s="129" t="str">
        <f>VLOOKUP(A871,BASE.!$A$1:$T$878,4,FALSE)</f>
        <v>Fundación de Derecho Privado.</v>
      </c>
      <c r="E871" s="129" t="str">
        <f>VLOOKUP(A871,BASE.!$A$1:$T$878,5,FALSE)</f>
        <v xml:space="preserve">Registro Nacional de Personas Jurídicas Nº860, del Servicio de Registro Civil e Identificación.
Fecha de concesión de Personalidad Jurídica: 19 de julio de 2012.
</v>
      </c>
      <c r="F871" s="129" t="str">
        <f>VLOOKUP(A871,BASE.!$A$1:$T$878,6,FALSE)</f>
        <v>Certificado de Vigencia Folio Nº 500355159900, de fecha 9 de noviembre de 2020, del Servicio de Registro Civil e Identificación.</v>
      </c>
      <c r="G871" s="129" t="str">
        <f>VLOOKUP(A871,BASE.!$A$1:$T$878,7,FALSE)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71" s="129" t="str">
        <f>VLOOKUP(A871,BASE.!$A$1:$T$878,8,FALSE)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71" s="129" t="str">
        <f>VLOOKUP(A871,BASE.!$A$1:$T$878,9,FALSE)</f>
        <v xml:space="preserve">Dos años </v>
      </c>
      <c r="J871" s="129" t="str">
        <f>VLOOKUP(A871,BASE.!$A$1:$T$878,10,FALSE)</f>
        <v xml:space="preserve">                         Última Elección de Directorio: 31 de marzo de 2020.
Duración: agosto 2020 a agosto de 2022.
</v>
      </c>
      <c r="K871" s="129" t="str">
        <f>VLOOKUP(A871,BASE.!$A$1:$T$878,11,FALSE)</f>
        <v xml:space="preserve">Carmen Gloria Hidalgo Belmar 
</v>
      </c>
      <c r="L871" s="129" t="str">
        <f>VLOOKUP(A871,BASE.!$A$1:$T$878,12,FALSE)</f>
        <v xml:space="preserve">O'higgins 416A comuna de Temuco, región de La Araucanía.
</v>
      </c>
      <c r="M871" s="129" t="str">
        <f>VLOOKUP(A871,BASE.!$A$1:$T$878,13,FALSE)</f>
        <v>IX</v>
      </c>
      <c r="N871" s="129" t="str">
        <f>VLOOKUP(A871,BASE.!$A$1:$T$878,14,FALSE)</f>
        <v>Temuco</v>
      </c>
      <c r="O871" s="129">
        <f>VLOOKUP(A871,BASE.!$A$1:$T$878,15,FALSE)</f>
        <v>0</v>
      </c>
      <c r="P871" s="129" t="str">
        <f>VLOOKUP(A871,BASE.!$A$1:$T$878,16,FALSE)</f>
        <v xml:space="preserve">: dirección@fundacioncreseres.cl </v>
      </c>
      <c r="Q871" s="129">
        <f>VLOOKUP(A871,BASE.!$A$1:$T$878,17,FALSE)</f>
        <v>0</v>
      </c>
      <c r="R871" s="129">
        <f>VLOOKUP(A871,BASE.!$A$1:$T$878,18,FALSE)</f>
        <v>93401</v>
      </c>
      <c r="S871" s="129" t="str">
        <f>VLOOKUP(A871,BASE.!$A$1:$T$878,19,FALSE)</f>
        <v>Se acompaña certificado de antecedentes financiares año 2019  aprobado por el Departamento de Supervisión financiera</v>
      </c>
      <c r="T871" s="131">
        <f>VLOOKUP(A871,BASE.!$A$1:$T$878,20,FALSE)</f>
        <v>41340</v>
      </c>
      <c r="U871" s="130">
        <v>7473</v>
      </c>
      <c r="V871" s="136">
        <v>16815619</v>
      </c>
      <c r="W871" s="136">
        <v>16815619</v>
      </c>
      <c r="X871" s="134">
        <v>44227</v>
      </c>
      <c r="Y871" s="135" t="s">
        <v>8664</v>
      </c>
      <c r="Z871" s="135" t="s">
        <v>7880</v>
      </c>
      <c r="AA871" s="135" t="s">
        <v>7892</v>
      </c>
    </row>
    <row r="872" spans="1:27" x14ac:dyDescent="0.25">
      <c r="A872" s="129">
        <v>7473</v>
      </c>
      <c r="B872" s="129" t="s">
        <v>8531</v>
      </c>
      <c r="C872" s="129">
        <v>650587340</v>
      </c>
      <c r="D872" s="129" t="str">
        <f>VLOOKUP(A872,BASE.!$A$1:$T$878,4,FALSE)</f>
        <v>Fundación de Derecho Privado.</v>
      </c>
      <c r="E872" s="129" t="str">
        <f>VLOOKUP(A872,BASE.!$A$1:$T$878,5,FALSE)</f>
        <v xml:space="preserve">Registro Nacional de Personas Jurídicas Nº860, del Servicio de Registro Civil e Identificación.
Fecha de concesión de Personalidad Jurídica: 19 de julio de 2012.
</v>
      </c>
      <c r="F872" s="129" t="str">
        <f>VLOOKUP(A872,BASE.!$A$1:$T$878,6,FALSE)</f>
        <v>Certificado de Vigencia Folio Nº 500355159900, de fecha 9 de noviembre de 2020, del Servicio de Registro Civil e Identificación.</v>
      </c>
      <c r="G872" s="129" t="str">
        <f>VLOOKUP(A872,BASE.!$A$1:$T$878,7,FALSE)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72" s="129" t="str">
        <f>VLOOKUP(A872,BASE.!$A$1:$T$878,8,FALSE)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72" s="129" t="str">
        <f>VLOOKUP(A872,BASE.!$A$1:$T$878,9,FALSE)</f>
        <v xml:space="preserve">Dos años </v>
      </c>
      <c r="J872" s="129" t="str">
        <f>VLOOKUP(A872,BASE.!$A$1:$T$878,10,FALSE)</f>
        <v xml:space="preserve">                         Última Elección de Directorio: 31 de marzo de 2020.
Duración: agosto 2020 a agosto de 2022.
</v>
      </c>
      <c r="K872" s="129" t="str">
        <f>VLOOKUP(A872,BASE.!$A$1:$T$878,11,FALSE)</f>
        <v xml:space="preserve">Carmen Gloria Hidalgo Belmar 
</v>
      </c>
      <c r="L872" s="129" t="str">
        <f>VLOOKUP(A872,BASE.!$A$1:$T$878,12,FALSE)</f>
        <v xml:space="preserve">O'higgins 416A comuna de Temuco, región de La Araucanía.
</v>
      </c>
      <c r="M872" s="129" t="str">
        <f>VLOOKUP(A872,BASE.!$A$1:$T$878,13,FALSE)</f>
        <v>IX</v>
      </c>
      <c r="N872" s="129" t="str">
        <f>VLOOKUP(A872,BASE.!$A$1:$T$878,14,FALSE)</f>
        <v>Temuco</v>
      </c>
      <c r="O872" s="129">
        <f>VLOOKUP(A872,BASE.!$A$1:$T$878,15,FALSE)</f>
        <v>0</v>
      </c>
      <c r="P872" s="129" t="str">
        <f>VLOOKUP(A872,BASE.!$A$1:$T$878,16,FALSE)</f>
        <v xml:space="preserve">: dirección@fundacioncreseres.cl </v>
      </c>
      <c r="Q872" s="129">
        <f>VLOOKUP(A872,BASE.!$A$1:$T$878,17,FALSE)</f>
        <v>0</v>
      </c>
      <c r="R872" s="129">
        <f>VLOOKUP(A872,BASE.!$A$1:$T$878,18,FALSE)</f>
        <v>93401</v>
      </c>
      <c r="S872" s="129" t="str">
        <f>VLOOKUP(A872,BASE.!$A$1:$T$878,19,FALSE)</f>
        <v>Se acompaña certificado de antecedentes financiares año 2019  aprobado por el Departamento de Supervisión financiera</v>
      </c>
      <c r="T872" s="131">
        <f>VLOOKUP(A872,BASE.!$A$1:$T$878,20,FALSE)</f>
        <v>41340</v>
      </c>
      <c r="U872" s="130">
        <v>7473</v>
      </c>
      <c r="V872" s="136">
        <v>36342673</v>
      </c>
      <c r="W872" s="136">
        <v>36342673</v>
      </c>
      <c r="X872" s="134">
        <v>44227</v>
      </c>
      <c r="Y872" s="135" t="s">
        <v>8664</v>
      </c>
      <c r="Z872" s="135" t="s">
        <v>7880</v>
      </c>
      <c r="AA872" s="135" t="s">
        <v>187</v>
      </c>
    </row>
    <row r="873" spans="1:27" x14ac:dyDescent="0.25">
      <c r="A873" s="129">
        <v>7473</v>
      </c>
      <c r="B873" s="129" t="s">
        <v>8531</v>
      </c>
      <c r="C873" s="129">
        <v>650587340</v>
      </c>
      <c r="D873" s="129" t="str">
        <f>VLOOKUP(A873,BASE.!$A$1:$T$878,4,FALSE)</f>
        <v>Fundación de Derecho Privado.</v>
      </c>
      <c r="E873" s="129" t="str">
        <f>VLOOKUP(A873,BASE.!$A$1:$T$878,5,FALSE)</f>
        <v xml:space="preserve">Registro Nacional de Personas Jurídicas Nº860, del Servicio de Registro Civil e Identificación.
Fecha de concesión de Personalidad Jurídica: 19 de julio de 2012.
</v>
      </c>
      <c r="F873" s="129" t="str">
        <f>VLOOKUP(A873,BASE.!$A$1:$T$878,6,FALSE)</f>
        <v>Certificado de Vigencia Folio Nº 500355159900, de fecha 9 de noviembre de 2020, del Servicio de Registro Civil e Identificación.</v>
      </c>
      <c r="G873" s="129" t="str">
        <f>VLOOKUP(A873,BASE.!$A$1:$T$878,7,FALSE)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73" s="129" t="str">
        <f>VLOOKUP(A873,BASE.!$A$1:$T$878,8,FALSE)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73" s="129" t="str">
        <f>VLOOKUP(A873,BASE.!$A$1:$T$878,9,FALSE)</f>
        <v xml:space="preserve">Dos años </v>
      </c>
      <c r="J873" s="129" t="str">
        <f>VLOOKUP(A873,BASE.!$A$1:$T$878,10,FALSE)</f>
        <v xml:space="preserve">                         Última Elección de Directorio: 31 de marzo de 2020.
Duración: agosto 2020 a agosto de 2022.
</v>
      </c>
      <c r="K873" s="129" t="str">
        <f>VLOOKUP(A873,BASE.!$A$1:$T$878,11,FALSE)</f>
        <v xml:space="preserve">Carmen Gloria Hidalgo Belmar 
</v>
      </c>
      <c r="L873" s="129" t="str">
        <f>VLOOKUP(A873,BASE.!$A$1:$T$878,12,FALSE)</f>
        <v xml:space="preserve">O'higgins 416A comuna de Temuco, región de La Araucanía.
</v>
      </c>
      <c r="M873" s="129" t="str">
        <f>VLOOKUP(A873,BASE.!$A$1:$T$878,13,FALSE)</f>
        <v>IX</v>
      </c>
      <c r="N873" s="129" t="str">
        <f>VLOOKUP(A873,BASE.!$A$1:$T$878,14,FALSE)</f>
        <v>Temuco</v>
      </c>
      <c r="O873" s="129">
        <f>VLOOKUP(A873,BASE.!$A$1:$T$878,15,FALSE)</f>
        <v>0</v>
      </c>
      <c r="P873" s="129" t="str">
        <f>VLOOKUP(A873,BASE.!$A$1:$T$878,16,FALSE)</f>
        <v xml:space="preserve">: dirección@fundacioncreseres.cl </v>
      </c>
      <c r="Q873" s="129">
        <f>VLOOKUP(A873,BASE.!$A$1:$T$878,17,FALSE)</f>
        <v>0</v>
      </c>
      <c r="R873" s="129">
        <f>VLOOKUP(A873,BASE.!$A$1:$T$878,18,FALSE)</f>
        <v>93401</v>
      </c>
      <c r="S873" s="129" t="str">
        <f>VLOOKUP(A873,BASE.!$A$1:$T$878,19,FALSE)</f>
        <v>Se acompaña certificado de antecedentes financiares año 2019  aprobado por el Departamento de Supervisión financiera</v>
      </c>
      <c r="T873" s="131">
        <f>VLOOKUP(A873,BASE.!$A$1:$T$878,20,FALSE)</f>
        <v>41340</v>
      </c>
      <c r="U873" s="130">
        <v>7473</v>
      </c>
      <c r="V873" s="136">
        <v>20874192</v>
      </c>
      <c r="W873" s="136">
        <v>20874192</v>
      </c>
      <c r="X873" s="134">
        <v>44227</v>
      </c>
      <c r="Y873" s="135" t="s">
        <v>8664</v>
      </c>
      <c r="Z873" s="135" t="s">
        <v>7880</v>
      </c>
      <c r="AA873" s="135" t="s">
        <v>7941</v>
      </c>
    </row>
    <row r="874" spans="1:27" x14ac:dyDescent="0.25">
      <c r="A874" s="129">
        <v>7473</v>
      </c>
      <c r="B874" s="129" t="s">
        <v>8531</v>
      </c>
      <c r="C874" s="129">
        <v>650587340</v>
      </c>
      <c r="D874" s="129" t="str">
        <f>VLOOKUP(A874,BASE.!$A$1:$T$878,4,FALSE)</f>
        <v>Fundación de Derecho Privado.</v>
      </c>
      <c r="E874" s="129" t="str">
        <f>VLOOKUP(A874,BASE.!$A$1:$T$878,5,FALSE)</f>
        <v xml:space="preserve">Registro Nacional de Personas Jurídicas Nº860, del Servicio de Registro Civil e Identificación.
Fecha de concesión de Personalidad Jurídica: 19 de julio de 2012.
</v>
      </c>
      <c r="F874" s="129" t="str">
        <f>VLOOKUP(A874,BASE.!$A$1:$T$878,6,FALSE)</f>
        <v>Certificado de Vigencia Folio Nº 500355159900, de fecha 9 de noviembre de 2020, del Servicio de Registro Civil e Identificación.</v>
      </c>
      <c r="G874" s="129" t="str">
        <f>VLOOKUP(A874,BASE.!$A$1:$T$878,7,FALSE)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74" s="129" t="str">
        <f>VLOOKUP(A874,BASE.!$A$1:$T$878,8,FALSE)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74" s="129" t="str">
        <f>VLOOKUP(A874,BASE.!$A$1:$T$878,9,FALSE)</f>
        <v xml:space="preserve">Dos años </v>
      </c>
      <c r="J874" s="129" t="str">
        <f>VLOOKUP(A874,BASE.!$A$1:$T$878,10,FALSE)</f>
        <v xml:space="preserve">                         Última Elección de Directorio: 31 de marzo de 2020.
Duración: agosto 2020 a agosto de 2022.
</v>
      </c>
      <c r="K874" s="129" t="str">
        <f>VLOOKUP(A874,BASE.!$A$1:$T$878,11,FALSE)</f>
        <v xml:space="preserve">Carmen Gloria Hidalgo Belmar 
</v>
      </c>
      <c r="L874" s="129" t="str">
        <f>VLOOKUP(A874,BASE.!$A$1:$T$878,12,FALSE)</f>
        <v xml:space="preserve">O'higgins 416A comuna de Temuco, región de La Araucanía.
</v>
      </c>
      <c r="M874" s="129" t="str">
        <f>VLOOKUP(A874,BASE.!$A$1:$T$878,13,FALSE)</f>
        <v>IX</v>
      </c>
      <c r="N874" s="129" t="str">
        <f>VLOOKUP(A874,BASE.!$A$1:$T$878,14,FALSE)</f>
        <v>Temuco</v>
      </c>
      <c r="O874" s="129">
        <f>VLOOKUP(A874,BASE.!$A$1:$T$878,15,FALSE)</f>
        <v>0</v>
      </c>
      <c r="P874" s="129" t="str">
        <f>VLOOKUP(A874,BASE.!$A$1:$T$878,16,FALSE)</f>
        <v xml:space="preserve">: dirección@fundacioncreseres.cl </v>
      </c>
      <c r="Q874" s="129">
        <f>VLOOKUP(A874,BASE.!$A$1:$T$878,17,FALSE)</f>
        <v>0</v>
      </c>
      <c r="R874" s="129">
        <f>VLOOKUP(A874,BASE.!$A$1:$T$878,18,FALSE)</f>
        <v>93401</v>
      </c>
      <c r="S874" s="129" t="str">
        <f>VLOOKUP(A874,BASE.!$A$1:$T$878,19,FALSE)</f>
        <v>Se acompaña certificado de antecedentes financiares año 2019  aprobado por el Departamento de Supervisión financiera</v>
      </c>
      <c r="T874" s="131">
        <f>VLOOKUP(A874,BASE.!$A$1:$T$878,20,FALSE)</f>
        <v>41340</v>
      </c>
      <c r="U874" s="130">
        <v>7473</v>
      </c>
      <c r="V874" s="136">
        <v>23731720</v>
      </c>
      <c r="W874" s="136">
        <v>23731720</v>
      </c>
      <c r="X874" s="134">
        <v>44227</v>
      </c>
      <c r="Y874" s="135" t="s">
        <v>8664</v>
      </c>
      <c r="Z874" s="135" t="s">
        <v>7880</v>
      </c>
      <c r="AA874" s="135" t="s">
        <v>7928</v>
      </c>
    </row>
    <row r="875" spans="1:27" x14ac:dyDescent="0.25">
      <c r="A875" s="129">
        <v>7473</v>
      </c>
      <c r="B875" s="129" t="s">
        <v>8531</v>
      </c>
      <c r="C875" s="129">
        <v>650587340</v>
      </c>
      <c r="D875" s="129" t="str">
        <f>VLOOKUP(A875,BASE.!$A$1:$T$878,4,FALSE)</f>
        <v>Fundación de Derecho Privado.</v>
      </c>
      <c r="E875" s="129" t="str">
        <f>VLOOKUP(A875,BASE.!$A$1:$T$878,5,FALSE)</f>
        <v xml:space="preserve">Registro Nacional de Personas Jurídicas Nº860, del Servicio de Registro Civil e Identificación.
Fecha de concesión de Personalidad Jurídica: 19 de julio de 2012.
</v>
      </c>
      <c r="F875" s="129" t="str">
        <f>VLOOKUP(A875,BASE.!$A$1:$T$878,6,FALSE)</f>
        <v>Certificado de Vigencia Folio Nº 500355159900, de fecha 9 de noviembre de 2020, del Servicio de Registro Civil e Identificación.</v>
      </c>
      <c r="G875" s="129" t="str">
        <f>VLOOKUP(A875,BASE.!$A$1:$T$878,7,FALSE)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75" s="129" t="str">
        <f>VLOOKUP(A875,BASE.!$A$1:$T$878,8,FALSE)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75" s="129" t="str">
        <f>VLOOKUP(A875,BASE.!$A$1:$T$878,9,FALSE)</f>
        <v xml:space="preserve">Dos años </v>
      </c>
      <c r="J875" s="129" t="str">
        <f>VLOOKUP(A875,BASE.!$A$1:$T$878,10,FALSE)</f>
        <v xml:space="preserve">                         Última Elección de Directorio: 31 de marzo de 2020.
Duración: agosto 2020 a agosto de 2022.
</v>
      </c>
      <c r="K875" s="129" t="str">
        <f>VLOOKUP(A875,BASE.!$A$1:$T$878,11,FALSE)</f>
        <v xml:space="preserve">Carmen Gloria Hidalgo Belmar 
</v>
      </c>
      <c r="L875" s="129" t="str">
        <f>VLOOKUP(A875,BASE.!$A$1:$T$878,12,FALSE)</f>
        <v xml:space="preserve">O'higgins 416A comuna de Temuco, región de La Araucanía.
</v>
      </c>
      <c r="M875" s="129" t="str">
        <f>VLOOKUP(A875,BASE.!$A$1:$T$878,13,FALSE)</f>
        <v>IX</v>
      </c>
      <c r="N875" s="129" t="str">
        <f>VLOOKUP(A875,BASE.!$A$1:$T$878,14,FALSE)</f>
        <v>Temuco</v>
      </c>
      <c r="O875" s="129">
        <f>VLOOKUP(A875,BASE.!$A$1:$T$878,15,FALSE)</f>
        <v>0</v>
      </c>
      <c r="P875" s="129" t="str">
        <f>VLOOKUP(A875,BASE.!$A$1:$T$878,16,FALSE)</f>
        <v xml:space="preserve">: dirección@fundacioncreseres.cl </v>
      </c>
      <c r="Q875" s="129">
        <f>VLOOKUP(A875,BASE.!$A$1:$T$878,17,FALSE)</f>
        <v>0</v>
      </c>
      <c r="R875" s="129">
        <f>VLOOKUP(A875,BASE.!$A$1:$T$878,18,FALSE)</f>
        <v>93401</v>
      </c>
      <c r="S875" s="129" t="str">
        <f>VLOOKUP(A875,BASE.!$A$1:$T$878,19,FALSE)</f>
        <v>Se acompaña certificado de antecedentes financiares año 2019  aprobado por el Departamento de Supervisión financiera</v>
      </c>
      <c r="T875" s="131">
        <f>VLOOKUP(A875,BASE.!$A$1:$T$878,20,FALSE)</f>
        <v>41340</v>
      </c>
      <c r="U875" s="130">
        <v>7473</v>
      </c>
      <c r="V875" s="136">
        <v>8016600</v>
      </c>
      <c r="W875" s="136">
        <v>8016600</v>
      </c>
      <c r="X875" s="134">
        <v>44227</v>
      </c>
      <c r="Y875" s="135" t="s">
        <v>8664</v>
      </c>
      <c r="Z875" s="135" t="s">
        <v>7880</v>
      </c>
      <c r="AA875" s="135" t="s">
        <v>7931</v>
      </c>
    </row>
    <row r="876" spans="1:27" x14ac:dyDescent="0.25">
      <c r="A876" s="129">
        <v>7473</v>
      </c>
      <c r="B876" s="129" t="s">
        <v>8531</v>
      </c>
      <c r="C876" s="129">
        <v>650587340</v>
      </c>
      <c r="D876" s="129" t="str">
        <f>VLOOKUP(A876,BASE.!$A$1:$T$878,4,FALSE)</f>
        <v>Fundación de Derecho Privado.</v>
      </c>
      <c r="E876" s="129" t="str">
        <f>VLOOKUP(A876,BASE.!$A$1:$T$878,5,FALSE)</f>
        <v xml:space="preserve">Registro Nacional de Personas Jurídicas Nº860, del Servicio de Registro Civil e Identificación.
Fecha de concesión de Personalidad Jurídica: 19 de julio de 2012.
</v>
      </c>
      <c r="F876" s="129" t="str">
        <f>VLOOKUP(A876,BASE.!$A$1:$T$878,6,FALSE)</f>
        <v>Certificado de Vigencia Folio Nº 500355159900, de fecha 9 de noviembre de 2020, del Servicio de Registro Civil e Identificación.</v>
      </c>
      <c r="G876" s="129" t="str">
        <f>VLOOKUP(A876,BASE.!$A$1:$T$878,7,FALSE)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76" s="129" t="str">
        <f>VLOOKUP(A876,BASE.!$A$1:$T$878,8,FALSE)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76" s="129" t="str">
        <f>VLOOKUP(A876,BASE.!$A$1:$T$878,9,FALSE)</f>
        <v xml:space="preserve">Dos años </v>
      </c>
      <c r="J876" s="129" t="str">
        <f>VLOOKUP(A876,BASE.!$A$1:$T$878,10,FALSE)</f>
        <v xml:space="preserve">                         Última Elección de Directorio: 31 de marzo de 2020.
Duración: agosto 2020 a agosto de 2022.
</v>
      </c>
      <c r="K876" s="129" t="str">
        <f>VLOOKUP(A876,BASE.!$A$1:$T$878,11,FALSE)</f>
        <v xml:space="preserve">Carmen Gloria Hidalgo Belmar 
</v>
      </c>
      <c r="L876" s="129" t="str">
        <f>VLOOKUP(A876,BASE.!$A$1:$T$878,12,FALSE)</f>
        <v xml:space="preserve">O'higgins 416A comuna de Temuco, región de La Araucanía.
</v>
      </c>
      <c r="M876" s="129" t="str">
        <f>VLOOKUP(A876,BASE.!$A$1:$T$878,13,FALSE)</f>
        <v>IX</v>
      </c>
      <c r="N876" s="129" t="str">
        <f>VLOOKUP(A876,BASE.!$A$1:$T$878,14,FALSE)</f>
        <v>Temuco</v>
      </c>
      <c r="O876" s="129">
        <f>VLOOKUP(A876,BASE.!$A$1:$T$878,15,FALSE)</f>
        <v>0</v>
      </c>
      <c r="P876" s="129" t="str">
        <f>VLOOKUP(A876,BASE.!$A$1:$T$878,16,FALSE)</f>
        <v xml:space="preserve">: dirección@fundacioncreseres.cl </v>
      </c>
      <c r="Q876" s="129">
        <f>VLOOKUP(A876,BASE.!$A$1:$T$878,17,FALSE)</f>
        <v>0</v>
      </c>
      <c r="R876" s="129">
        <f>VLOOKUP(A876,BASE.!$A$1:$T$878,18,FALSE)</f>
        <v>93401</v>
      </c>
      <c r="S876" s="129" t="str">
        <f>VLOOKUP(A876,BASE.!$A$1:$T$878,19,FALSE)</f>
        <v>Se acompaña certificado de antecedentes financiares año 2019  aprobado por el Departamento de Supervisión financiera</v>
      </c>
      <c r="T876" s="131">
        <f>VLOOKUP(A876,BASE.!$A$1:$T$878,20,FALSE)</f>
        <v>41340</v>
      </c>
      <c r="U876" s="130">
        <v>7473</v>
      </c>
      <c r="V876" s="136">
        <v>6413280</v>
      </c>
      <c r="W876" s="136">
        <v>6413280</v>
      </c>
      <c r="X876" s="134">
        <v>44227</v>
      </c>
      <c r="Y876" s="135" t="s">
        <v>8664</v>
      </c>
      <c r="Z876" s="135" t="s">
        <v>7880</v>
      </c>
      <c r="AA876" s="135" t="s">
        <v>7899</v>
      </c>
    </row>
    <row r="877" spans="1:27" x14ac:dyDescent="0.25">
      <c r="A877" s="129">
        <v>7473</v>
      </c>
      <c r="B877" s="129" t="s">
        <v>8531</v>
      </c>
      <c r="C877" s="129">
        <v>650587340</v>
      </c>
      <c r="D877" s="129" t="str">
        <f>VLOOKUP(A877,BASE.!$A$1:$T$878,4,FALSE)</f>
        <v>Fundación de Derecho Privado.</v>
      </c>
      <c r="E877" s="129" t="str">
        <f>VLOOKUP(A877,BASE.!$A$1:$T$878,5,FALSE)</f>
        <v xml:space="preserve">Registro Nacional de Personas Jurídicas Nº860, del Servicio de Registro Civil e Identificación.
Fecha de concesión de Personalidad Jurídica: 19 de julio de 2012.
</v>
      </c>
      <c r="F877" s="129" t="str">
        <f>VLOOKUP(A877,BASE.!$A$1:$T$878,6,FALSE)</f>
        <v>Certificado de Vigencia Folio Nº 500355159900, de fecha 9 de noviembre de 2020, del Servicio de Registro Civil e Identificación.</v>
      </c>
      <c r="G877" s="129" t="str">
        <f>VLOOKUP(A877,BASE.!$A$1:$T$878,7,FALSE)</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H877" s="129" t="str">
        <f>VLOOKUP(A877,BASE.!$A$1:$T$878,8,FALSE)</f>
        <v xml:space="preserve">Presidente: Carmen Gloria Hidalgo Belmar,x
Vicepresidente: Eric Eugenio Aburto Jiménez
Secretario: Felipe Guillermo Agurto Martínez,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Directorio de persona jurídica sin fines de lucro folio N° 500355159927, emitido con fecha 9 de noviembre de 2020, por el Servicio de Registro Civil e Identificación.
</v>
      </c>
      <c r="I877" s="129" t="str">
        <f>VLOOKUP(A877,BASE.!$A$1:$T$878,9,FALSE)</f>
        <v xml:space="preserve">Dos años </v>
      </c>
      <c r="J877" s="129" t="str">
        <f>VLOOKUP(A877,BASE.!$A$1:$T$878,10,FALSE)</f>
        <v xml:space="preserve">                         Última Elección de Directorio: 31 de marzo de 2020.
Duración: agosto 2020 a agosto de 2022.
</v>
      </c>
      <c r="K877" s="129" t="str">
        <f>VLOOKUP(A877,BASE.!$A$1:$T$878,11,FALSE)</f>
        <v xml:space="preserve">Carmen Gloria Hidalgo Belmar 
</v>
      </c>
      <c r="L877" s="129" t="str">
        <f>VLOOKUP(A877,BASE.!$A$1:$T$878,12,FALSE)</f>
        <v xml:space="preserve">O'higgins 416A comuna de Temuco, región de La Araucanía.
</v>
      </c>
      <c r="M877" s="129" t="str">
        <f>VLOOKUP(A877,BASE.!$A$1:$T$878,13,FALSE)</f>
        <v>IX</v>
      </c>
      <c r="N877" s="129" t="str">
        <f>VLOOKUP(A877,BASE.!$A$1:$T$878,14,FALSE)</f>
        <v>Temuco</v>
      </c>
      <c r="O877" s="129">
        <f>VLOOKUP(A877,BASE.!$A$1:$T$878,15,FALSE)</f>
        <v>0</v>
      </c>
      <c r="P877" s="129" t="str">
        <f>VLOOKUP(A877,BASE.!$A$1:$T$878,16,FALSE)</f>
        <v xml:space="preserve">: dirección@fundacioncreseres.cl </v>
      </c>
      <c r="Q877" s="129">
        <f>VLOOKUP(A877,BASE.!$A$1:$T$878,17,FALSE)</f>
        <v>0</v>
      </c>
      <c r="R877" s="129">
        <f>VLOOKUP(A877,BASE.!$A$1:$T$878,18,FALSE)</f>
        <v>93401</v>
      </c>
      <c r="S877" s="129" t="str">
        <f>VLOOKUP(A877,BASE.!$A$1:$T$878,19,FALSE)</f>
        <v>Se acompaña certificado de antecedentes financiares año 2019  aprobado por el Departamento de Supervisión financiera</v>
      </c>
      <c r="T877" s="131">
        <f>VLOOKUP(A877,BASE.!$A$1:$T$878,20,FALSE)</f>
        <v>41340</v>
      </c>
      <c r="U877" s="130">
        <v>7473</v>
      </c>
      <c r="V877" s="136">
        <v>18277848</v>
      </c>
      <c r="W877" s="136">
        <v>18277848</v>
      </c>
      <c r="X877" s="134">
        <v>44227</v>
      </c>
      <c r="Y877" s="135" t="s">
        <v>8664</v>
      </c>
      <c r="Z877" s="135" t="s">
        <v>7880</v>
      </c>
      <c r="AA877" s="135" t="s">
        <v>198</v>
      </c>
    </row>
    <row r="878" spans="1:27" x14ac:dyDescent="0.25">
      <c r="A878" s="129">
        <v>7475</v>
      </c>
      <c r="B878" s="129" t="s">
        <v>8532</v>
      </c>
      <c r="C878" s="129">
        <v>690701006</v>
      </c>
      <c r="D878" s="129" t="str">
        <f>VLOOKUP(A878,BASE.!$A$1:$T$878,4,FALSE)</f>
        <v>Municipalidad</v>
      </c>
      <c r="E878" s="129" t="str">
        <f>VLOOKUP(A878,BASE.!$A$1:$T$878,5,FALSE)</f>
        <v>Constitución Política de la República, art. 107.</v>
      </c>
      <c r="F878" s="129" t="str">
        <f>VLOOKUP(A878,BASE.!$A$1:$T$878,6,FALSE)</f>
        <v>Indefinida.</v>
      </c>
      <c r="G878" s="129" t="str">
        <f>VLOOKUP(A878,BASE.!$A$1:$T$878,7,FALSE)</f>
        <v>Según Ley Orgánica Nº 18.695, arts. 1º al 4º.</v>
      </c>
      <c r="H878" s="129" t="str">
        <f>VLOOKUP(A878,BASE.!$A$1:$T$878,8,FALSE)</f>
        <v>no tiene</v>
      </c>
      <c r="I878" s="129">
        <f>VLOOKUP(A878,BASE.!$A$1:$T$878,9,FALSE)</f>
        <v>0</v>
      </c>
      <c r="J878" s="129">
        <f>VLOOKUP(A878,BASE.!$A$1:$T$878,10,FALSE)</f>
        <v>0</v>
      </c>
      <c r="K878" s="129" t="str">
        <f>VLOOKUP(A878,BASE.!$A$1:$T$878,11,FALSE)</f>
        <v xml:space="preserve">Felipe Alessandri Vergara, </v>
      </c>
      <c r="L878" s="129" t="str">
        <f>VLOOKUP(A878,BASE.!$A$1:$T$878,12,FALSE)</f>
        <v xml:space="preserve">Plaza de Armas s/n, Casilla 52/D, comuna de Santiago, Región Metropolitana.
</v>
      </c>
      <c r="M878" s="129" t="str">
        <f>VLOOKUP(A878,BASE.!$A$1:$T$878,13,FALSE)</f>
        <v>XIII</v>
      </c>
      <c r="N878" s="129" t="str">
        <f>VLOOKUP(A878,BASE.!$A$1:$T$878,14,FALSE)</f>
        <v>Santiago</v>
      </c>
      <c r="O878" s="129" t="str">
        <f>VLOOKUP(A878,BASE.!$A$1:$T$878,15,FALSE)</f>
        <v xml:space="preserve">Fono (02) 27136602
</v>
      </c>
      <c r="P878" s="129" t="str">
        <f>VLOOKUP(A878,BASE.!$A$1:$T$878,16,FALSE)</f>
        <v xml:space="preserve">santiago@munstgo.cl </v>
      </c>
      <c r="Q878" s="129">
        <f>VLOOKUP(A878,BASE.!$A$1:$T$878,17,FALSE)</f>
        <v>0</v>
      </c>
      <c r="R878" s="129">
        <f>VLOOKUP(A878,BASE.!$A$1:$T$878,18,FALSE)</f>
        <v>91001</v>
      </c>
      <c r="S878" s="129" t="str">
        <f>VLOOKUP(A878,BASE.!$A$1:$T$878,19,FALSE)</f>
        <v xml:space="preserve">No se acompañan. Aplica Informe Jurídico Nº 09, de fecha 14 de marzo de 2011 del Departamento Jurídico y Dictamen Nº 070791, de 2009, de la Contraloría General de la República.  
</v>
      </c>
      <c r="T878" s="131">
        <f>VLOOKUP(A878,BASE.!$A$1:$T$878,20,FALSE)</f>
        <v>41361</v>
      </c>
      <c r="U878" s="130">
        <v>7475</v>
      </c>
      <c r="V878" s="136">
        <v>166000</v>
      </c>
      <c r="W878" s="136">
        <v>166000</v>
      </c>
      <c r="X878" s="134">
        <v>44227</v>
      </c>
      <c r="Y878" s="135" t="s">
        <v>8664</v>
      </c>
      <c r="Z878" s="135" t="s">
        <v>7880</v>
      </c>
      <c r="AA878" s="135" t="s">
        <v>6479</v>
      </c>
    </row>
    <row r="879" spans="1:27" x14ac:dyDescent="0.25">
      <c r="A879" s="129">
        <v>7478</v>
      </c>
      <c r="B879" s="129" t="s">
        <v>8533</v>
      </c>
      <c r="C879" s="129">
        <v>650450957</v>
      </c>
      <c r="D879" s="129" t="str">
        <f>VLOOKUP(A879,BASE.!$A$1:$T$878,4,FALSE)</f>
        <v>Fundación de Derecho Privado, Sin Fines de Lucro</v>
      </c>
      <c r="E879" s="129" t="str">
        <f>VLOOKUP(A879,BASE.!$A$1:$T$878,5,FALSE)</f>
        <v xml:space="preserve">Decreto Exento Nº 3715, de fecha 24 de agosto del 2011. </v>
      </c>
      <c r="F879" s="129" t="str">
        <f>VLOOKUP(A879,BASE.!$A$1:$T$878,6,FALSE)</f>
        <v xml:space="preserve">Certificado de Vigencia folio N° 500355307489, de fecha 10 de noviembre de 2020, del Servicio de Registro Civil e Identificación.
</v>
      </c>
      <c r="G879" s="129" t="str">
        <f>VLOOKUP(A879,BASE.!$A$1:$T$878,7,FALSE)</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H879" s="129" t="str">
        <f>VLOOKUP(A879,BASE.!$A$1:$T$878,8,FALSE)</f>
        <v xml:space="preserve">Presidente:
Agustín Riesco Guzmán
Vicepresidente:
Rafael Rodríguez Walker
Tesorero:
Trinidad Luengo Montt
Secretario:
Andrés Cabello Violic,
Directora Ejecutiva: 
Soledad Burgos Errázuriz
Directores:
Nicolás Valdivieso Undurraga
</v>
      </c>
      <c r="I879" s="129" t="str">
        <f>VLOOKUP(A879,BASE.!$A$1:$T$878,9,FALSE)</f>
        <v xml:space="preserve">Tres años, conforme al texto refundido de los Estatutos, según da cuenta la escritura pública de fecha 29 de junio de 2017, Repertorio 14.859-2017, del Notario Público Eduardo Diez Morello. </v>
      </c>
      <c r="J879" s="129" t="str">
        <f>VLOOKUP(A879,BASE.!$A$1:$T$878,10,FALSE)</f>
        <v xml:space="preserve">09 de julio de 2019 a 09 de julio de 2022.
De conformidad al Acta Extraordinaria de Directorio, de fecha 09 de julio de 2019, reducida a escritura pública de fecha 31 de julio de 2019, ante la Notaría de doña María Soledad Lascar Merino, Notaria Pública de Santiago.                                                      </v>
      </c>
      <c r="K879" s="129" t="str">
        <f>VLOOKUP(A879,BASE.!$A$1:$T$878,11,FALSE)</f>
        <v>Apoderados Clase A:
-Rafael Rodríguez Walker, 
-Agustín Riesco Guzmán, 
- Nicolás Valdivieso Undurraga, 
- Josefa Giesen Espejo, 
Apoderados Clase B:
- Andrés Cabello Violic,
- María Soledad Burgos Errázuriz, 
- Omar Rivas Oróstica, 
- Trinidad del Pilar Luengo Montt, 
Esto, de conformidad al Acta Extraordinaria de Directorio, de fecha 09 de julio de 2019, reducida a escritura pública de fecha 31 de julio de 2019, ante la Notaría de doña María Soledad Lascar Merino, Notaria Pública de Santiago.</v>
      </c>
      <c r="L879" s="129" t="str">
        <f>VLOOKUP(A879,BASE.!$A$1:$T$878,12,FALSE)</f>
        <v xml:space="preserve">Eliodoro Yáñez N° 869, comuna de Providencia, Región Metropolitana.
</v>
      </c>
      <c r="M879" s="129" t="str">
        <f>VLOOKUP(A879,BASE.!$A$1:$T$878,13,FALSE)</f>
        <v>XIII</v>
      </c>
      <c r="N879" s="129" t="str">
        <f>VLOOKUP(A879,BASE.!$A$1:$T$878,14,FALSE)</f>
        <v xml:space="preserve"> Providencia</v>
      </c>
      <c r="O879" s="129" t="str">
        <f>VLOOKUP(A879,BASE.!$A$1:$T$878,15,FALSE)</f>
        <v>Fonos: 225476300 – 9-77974928</v>
      </c>
      <c r="P879" s="129" t="str">
        <f>VLOOKUP(A879,BASE.!$A$1:$T$878,16,FALSE)</f>
        <v xml:space="preserve">Correo electrónico: contacto@proyectob.cl </v>
      </c>
      <c r="Q879" s="129">
        <f>VLOOKUP(A879,BASE.!$A$1:$T$878,17,FALSE)</f>
        <v>0</v>
      </c>
      <c r="R879" s="129" t="str">
        <f>VLOOKUP(A879,BASE.!$A$1:$T$878,18,FALSE)</f>
        <v>93401: Institución de Asistencia Social</v>
      </c>
      <c r="S879" s="129" t="str">
        <f>VLOOKUP(A879,BASE.!$A$1:$T$878,19,FALSE)</f>
        <v xml:space="preserve">
Se acompaña certificado financiero correspondiente al 2019, aprobado por el Subdepartamento de Supervisión Financiera.</v>
      </c>
      <c r="T879" s="131">
        <f>VLOOKUP(A879,BASE.!$A$1:$T$878,20,FALSE)</f>
        <v>41411</v>
      </c>
      <c r="U879" s="130">
        <v>7478</v>
      </c>
      <c r="V879" s="136">
        <v>9054448</v>
      </c>
      <c r="W879" s="136">
        <v>9054448</v>
      </c>
      <c r="X879" s="134">
        <v>44227</v>
      </c>
      <c r="Y879" s="135" t="s">
        <v>8664</v>
      </c>
      <c r="Z879" s="135" t="s">
        <v>7880</v>
      </c>
      <c r="AA879" s="135" t="s">
        <v>78</v>
      </c>
    </row>
    <row r="880" spans="1:27" x14ac:dyDescent="0.25">
      <c r="A880" s="129">
        <v>7480</v>
      </c>
      <c r="B880" s="129" t="s">
        <v>8534</v>
      </c>
      <c r="C880" s="129">
        <v>691602001</v>
      </c>
      <c r="D880" s="129" t="str">
        <f>VLOOKUP(A880,BASE.!$A$1:$T$878,4,FALSE)</f>
        <v>Municipalidad</v>
      </c>
      <c r="E880" s="129" t="str">
        <f>VLOOKUP(A880,BASE.!$A$1:$T$878,5,FALSE)</f>
        <v>Constitución Política de la República, art. 107.</v>
      </c>
      <c r="F880" s="129" t="str">
        <f>VLOOKUP(A880,BASE.!$A$1:$T$878,6,FALSE)</f>
        <v>Indefinida.</v>
      </c>
      <c r="G880" s="129" t="str">
        <f>VLOOKUP(A880,BASE.!$A$1:$T$878,7,FALSE)</f>
        <v>Según Ley Orgánica Nº 18.695, arts. 1º al 4º.</v>
      </c>
      <c r="H880" s="129" t="str">
        <f>VLOOKUP(A880,BASE.!$A$1:$T$878,8,FALSE)</f>
        <v>no tiene</v>
      </c>
      <c r="I880" s="129">
        <f>VLOOKUP(A880,BASE.!$A$1:$T$878,9,FALSE)</f>
        <v>0</v>
      </c>
      <c r="J880" s="129">
        <f>VLOOKUP(A880,BASE.!$A$1:$T$878,10,FALSE)</f>
        <v>0</v>
      </c>
      <c r="K880" s="129" t="str">
        <f>VLOOKUP(A880,BASE.!$A$1:$T$878,11,FALSE)</f>
        <v xml:space="preserve">Luis Alberto Gengnagel Gutiérrez, </v>
      </c>
      <c r="L880" s="129" t="str">
        <f>VLOOKUP(A880,BASE.!$A$1:$T$878,12,FALSE)</f>
        <v xml:space="preserve">Ernesto Riquelme Nº701, comuna de Curanilahue
</v>
      </c>
      <c r="M880" s="129" t="str">
        <f>VLOOKUP(A880,BASE.!$A$1:$T$878,13,FALSE)</f>
        <v>VIII</v>
      </c>
      <c r="N880" s="129" t="str">
        <f>VLOOKUP(A880,BASE.!$A$1:$T$878,14,FALSE)</f>
        <v>Curanilahue</v>
      </c>
      <c r="O880" s="129" t="str">
        <f>VLOOKUP(A880,BASE.!$A$1:$T$878,15,FALSE)</f>
        <v>Fono (41) - 2405900</v>
      </c>
      <c r="P880" s="129" t="str">
        <f>VLOOKUP(A880,BASE.!$A$1:$T$878,16,FALSE)</f>
        <v xml:space="preserve">curanil@munichue.cl
alcalde@minichue.cl, Beatriz.arnado@munichue.cl, secretaria.alcaldia@munichue.cl.
</v>
      </c>
      <c r="Q880" s="129">
        <f>VLOOKUP(A880,BASE.!$A$1:$T$878,17,FALSE)</f>
        <v>0</v>
      </c>
      <c r="R880" s="129">
        <f>VLOOKUP(A880,BASE.!$A$1:$T$878,18,FALSE)</f>
        <v>91001</v>
      </c>
      <c r="S880" s="129" t="str">
        <f>VLOOKUP(A880,BASE.!$A$1:$T$878,19,FALSE)</f>
        <v xml:space="preserve">No se acompañan. Aplica Informe Jurídico Nº 09, de  fecha 14 de marzo de 2011 del Departamento Jurídico y Dictamen Nº 070791, de 2009, de la Contraloría General de la República.  
</v>
      </c>
      <c r="T880" s="131">
        <f>VLOOKUP(A880,BASE.!$A$1:$T$878,20,FALSE)</f>
        <v>41443</v>
      </c>
      <c r="U880" s="130">
        <v>7480</v>
      </c>
      <c r="V880" s="136">
        <v>118275</v>
      </c>
      <c r="W880" s="136">
        <v>118275</v>
      </c>
      <c r="X880" s="134">
        <v>44227</v>
      </c>
      <c r="Y880" s="135" t="s">
        <v>8664</v>
      </c>
      <c r="Z880" s="135" t="s">
        <v>7880</v>
      </c>
      <c r="AA880" s="135" t="s">
        <v>7903</v>
      </c>
    </row>
    <row r="881" spans="1:27" x14ac:dyDescent="0.25">
      <c r="A881" s="129">
        <v>7481</v>
      </c>
      <c r="B881" s="129" t="s">
        <v>8535</v>
      </c>
      <c r="C881" s="129">
        <v>650699602</v>
      </c>
      <c r="D881" s="129" t="str">
        <f>VLOOKUP(A881,BASE.!$A$1:$T$878,4,FALSE)</f>
        <v>Corporación de Derecho Privado.</v>
      </c>
      <c r="E881" s="129" t="str">
        <f>VLOOKUP(A881,BASE.!$A$1:$T$878,5,FALSE)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
      <c r="F881" s="129" t="str">
        <f>VLOOKUP(A881,BASE.!$A$1:$T$878,6,FALSE)</f>
        <v>Certificado de Vigencia Folio Nº 500298785768, de 21 de febrero de 2020, emitido por el Servicio de Registro Civil e Identificación.</v>
      </c>
      <c r="G881" s="129" t="str">
        <f>VLOOKUP(A881,BASE.!$A$1:$T$878,7,FALSE)</f>
        <v xml:space="preserve"> La Corporación tendrá por finalidad u objetivo: la promoción del desarrollo, especialmente de las personas, familias, grupos y comunidades que viven en condiciones de pobreza y/o marginalidad.
</v>
      </c>
      <c r="H881" s="129" t="str">
        <f>VLOOKUP(A881,BASE.!$A$1:$T$878,8,FALSE)</f>
        <v xml:space="preserve">Presidente: Denisse Vanessa Araya Gallardo, 
Tesorera: Viviana Andrea Morales Aranda
Secretaria: María Fernanda Codina Cáceres
Director Ejecutivo: Ramiro Rodrigo González Figueroa,
</v>
      </c>
      <c r="I881" s="129" t="str">
        <f>VLOOKUP(A881,BASE.!$A$1:$T$878,9,FALSE)</f>
        <v>3 años.</v>
      </c>
      <c r="J881" s="129" t="str">
        <f>VLOOKUP(A881,BASE.!$A$1:$T$878,10,FALSE)</f>
        <v>De 06 de junio de 2019 a 06 de junio de 2022.</v>
      </c>
      <c r="K881" s="129" t="str">
        <f>VLOOKUP(A881,BASE.!$A$1:$T$878,11,FALSE)</f>
        <v xml:space="preserve">Presidente: Denisse Vanessa Araya Gallardo
Director Ejecutivo: Ramiro Rodrigo González Figueroa
</v>
      </c>
      <c r="L881" s="129" t="str">
        <f>VLOOKUP(A881,BASE.!$A$1:$T$878,12,FALSE)</f>
        <v xml:space="preserve">General Velásquez Nº 1516, Villa Carmen y Dolores, San Felipe, Región de Valparaíso. 
</v>
      </c>
      <c r="M881" s="129" t="str">
        <f>VLOOKUP(A881,BASE.!$A$1:$T$878,13,FALSE)</f>
        <v>XIII</v>
      </c>
      <c r="N881" s="129" t="str">
        <f>VLOOKUP(A881,BASE.!$A$1:$T$878,14,FALSE)</f>
        <v>San Felipe</v>
      </c>
      <c r="O881" s="129" t="str">
        <f>VLOOKUP(A881,BASE.!$A$1:$T$878,15,FALSE)</f>
        <v>Teléfonos: (34) 2359956
Celular: 56 (9) 81498358</v>
      </c>
      <c r="P881" s="129" t="str">
        <f>VLOOKUP(A881,BASE.!$A$1:$T$878,16,FALSE)</f>
        <v>: capreis@capreis.cl</v>
      </c>
      <c r="Q881" s="129">
        <f>VLOOKUP(A881,BASE.!$A$1:$T$878,17,FALSE)</f>
        <v>0</v>
      </c>
      <c r="R881" s="129" t="str">
        <f>VLOOKUP(A881,BASE.!$A$1:$T$878,18,FALSE)</f>
        <v>93401: Institución de Asistencia Social</v>
      </c>
      <c r="S881" s="129" t="str">
        <f>VLOOKUP(A881,BASE.!$A$1:$T$878,19,FALSE)</f>
        <v xml:space="preserve">Certificado correspondiente al año 2019 aprobados por el Sub Departamento de Supervisión Financiera.
</v>
      </c>
      <c r="T881" s="131">
        <f>VLOOKUP(A881,BASE.!$A$1:$T$878,20,FALSE)</f>
        <v>41463</v>
      </c>
      <c r="U881" s="130">
        <v>7481</v>
      </c>
      <c r="V881" s="136">
        <v>31290600</v>
      </c>
      <c r="W881" s="136">
        <v>31290600</v>
      </c>
      <c r="X881" s="134">
        <v>44227</v>
      </c>
      <c r="Y881" s="135" t="s">
        <v>8664</v>
      </c>
      <c r="Z881" s="135" t="s">
        <v>7880</v>
      </c>
      <c r="AA881" s="135" t="s">
        <v>8010</v>
      </c>
    </row>
    <row r="882" spans="1:27" x14ac:dyDescent="0.25">
      <c r="A882" s="129">
        <v>7481</v>
      </c>
      <c r="B882" s="129" t="s">
        <v>8535</v>
      </c>
      <c r="C882" s="129">
        <v>650699602</v>
      </c>
      <c r="D882" s="129" t="str">
        <f>VLOOKUP(A882,BASE.!$A$1:$T$878,4,FALSE)</f>
        <v>Corporación de Derecho Privado.</v>
      </c>
      <c r="E882" s="129" t="str">
        <f>VLOOKUP(A882,BASE.!$A$1:$T$878,5,FALSE)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v>
      </c>
      <c r="F882" s="129" t="str">
        <f>VLOOKUP(A882,BASE.!$A$1:$T$878,6,FALSE)</f>
        <v>Certificado de Vigencia Folio Nº 500298785768, de 21 de febrero de 2020, emitido por el Servicio de Registro Civil e Identificación.</v>
      </c>
      <c r="G882" s="129" t="str">
        <f>VLOOKUP(A882,BASE.!$A$1:$T$878,7,FALSE)</f>
        <v xml:space="preserve"> La Corporación tendrá por finalidad u objetivo: la promoción del desarrollo, especialmente de las personas, familias, grupos y comunidades que viven en condiciones de pobreza y/o marginalidad.
</v>
      </c>
      <c r="H882" s="129" t="str">
        <f>VLOOKUP(A882,BASE.!$A$1:$T$878,8,FALSE)</f>
        <v xml:space="preserve">Presidente: Denisse Vanessa Araya Gallardo, 
Tesorera: Viviana Andrea Morales Aranda
Secretaria: María Fernanda Codina Cáceres
Director Ejecutivo: Ramiro Rodrigo González Figueroa,
</v>
      </c>
      <c r="I882" s="129" t="str">
        <f>VLOOKUP(A882,BASE.!$A$1:$T$878,9,FALSE)</f>
        <v>3 años.</v>
      </c>
      <c r="J882" s="129" t="str">
        <f>VLOOKUP(A882,BASE.!$A$1:$T$878,10,FALSE)</f>
        <v>De 06 de junio de 2019 a 06 de junio de 2022.</v>
      </c>
      <c r="K882" s="129" t="str">
        <f>VLOOKUP(A882,BASE.!$A$1:$T$878,11,FALSE)</f>
        <v xml:space="preserve">Presidente: Denisse Vanessa Araya Gallardo
Director Ejecutivo: Ramiro Rodrigo González Figueroa
</v>
      </c>
      <c r="L882" s="129" t="str">
        <f>VLOOKUP(A882,BASE.!$A$1:$T$878,12,FALSE)</f>
        <v xml:space="preserve">General Velásquez Nº 1516, Villa Carmen y Dolores, San Felipe, Región de Valparaíso. 
</v>
      </c>
      <c r="M882" s="129" t="str">
        <f>VLOOKUP(A882,BASE.!$A$1:$T$878,13,FALSE)</f>
        <v>XIII</v>
      </c>
      <c r="N882" s="129" t="str">
        <f>VLOOKUP(A882,BASE.!$A$1:$T$878,14,FALSE)</f>
        <v>San Felipe</v>
      </c>
      <c r="O882" s="129" t="str">
        <f>VLOOKUP(A882,BASE.!$A$1:$T$878,15,FALSE)</f>
        <v>Teléfonos: (34) 2359956
Celular: 56 (9) 81498358</v>
      </c>
      <c r="P882" s="129" t="str">
        <f>VLOOKUP(A882,BASE.!$A$1:$T$878,16,FALSE)</f>
        <v>: capreis@capreis.cl</v>
      </c>
      <c r="Q882" s="129">
        <f>VLOOKUP(A882,BASE.!$A$1:$T$878,17,FALSE)</f>
        <v>0</v>
      </c>
      <c r="R882" s="129" t="str">
        <f>VLOOKUP(A882,BASE.!$A$1:$T$878,18,FALSE)</f>
        <v>93401: Institución de Asistencia Social</v>
      </c>
      <c r="S882" s="129" t="str">
        <f>VLOOKUP(A882,BASE.!$A$1:$T$878,19,FALSE)</f>
        <v xml:space="preserve">Certificado correspondiente al año 2019 aprobados por el Sub Departamento de Supervisión Financiera.
</v>
      </c>
      <c r="T882" s="131">
        <f>VLOOKUP(A882,BASE.!$A$1:$T$878,20,FALSE)</f>
        <v>41463</v>
      </c>
      <c r="U882" s="130">
        <v>7481</v>
      </c>
      <c r="V882" s="136">
        <v>42444880</v>
      </c>
      <c r="W882" s="136">
        <v>42444880</v>
      </c>
      <c r="X882" s="134">
        <v>44227</v>
      </c>
      <c r="Y882" s="135" t="s">
        <v>8664</v>
      </c>
      <c r="Z882" s="135" t="s">
        <v>7880</v>
      </c>
      <c r="AA882" s="135" t="s">
        <v>7887</v>
      </c>
    </row>
    <row r="883" spans="1:27" x14ac:dyDescent="0.25">
      <c r="A883" s="129">
        <v>7482</v>
      </c>
      <c r="B883" s="129" t="s">
        <v>8536</v>
      </c>
      <c r="C883" s="129">
        <v>691413004</v>
      </c>
      <c r="D883" s="129" t="str">
        <f>VLOOKUP(A883,BASE.!$A$1:$T$878,4,FALSE)</f>
        <v>Municipalidad</v>
      </c>
      <c r="E883" s="129" t="str">
        <f>VLOOKUP(A883,BASE.!$A$1:$T$878,5,FALSE)</f>
        <v>Constitución Política de la República, art. 107.</v>
      </c>
      <c r="F883" s="129" t="str">
        <f>VLOOKUP(A883,BASE.!$A$1:$T$878,6,FALSE)</f>
        <v>Indefinida.</v>
      </c>
      <c r="G883" s="129" t="str">
        <f>VLOOKUP(A883,BASE.!$A$1:$T$878,7,FALSE)</f>
        <v>Según Ley Orgánica Nº 18.695, arts. 1º al 4º.</v>
      </c>
      <c r="H883" s="129" t="str">
        <f>VLOOKUP(A883,BASE.!$A$1:$T$878,8,FALSE)</f>
        <v>no tiene</v>
      </c>
      <c r="I883" s="129">
        <f>VLOOKUP(A883,BASE.!$A$1:$T$878,9,FALSE)</f>
        <v>0</v>
      </c>
      <c r="J883" s="129">
        <f>VLOOKUP(A883,BASE.!$A$1:$T$878,10,FALSE)</f>
        <v>0</v>
      </c>
      <c r="K883" s="129" t="str">
        <f>VLOOKUP(A883,BASE.!$A$1:$T$878,11,FALSE)</f>
        <v xml:space="preserve">Wilson Alejandro Olivares Bustamante
</v>
      </c>
      <c r="L883" s="129" t="str">
        <f>VLOOKUP(A883,BASE.!$A$1:$T$878,12,FALSE)</f>
        <v xml:space="preserve">Avenida Manuel Jesús Ortíz N° 599, San Ignacio, Provincia de Ñuble
</v>
      </c>
      <c r="M883" s="129" t="str">
        <f>VLOOKUP(A883,BASE.!$A$1:$T$878,13,FALSE)</f>
        <v>XVI</v>
      </c>
      <c r="N883" s="129">
        <f>VLOOKUP(A883,BASE.!$A$1:$T$878,14,FALSE)</f>
        <v>0</v>
      </c>
      <c r="O883" s="129" t="str">
        <f>VLOOKUP(A883,BASE.!$A$1:$T$878,15,FALSE)</f>
        <v xml:space="preserve">Fono: (042) 651006/651032/651007/651014. </v>
      </c>
      <c r="P883" s="129" t="str">
        <f>VLOOKUP(A883,BASE.!$A$1:$T$878,16,FALSE)</f>
        <v xml:space="preserve">alcaldia@munisanignacio.cl
 www.municipalidadsanignacio.cl
</v>
      </c>
      <c r="Q883" s="129">
        <f>VLOOKUP(A883,BASE.!$A$1:$T$878,17,FALSE)</f>
        <v>0</v>
      </c>
      <c r="R883" s="129">
        <f>VLOOKUP(A883,BASE.!$A$1:$T$878,18,FALSE)</f>
        <v>91001</v>
      </c>
      <c r="S883" s="129" t="str">
        <f>VLOOKUP(A883,BASE.!$A$1:$T$878,19,FALSE)</f>
        <v xml:space="preserve">No se acompañan. Aplica Informe Jurídico Nº 09, de  fecha 14 de marzo de 2011 del Departamento Jurídico y Dictamen Nº 070791, de 2009, de la Contraloría General de la República.  
</v>
      </c>
      <c r="T883" s="131">
        <f>VLOOKUP(A883,BASE.!$A$1:$T$878,20,FALSE)</f>
        <v>41495</v>
      </c>
      <c r="U883" s="130">
        <v>7482</v>
      </c>
      <c r="V883" s="136">
        <v>141930</v>
      </c>
      <c r="W883" s="136">
        <v>141930</v>
      </c>
      <c r="X883" s="134">
        <v>44227</v>
      </c>
      <c r="Y883" s="135" t="s">
        <v>8664</v>
      </c>
      <c r="Z883" s="135" t="s">
        <v>7880</v>
      </c>
      <c r="AA883" s="135" t="s">
        <v>8094</v>
      </c>
    </row>
    <row r="884" spans="1:27" x14ac:dyDescent="0.25">
      <c r="A884" s="129">
        <v>7487</v>
      </c>
      <c r="B884" s="129" t="s">
        <v>8537</v>
      </c>
      <c r="C884" s="129" t="s">
        <v>7837</v>
      </c>
      <c r="D884" s="129" t="str">
        <f>VLOOKUP(A884,BASE.!$A$1:$T$878,4,FALSE)</f>
        <v>Municipalidad</v>
      </c>
      <c r="E884" s="129" t="str">
        <f>VLOOKUP(A884,BASE.!$A$1:$T$878,5,FALSE)</f>
        <v>Constitución Política de la República, artículo 107.</v>
      </c>
      <c r="F884" s="129" t="str">
        <f>VLOOKUP(A884,BASE.!$A$1:$T$878,6,FALSE)</f>
        <v>Indefinida.</v>
      </c>
      <c r="G884" s="129" t="str">
        <f>VLOOKUP(A884,BASE.!$A$1:$T$878,7,FALSE)</f>
        <v>Según Ley Orgánica Nº 18.695, artículos 1º al 4º.</v>
      </c>
      <c r="H884" s="129" t="str">
        <f>VLOOKUP(A884,BASE.!$A$1:$T$878,8,FALSE)</f>
        <v>no tiene</v>
      </c>
      <c r="I884" s="129">
        <f>VLOOKUP(A884,BASE.!$A$1:$T$878,9,FALSE)</f>
        <v>0</v>
      </c>
      <c r="J884" s="129">
        <f>VLOOKUP(A884,BASE.!$A$1:$T$878,10,FALSE)</f>
        <v>0</v>
      </c>
      <c r="K884" s="129" t="str">
        <f>VLOOKUP(A884,BASE.!$A$1:$T$878,11,FALSE)</f>
        <v xml:space="preserve">Rodrigo Ernesto Guarda Barrientos. </v>
      </c>
      <c r="L884" s="129" t="str">
        <f>VLOOKUP(A884,BASE.!$A$1:$T$878,12,FALSE)</f>
        <v xml:space="preserve">San Francisco Nº 124, comuna de Fresia, Región de Los Lagos.
</v>
      </c>
      <c r="M884" s="129" t="str">
        <f>VLOOKUP(A884,BASE.!$A$1:$T$878,13,FALSE)</f>
        <v>X</v>
      </c>
      <c r="N884" s="129" t="str">
        <f>VLOOKUP(A884,BASE.!$A$1:$T$878,14,FALSE)</f>
        <v>Fresia</v>
      </c>
      <c r="O884" s="129" t="str">
        <f>VLOOKUP(A884,BASE.!$A$1:$T$878,15,FALSE)</f>
        <v>Fono: 065-2772700</v>
      </c>
      <c r="P884" s="129" t="str">
        <f>VLOOKUP(A884,BASE.!$A$1:$T$878,16,FALSE)</f>
        <v xml:space="preserve"> alcaldemunifresia@gmail.com
mgonzalez@munifresi@gmail.com (Secretario Municipal Mauro Gonzalez).</v>
      </c>
      <c r="Q884" s="129">
        <f>VLOOKUP(A884,BASE.!$A$1:$T$878,17,FALSE)</f>
        <v>0</v>
      </c>
      <c r="R884" s="129">
        <f>VLOOKUP(A884,BASE.!$A$1:$T$878,18,FALSE)</f>
        <v>91001</v>
      </c>
      <c r="S884" s="129" t="str">
        <f>VLOOKUP(A884,BASE.!$A$1:$T$878,19,FALSE)</f>
        <v>No se acompañan. Aplica Informe Jurídico Nº 09, de  fecha 14 de marzo de 2011 del Departamento Jurídico y Dictamen Nº 070791, de 2009, de la Contraloría General de la República</v>
      </c>
      <c r="T884" s="131">
        <f>VLOOKUP(A884,BASE.!$A$1:$T$878,20,FALSE)</f>
        <v>41547</v>
      </c>
      <c r="U884" s="130">
        <v>7487</v>
      </c>
      <c r="V884" s="136">
        <v>4078122</v>
      </c>
      <c r="W884" s="136">
        <v>4078122</v>
      </c>
      <c r="X884" s="134">
        <v>44227</v>
      </c>
      <c r="Y884" s="135" t="s">
        <v>8664</v>
      </c>
      <c r="Z884" s="135" t="s">
        <v>7880</v>
      </c>
      <c r="AA884" s="135" t="s">
        <v>8095</v>
      </c>
    </row>
    <row r="885" spans="1:27" x14ac:dyDescent="0.25">
      <c r="A885" s="129">
        <v>7488</v>
      </c>
      <c r="B885" s="129" t="s">
        <v>8538</v>
      </c>
      <c r="C885" s="129">
        <v>690611007</v>
      </c>
      <c r="D885" s="129" t="str">
        <f>VLOOKUP(A885,BASE.!$A$1:$T$878,4,FALSE)</f>
        <v>Municipalidad</v>
      </c>
      <c r="E885" s="129" t="str">
        <f>VLOOKUP(A885,BASE.!$A$1:$T$878,5,FALSE)</f>
        <v>Constitución Política de la República, artículo 107.</v>
      </c>
      <c r="F885" s="129" t="str">
        <f>VLOOKUP(A885,BASE.!$A$1:$T$878,6,FALSE)</f>
        <v>Indefinida.</v>
      </c>
      <c r="G885" s="129" t="str">
        <f>VLOOKUP(A885,BASE.!$A$1:$T$878,7,FALSE)</f>
        <v>Según Ley Orgánica Nº 18.695, artículos 1º al 4º.</v>
      </c>
      <c r="H885" s="129" t="str">
        <f>VLOOKUP(A885,BASE.!$A$1:$T$878,8,FALSE)</f>
        <v>no tiene</v>
      </c>
      <c r="I885" s="129">
        <f>VLOOKUP(A885,BASE.!$A$1:$T$878,9,FALSE)</f>
        <v>0</v>
      </c>
      <c r="J885" s="129">
        <f>VLOOKUP(A885,BASE.!$A$1:$T$878,10,FALSE)</f>
        <v>0</v>
      </c>
      <c r="K885" s="129" t="str">
        <f>VLOOKUP(A885,BASE.!$A$1:$T$878,11,FALSE)</f>
        <v xml:space="preserve">Daniel Morales Espíndola, </v>
      </c>
      <c r="L885" s="129" t="str">
        <f>VLOOKUP(A885,BASE.!$A$1:$T$878,12,FALSE)</f>
        <v xml:space="preserve">Avenida Palmira Romano N° 340. Limache
</v>
      </c>
      <c r="M885" s="129" t="str">
        <f>VLOOKUP(A885,BASE.!$A$1:$T$878,13,FALSE)</f>
        <v>V</v>
      </c>
      <c r="N885" s="129" t="str">
        <f>VLOOKUP(A885,BASE.!$A$1:$T$878,14,FALSE)</f>
        <v xml:space="preserve"> Limache</v>
      </c>
      <c r="O885" s="129" t="str">
        <f>VLOOKUP(A885,BASE.!$A$1:$T$878,15,FALSE)</f>
        <v xml:space="preserve">Fono: 03-297200
</v>
      </c>
      <c r="P885" s="129">
        <f>VLOOKUP(A885,BASE.!$A$1:$T$878,16,FALSE)</f>
        <v>0</v>
      </c>
      <c r="Q885" s="129">
        <f>VLOOKUP(A885,BASE.!$A$1:$T$878,17,FALSE)</f>
        <v>0</v>
      </c>
      <c r="R885" s="129">
        <f>VLOOKUP(A885,BASE.!$A$1:$T$878,18,FALSE)</f>
        <v>91001</v>
      </c>
      <c r="S885" s="129" t="str">
        <f>VLOOKUP(A885,BASE.!$A$1:$T$878,19,FALSE)</f>
        <v>No corresponde</v>
      </c>
      <c r="T885" s="131">
        <f>VLOOKUP(A885,BASE.!$A$1:$T$878,20,FALSE)</f>
        <v>41563</v>
      </c>
      <c r="U885" s="130">
        <v>7488</v>
      </c>
      <c r="V885" s="136">
        <v>3291116</v>
      </c>
      <c r="W885" s="136">
        <v>3291116</v>
      </c>
      <c r="X885" s="134">
        <v>44227</v>
      </c>
      <c r="Y885" s="135" t="s">
        <v>8664</v>
      </c>
      <c r="Z885" s="135" t="s">
        <v>7880</v>
      </c>
      <c r="AA885" s="135" t="s">
        <v>8003</v>
      </c>
    </row>
    <row r="886" spans="1:27" x14ac:dyDescent="0.25">
      <c r="A886" s="129">
        <v>7491</v>
      </c>
      <c r="B886" s="129" t="s">
        <v>8539</v>
      </c>
      <c r="C886" s="129">
        <v>692647009</v>
      </c>
      <c r="D886" s="129" t="str">
        <f>VLOOKUP(A886,BASE.!$A$1:$T$878,4,FALSE)</f>
        <v>Municipalidad</v>
      </c>
      <c r="E886" s="129" t="str">
        <f>VLOOKUP(A886,BASE.!$A$1:$T$878,5,FALSE)</f>
        <v>Constitución Política de la República, artículo 107.</v>
      </c>
      <c r="F886" s="129" t="str">
        <f>VLOOKUP(A886,BASE.!$A$1:$T$878,6,FALSE)</f>
        <v>Indefinida.</v>
      </c>
      <c r="G886" s="129" t="str">
        <f>VLOOKUP(A886,BASE.!$A$1:$T$878,7,FALSE)</f>
        <v>Según Ley Orgánica Nº 18.695, artículos 1º al 4º.</v>
      </c>
      <c r="H886" s="129" t="str">
        <f>VLOOKUP(A886,BASE.!$A$1:$T$878,8,FALSE)</f>
        <v>no tiene</v>
      </c>
      <c r="I886" s="129">
        <f>VLOOKUP(A886,BASE.!$A$1:$T$878,9,FALSE)</f>
        <v>0</v>
      </c>
      <c r="J886" s="129">
        <f>VLOOKUP(A886,BASE.!$A$1:$T$878,10,FALSE)</f>
        <v>0</v>
      </c>
      <c r="K886" s="129" t="str">
        <f>VLOOKUP(A886,BASE.!$A$1:$T$878,11,FALSE)</f>
        <v xml:space="preserve">José Antonio Rivas Villalobos. </v>
      </c>
      <c r="L886" s="129" t="str">
        <f>VLOOKUP(A886,BASE.!$A$1:$T$878,12,FALSE)</f>
        <v xml:space="preserve">Orozimbo Barbosa Nº 104, comuna de Chiguayante, Región del Biobío.
</v>
      </c>
      <c r="M886" s="129" t="str">
        <f>VLOOKUP(A886,BASE.!$A$1:$T$878,13,FALSE)</f>
        <v>VIII</v>
      </c>
      <c r="N886" s="129" t="str">
        <f>VLOOKUP(A886,BASE.!$A$1:$T$878,14,FALSE)</f>
        <v>Chiguayante</v>
      </c>
      <c r="O886" s="129" t="str">
        <f>VLOOKUP(A886,BASE.!$A$1:$T$878,15,FALSE)</f>
        <v xml:space="preserve">Fono: 41-2508100
         41-2508123
</v>
      </c>
      <c r="P886" s="129">
        <f>VLOOKUP(A886,BASE.!$A$1:$T$878,16,FALSE)</f>
        <v>0</v>
      </c>
      <c r="Q886" s="129">
        <f>VLOOKUP(A886,BASE.!$A$1:$T$878,17,FALSE)</f>
        <v>0</v>
      </c>
      <c r="R886" s="129">
        <f>VLOOKUP(A886,BASE.!$A$1:$T$878,18,FALSE)</f>
        <v>91001</v>
      </c>
      <c r="S886" s="129" t="str">
        <f>VLOOKUP(A886,BASE.!$A$1:$T$878,19,FALSE)</f>
        <v>No se acompañan. Aplica Informe Jurídico Nº 09, de  fecha 14 de marzo de 2011 del Departamento Jurídico y Dictamen Nº 070791, de 2009, de la Contraloría General de la República</v>
      </c>
      <c r="T886" s="131">
        <f>VLOOKUP(A886,BASE.!$A$1:$T$878,20,FALSE)</f>
        <v>41596</v>
      </c>
      <c r="U886" s="130">
        <v>7491</v>
      </c>
      <c r="V886" s="136">
        <v>6524995</v>
      </c>
      <c r="W886" s="136">
        <v>6524995</v>
      </c>
      <c r="X886" s="134">
        <v>44227</v>
      </c>
      <c r="Y886" s="135" t="s">
        <v>8664</v>
      </c>
      <c r="Z886" s="135" t="s">
        <v>7880</v>
      </c>
      <c r="AA886" s="135" t="s">
        <v>7910</v>
      </c>
    </row>
    <row r="887" spans="1:27" x14ac:dyDescent="0.25">
      <c r="A887" s="129">
        <v>7492</v>
      </c>
      <c r="B887" s="129" t="s">
        <v>8540</v>
      </c>
      <c r="C887" s="129">
        <v>650744136</v>
      </c>
      <c r="D887" s="129" t="str">
        <f>VLOOKUP(A887,BASE.!$A$1:$T$878,4,FALSE)</f>
        <v>Corporación de Derecho Privado</v>
      </c>
      <c r="E887" s="129" t="str">
        <f>VLOOKUP(A887,BASE.!$A$1:$T$878,5,FALSE)</f>
        <v>Otorgada mediante  Inscripción en el Registro Nacional de Personas Jurídicas sin fines de lucro, a cargo del Registro Civil e Identificación; Nº de Inscripción 145131, con fecha 28 de agosto de 2013; al amparo de la Ley Nº 20.500 de 2011.</v>
      </c>
      <c r="F887" s="129" t="str">
        <f>VLOOKUP(A887,BASE.!$A$1:$T$878,6,FALSE)</f>
        <v xml:space="preserve">
Certificado de Vigencia, Folio Nº 500348002683, de fecha 29 de septiembre de 2020, emitido por el Servicio de Registro Civil e Identificación 
</v>
      </c>
      <c r="G887" s="129" t="str">
        <f>VLOOKUP(A887,BASE.!$A$1:$T$878,7,FALSE)</f>
        <v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v>
      </c>
      <c r="H887" s="129" t="str">
        <f>VLOOKUP(A887,BASE.!$A$1:$T$878,8,FALSE)</f>
        <v xml:space="preserve">Presidente y Representante Legal: Yasna Cancino Rosson,
Secretario: Ricardo Kaid Sepúlveda
Tesorero: Mario Enrique Moreno Cancino
Primer Vicepresidente: Manuel Antonio Hidalgo Carrasco
Directores: 
Juan Marcelo Bruno Parada
Bibiana del Carmen Urrutia Ferrada
</v>
      </c>
      <c r="I887" s="129" t="str">
        <f>VLOOKUP(A887,BASE.!$A$1:$T$878,9,FALSE)</f>
        <v>Durarán 02 años y seis meses en sus cargos</v>
      </c>
      <c r="J887" s="129" t="str">
        <f>VLOOKUP(A887,BASE.!$A$1:$T$878,10,FALSE)</f>
        <v>Del 06 de junio de 2018 al  al 06 de diciembre de 2020</v>
      </c>
      <c r="K887" s="129" t="str">
        <f>VLOOKUP(A887,BASE.!$A$1:$T$878,11,FALSE)</f>
        <v xml:space="preserve">Yasna Cancino Rosson
</v>
      </c>
      <c r="L887" s="129" t="str">
        <f>VLOOKUP(A887,BASE.!$A$1:$T$878,12,FALSE)</f>
        <v xml:space="preserve">Calle Patricio Lynch N° 108, de la ciudad de Linares. </v>
      </c>
      <c r="M887" s="129" t="str">
        <f>VLOOKUP(A887,BASE.!$A$1:$T$878,13,FALSE)</f>
        <v>VII</v>
      </c>
      <c r="N887" s="129" t="str">
        <f>VLOOKUP(A887,BASE.!$A$1:$T$878,14,FALSE)</f>
        <v xml:space="preserve">Linares. </v>
      </c>
      <c r="O887" s="129" t="str">
        <f>VLOOKUP(A887,BASE.!$A$1:$T$878,15,FALSE)</f>
        <v xml:space="preserve">73-2212168 y (984722392).  </v>
      </c>
      <c r="P887" s="129" t="str">
        <f>VLOOKUP(A887,BASE.!$A$1:$T$878,16,FALSE)</f>
        <v xml:space="preserve">cvf.renacer@gmail.com </v>
      </c>
      <c r="Q887" s="129">
        <f>VLOOKUP(A887,BASE.!$A$1:$T$878,17,FALSE)</f>
        <v>0</v>
      </c>
      <c r="R887" s="129" t="str">
        <f>VLOOKUP(A887,BASE.!$A$1:$T$878,18,FALSE)</f>
        <v xml:space="preserve">
93401: Instituciones de Asistencia Social.
</v>
      </c>
      <c r="S887" s="129" t="str">
        <f>VLOOKUP(A887,BASE.!$A$1:$T$878,19,FALSE)</f>
        <v>Se acompaña certificado financiero correspondiente al año 2019, remitido para aprobación del Sub Departamento de Supervisión Financiera Nacional.</v>
      </c>
      <c r="T887" s="131">
        <f>VLOOKUP(A887,BASE.!$A$1:$T$878,20,FALSE)</f>
        <v>41599</v>
      </c>
      <c r="U887" s="130">
        <v>7492</v>
      </c>
      <c r="V887" s="136">
        <v>5004968</v>
      </c>
      <c r="W887" s="136">
        <v>5004968</v>
      </c>
      <c r="X887" s="134">
        <v>44227</v>
      </c>
      <c r="Y887" s="135" t="s">
        <v>8664</v>
      </c>
      <c r="Z887" s="135" t="s">
        <v>7880</v>
      </c>
      <c r="AA887" s="135" t="s">
        <v>7993</v>
      </c>
    </row>
    <row r="888" spans="1:27" x14ac:dyDescent="0.25">
      <c r="A888" s="129">
        <v>7495</v>
      </c>
      <c r="B888" s="129" t="s">
        <v>8654</v>
      </c>
      <c r="C888" s="129">
        <v>619550005</v>
      </c>
      <c r="D888" s="129" t="str">
        <f>VLOOKUP(A888,BASE.!$A$1:$T$878,4,FALSE)</f>
        <v>Municipalidad</v>
      </c>
      <c r="E888" s="129" t="str">
        <f>VLOOKUP(A888,BASE.!$A$1:$T$878,5,FALSE)</f>
        <v>Constitución Política de la República, artículo 107.</v>
      </c>
      <c r="F888" s="129" t="str">
        <f>VLOOKUP(A888,BASE.!$A$1:$T$878,6,FALSE)</f>
        <v>Indefinida.</v>
      </c>
      <c r="G888" s="129" t="str">
        <f>VLOOKUP(A888,BASE.!$A$1:$T$878,7,FALSE)</f>
        <v>Según Ley Orgánica Nº 18.695, artículos 1º al 4º.</v>
      </c>
      <c r="H888" s="129" t="str">
        <f>VLOOKUP(A888,BASE.!$A$1:$T$878,8,FALSE)</f>
        <v>no tiene</v>
      </c>
      <c r="I888" s="129">
        <f>VLOOKUP(A888,BASE.!$A$1:$T$878,9,FALSE)</f>
        <v>0</v>
      </c>
      <c r="J888" s="129">
        <f>VLOOKUP(A888,BASE.!$A$1:$T$878,10,FALSE)</f>
        <v>0</v>
      </c>
      <c r="K888" s="129" t="str">
        <f>VLOOKUP(A888,BASE.!$A$1:$T$878,11,FALSE)</f>
        <v xml:space="preserve">Juan Eduardo Delgado Castro </v>
      </c>
      <c r="L888" s="129" t="str">
        <f>VLOOKUP(A888,BASE.!$A$1:$T$878,12,FALSE)</f>
        <v xml:space="preserve">Maquehue Nº1441, comuna de Padre Las Casas, Región de La Araucanía.
</v>
      </c>
      <c r="M888" s="129" t="str">
        <f>VLOOKUP(A888,BASE.!$A$1:$T$878,13,FALSE)</f>
        <v>IX</v>
      </c>
      <c r="N888" s="129" t="str">
        <f>VLOOKUP(A888,BASE.!$A$1:$T$878,14,FALSE)</f>
        <v xml:space="preserve"> Padre Las Casas</v>
      </c>
      <c r="O888" s="129" t="str">
        <f>VLOOKUP(A888,BASE.!$A$1:$T$878,15,FALSE)</f>
        <v>Fono: 45-2- 590000</v>
      </c>
      <c r="P888" s="129" t="str">
        <f>VLOOKUP(A888,BASE.!$A$1:$T$878,16,FALSE)</f>
        <v xml:space="preserve"> alcaldía@padrelascasas.cl</v>
      </c>
      <c r="Q888" s="129">
        <f>VLOOKUP(A888,BASE.!$A$1:$T$878,17,FALSE)</f>
        <v>0</v>
      </c>
      <c r="R888" s="129">
        <f>VLOOKUP(A888,BASE.!$A$1:$T$878,18,FALSE)</f>
        <v>91001</v>
      </c>
      <c r="S888" s="129" t="str">
        <f>VLOOKUP(A888,BASE.!$A$1:$T$878,19,FALSE)</f>
        <v>No corresponde</v>
      </c>
      <c r="T888" s="131">
        <f>VLOOKUP(A888,BASE.!$A$1:$T$878,20,FALSE)</f>
        <v>41614</v>
      </c>
      <c r="U888" s="130">
        <v>7495</v>
      </c>
      <c r="V888" s="136">
        <v>0</v>
      </c>
      <c r="W888" s="136">
        <v>0</v>
      </c>
      <c r="X888" s="134">
        <v>44227</v>
      </c>
      <c r="Y888" s="135" t="s">
        <v>8664</v>
      </c>
      <c r="Z888" s="135" t="s">
        <v>7880</v>
      </c>
      <c r="AA888" s="135" t="s">
        <v>8051</v>
      </c>
    </row>
    <row r="889" spans="1:27" x14ac:dyDescent="0.25">
      <c r="A889" s="129">
        <v>7497</v>
      </c>
      <c r="B889" s="129" t="s">
        <v>8541</v>
      </c>
      <c r="C889" s="129" t="s">
        <v>7819</v>
      </c>
      <c r="D889" s="129" t="str">
        <f>VLOOKUP(A889,BASE.!$A$1:$T$878,4,FALSE)</f>
        <v>Fundación de Derecho Privado</v>
      </c>
      <c r="E889" s="129" t="str">
        <f>VLOOKUP(A889,BASE.!$A$1:$T$878,5,FALSE)</f>
        <v>Inscripción N°30734 de fecha 08 de Abril de 2013, del Registro de Personas Jurídicas, del Servicio de Registro Civil e Identificación.</v>
      </c>
      <c r="F889" s="129" t="str">
        <f>VLOOKUP(A889,BASE.!$A$1:$T$878,6,FALSE)</f>
        <v>Certificado de Vigencia Folio Nº 500227187103, de fecha 14 de mayo de 2019, del Servicio de Registro Civil e Identificación. 03-11-20 Se envía carta solicitando antecedentes actualizados al año 2020.</v>
      </c>
      <c r="G889" s="129" t="str">
        <f>VLOOKUP(A889,BASE.!$A$1:$T$878,7,FALSE)</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H889" s="129" t="str">
        <f>VLOOKUP(A889,BASE.!$A$1:$T$878,8,FALSE)</f>
        <v xml:space="preserve">PRESIDENTE: 
DARKO MICHEL LOUIT NEVISTIC
VICEPRESIDENTE 
FABIO MAGRIN 
SECRETARIO:
FRANCISCO JAVIER AGUIRRE GRAPIN
TESORERO: 
RODRIGO IZURIETA KAUSEL 
DIRECTOR:
CARLOS ANDRES DE COSTA-NORA MONTI 
</v>
      </c>
      <c r="I889" s="129" t="str">
        <f>VLOOKUP(A889,BASE.!$A$1:$T$878,9,FALSE)</f>
        <v>De acuerdo al artículo 08 de sus Estatutos, el Directorio durará tres años en sus funciones, pudiendo sus integrantes ser reelegidos para el período siguiente.</v>
      </c>
      <c r="J889" s="129" t="str">
        <f>VLOOKUP(A889,BASE.!$A$1:$T$878,10,FALSE)</f>
        <v>04 de septiembre de 2020 al 04 de septiembre de 2023</v>
      </c>
      <c r="K889" s="129" t="str">
        <f>VLOOKUP(A889,BASE.!$A$1:$T$878,11,FALSE)</f>
        <v>Representante Legal: *se solicita aclarar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v>
      </c>
      <c r="L889" s="129" t="str">
        <f>VLOOKUP(A889,BASE.!$A$1:$T$878,12,FALSE)</f>
        <v xml:space="preserve">Américo Vespucio Norte 0601, Quilicura. 
</v>
      </c>
      <c r="M889" s="129" t="str">
        <f>VLOOKUP(A889,BASE.!$A$1:$T$878,13,FALSE)</f>
        <v>XIII</v>
      </c>
      <c r="N889" s="129" t="str">
        <f>VLOOKUP(A889,BASE.!$A$1:$T$878,14,FALSE)</f>
        <v>Quilicura</v>
      </c>
      <c r="O889" s="129" t="str">
        <f>VLOOKUP(A889,BASE.!$A$1:$T$878,15,FALSE)</f>
        <v xml:space="preserve">Fonos 223653276, 223653197, 989067827. 
</v>
      </c>
      <c r="P889" s="129" t="str">
        <f>VLOOKUP(A889,BASE.!$A$1:$T$878,16,FALSE)</f>
        <v xml:space="preserve">Correos bernardo.vasquez@reinventarse.cl y jonathan.monsalve@reinventarse.cl
</v>
      </c>
      <c r="Q889" s="129">
        <f>VLOOKUP(A889,BASE.!$A$1:$T$878,17,FALSE)</f>
        <v>0</v>
      </c>
      <c r="R889" s="129" t="str">
        <f>VLOOKUP(A889,BASE.!$A$1:$T$878,18,FALSE)</f>
        <v>93401: Instituciones de Asistencia Social</v>
      </c>
      <c r="S889" s="129" t="str">
        <f>VLOOKUP(A889,BASE.!$A$1:$T$878,19,FALSE)</f>
        <v>Se acompaña certificado financiero correspondiente al año 2019, aprobados por  Supervisión Financiera Nacional.</v>
      </c>
      <c r="T889" s="131">
        <f>VLOOKUP(A889,BASE.!$A$1:$T$878,20,FALSE)</f>
        <v>41676</v>
      </c>
      <c r="U889" s="130">
        <v>7497</v>
      </c>
      <c r="V889" s="136">
        <v>4382408</v>
      </c>
      <c r="W889" s="136">
        <v>4382408</v>
      </c>
      <c r="X889" s="134">
        <v>44227</v>
      </c>
      <c r="Y889" s="135" t="s">
        <v>8664</v>
      </c>
      <c r="Z889" s="135" t="s">
        <v>7880</v>
      </c>
      <c r="AA889" s="135" t="s">
        <v>7930</v>
      </c>
    </row>
    <row r="890" spans="1:27" x14ac:dyDescent="0.25">
      <c r="A890" s="129">
        <v>7498</v>
      </c>
      <c r="B890" s="129" t="s">
        <v>8542</v>
      </c>
      <c r="C890" s="129">
        <v>650789776</v>
      </c>
      <c r="D890" s="129" t="str">
        <f>VLOOKUP(A890,BASE.!$A$1:$T$878,4,FALSE)</f>
        <v>Asociación de Derecho Privado.</v>
      </c>
      <c r="E890" s="129" t="str">
        <f>VLOOKUP(A890,BASE.!$A$1:$T$878,5,FALSE)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90" s="129" t="str">
        <f>VLOOKUP(A890,BASE.!$A$1:$T$878,6,FALSE)</f>
        <v>Certificado de Vigencia Folio Nº 500339807539, de 10 de agosto de 2020, del Servicio de Registro Civil e Identificación.</v>
      </c>
      <c r="G890" s="129" t="str">
        <f>VLOOKUP(A890,BASE.!$A$1:$T$878,7,FALSE)</f>
        <v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v>
      </c>
      <c r="H890" s="129" t="str">
        <f>VLOOKUP(A890,BASE.!$A$1:$T$878,8,FALSE)</f>
        <v xml:space="preserve">Presidente: Alejandro Renato Tapia Cerda  
Secretaria: Marlyn Jacqueline Cortés Barraza
Tesorera: Loreto Monserrat Espinoza Aguirre </v>
      </c>
      <c r="I890" s="129" t="str">
        <f>VLOOKUP(A890,BASE.!$A$1:$T$878,9,FALSE)</f>
        <v>5 años.</v>
      </c>
      <c r="J890" s="129" t="str">
        <f>VLOOKUP(A890,BASE.!$A$1:$T$878,10,FALSE)</f>
        <v>Ultimo Directorio: 04 de noviembre de 2015 al 04 de noviembre de 2020</v>
      </c>
      <c r="K890" s="129" t="str">
        <f>VLOOKUP(A890,BASE.!$A$1:$T$878,11,FALSE)</f>
        <v xml:space="preserve">Presidente: Alejandro Renato Tapia Cerda  
</v>
      </c>
      <c r="L890" s="129" t="str">
        <f>VLOOKUP(A890,BASE.!$A$1:$T$878,12,FALSE)</f>
        <v xml:space="preserve">Rucapedrera Nº 287, comuna de El Quisco, Región de Valparaíso.
</v>
      </c>
      <c r="M890" s="129" t="str">
        <f>VLOOKUP(A890,BASE.!$A$1:$T$878,13,FALSE)</f>
        <v>V</v>
      </c>
      <c r="N890" s="129" t="str">
        <f>VLOOKUP(A890,BASE.!$A$1:$T$878,14,FALSE)</f>
        <v xml:space="preserve"> El Quisco</v>
      </c>
      <c r="O890" s="129" t="str">
        <f>VLOOKUP(A890,BASE.!$A$1:$T$878,15,FALSE)</f>
        <v xml:space="preserve">Teléfonos: 35-2474371- 56-98412553 </v>
      </c>
      <c r="P890" s="129" t="str">
        <f>VLOOKUP(A890,BASE.!$A$1:$T$878,16,FALSE)</f>
        <v xml:space="preserve"> alejandro@covacha.cl</v>
      </c>
      <c r="Q890" s="129">
        <f>VLOOKUP(A890,BASE.!$A$1:$T$878,17,FALSE)</f>
        <v>0</v>
      </c>
      <c r="R890" s="129" t="str">
        <f>VLOOKUP(A890,BASE.!$A$1:$T$878,18,FALSE)</f>
        <v>93401: Institución de Asistencia Social</v>
      </c>
      <c r="S890" s="129" t="str">
        <f>VLOOKUP(A890,BASE.!$A$1:$T$878,19,FALSE)</f>
        <v>Certificado Antecedentes financieros año 2019, aprobados por el Sub Departamento de Supervisión Financiera Nacional</v>
      </c>
      <c r="T890" s="131">
        <f>VLOOKUP(A890,BASE.!$A$1:$T$878,20,FALSE)</f>
        <v>41717</v>
      </c>
      <c r="U890" s="130">
        <v>7498</v>
      </c>
      <c r="V890" s="136">
        <v>8533800</v>
      </c>
      <c r="W890" s="136">
        <v>8533800</v>
      </c>
      <c r="X890" s="134">
        <v>44227</v>
      </c>
      <c r="Y890" s="135" t="s">
        <v>8664</v>
      </c>
      <c r="Z890" s="135" t="s">
        <v>7880</v>
      </c>
      <c r="AA890" s="135" t="s">
        <v>7964</v>
      </c>
    </row>
    <row r="891" spans="1:27" x14ac:dyDescent="0.25">
      <c r="A891" s="129">
        <v>7499</v>
      </c>
      <c r="B891" s="129" t="s">
        <v>8543</v>
      </c>
      <c r="C891" s="129">
        <v>650794826</v>
      </c>
      <c r="D891" s="129" t="str">
        <f>VLOOKUP(A891,BASE.!$A$1:$T$878,4,FALSE)</f>
        <v xml:space="preserve">Corporación </v>
      </c>
      <c r="E891" s="129" t="str">
        <f>VLOOKUP(A891,BASE.!$A$1:$T$878,5,FALSE)</f>
        <v>Otorgado mediante Certificado Nº 012/2013, de la Ilustre Municipalidad de Copiapó.</v>
      </c>
      <c r="F891" s="129" t="str">
        <f>VLOOKUP(A891,BASE.!$A$1:$T$878,6,FALSE)</f>
        <v>Certificado Folio Nº 500231789358, emitido por SRCeI con fecha 07 de junio de 2019.</v>
      </c>
      <c r="G891" s="129" t="str">
        <f>VLOOKUP(A891,BASE.!$A$1:$T$878,7,FALSE)</f>
        <v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v>
      </c>
      <c r="H891" s="129" t="str">
        <f>VLOOKUP(A891,BASE.!$A$1:$T$878,8,FALSE)</f>
        <v xml:space="preserve">Presidente: Carlos Mauricio Gacitúa Godoy
Vicepresidente: Sofia Macarena Baez Herrera   
Tesorera: Paola Agley Pérez Zamora.       
Secretaria: Sofia Macarena Baez Herrera. 
</v>
      </c>
      <c r="I891" s="129" t="str">
        <f>VLOOKUP(A891,BASE.!$A$1:$T$878,9,FALSE)</f>
        <v xml:space="preserve">Durarán 5 años* en sus cargos, pudiendo ser reelegidos.
(*hay reforma de estatutos)
</v>
      </c>
      <c r="J891" s="129" t="str">
        <f>VLOOKUP(A891,BASE.!$A$1:$T$878,10,FALSE)</f>
        <v>Del 30 de mayo de 2019 al 30 de mayo de 2022.</v>
      </c>
      <c r="K891" s="129" t="str">
        <f>VLOOKUP(A891,BASE.!$A$1:$T$878,11,FALSE)</f>
        <v xml:space="preserve">Presidente: Carlos Mauricio Gacitua Godoy.
Presidente Suplente: Natalia Donoso Pérez. Actuará con las mismas funciones y facultades que el presidente Titular en caso de ausencia de este. 
</v>
      </c>
      <c r="L891" s="129" t="str">
        <f>VLOOKUP(A891,BASE.!$A$1:$T$878,12,FALSE)</f>
        <v>Los Carrera N° 401. Oficina N° 508, edificio San Martín. Copiapó</v>
      </c>
      <c r="M891" s="129" t="str">
        <f>VLOOKUP(A891,BASE.!$A$1:$T$878,13,FALSE)</f>
        <v>III</v>
      </c>
      <c r="N891" s="129" t="str">
        <f>VLOOKUP(A891,BASE.!$A$1:$T$878,14,FALSE)</f>
        <v>Copiapo</v>
      </c>
      <c r="O891" s="129" t="str">
        <f>VLOOKUP(A891,BASE.!$A$1:$T$878,15,FALSE)</f>
        <v>967036066, 982748395, 522-240385, 522231057</v>
      </c>
      <c r="P891" s="129" t="str">
        <f>VLOOKUP(A891,BASE.!$A$1:$T$878,16,FALSE)</f>
        <v>corporacionrenasci@gmail.com
 supervisoratecnicarenasci@gmail.com</v>
      </c>
      <c r="Q891" s="129">
        <f>VLOOKUP(A891,BASE.!$A$1:$T$878,17,FALSE)</f>
        <v>0</v>
      </c>
      <c r="R891" s="129" t="str">
        <f>VLOOKUP(A891,BASE.!$A$1:$T$878,18,FALSE)</f>
        <v>93401: Institución de Asistencia Social</v>
      </c>
      <c r="S891" s="129" t="str">
        <f>VLOOKUP(A891,BASE.!$A$1:$T$878,19,FALSE)</f>
        <v xml:space="preserve">
Se acompaña Certificado Financiero de los antecedentes financieros del año 2019, aprobados por el Subdepartamento de Supervisión Financiera Nacional. 
</v>
      </c>
      <c r="T891" s="131">
        <f>VLOOKUP(A891,BASE.!$A$1:$T$878,20,FALSE)</f>
        <v>41739</v>
      </c>
      <c r="U891" s="130">
        <v>7499</v>
      </c>
      <c r="V891" s="136">
        <v>65528391</v>
      </c>
      <c r="W891" s="136">
        <v>65528391</v>
      </c>
      <c r="X891" s="134">
        <v>44227</v>
      </c>
      <c r="Y891" s="135" t="s">
        <v>8664</v>
      </c>
      <c r="Z891" s="135" t="s">
        <v>7880</v>
      </c>
      <c r="AA891" s="135" t="s">
        <v>7954</v>
      </c>
    </row>
    <row r="892" spans="1:27" x14ac:dyDescent="0.25">
      <c r="A892" s="129">
        <v>7502</v>
      </c>
      <c r="B892" s="129" t="s">
        <v>8655</v>
      </c>
      <c r="C892" s="129">
        <v>690706008</v>
      </c>
      <c r="D892" s="129" t="str">
        <f>VLOOKUP(A892,BASE.!$A$1:$T$878,4,FALSE)</f>
        <v>Municipalidad</v>
      </c>
      <c r="E892" s="129" t="str">
        <f>VLOOKUP(A892,BASE.!$A$1:$T$878,5,FALSE)</f>
        <v>Constitución Política de la República, artículo 107.</v>
      </c>
      <c r="F892" s="129" t="str">
        <f>VLOOKUP(A892,BASE.!$A$1:$T$878,6,FALSE)</f>
        <v>Indefinida.</v>
      </c>
      <c r="G892" s="129" t="str">
        <f>VLOOKUP(A892,BASE.!$A$1:$T$878,7,FALSE)</f>
        <v>Según Ley Orgánica Nº 18.695, artículos 1º al 4º.</v>
      </c>
      <c r="H892" s="129" t="str">
        <f>VLOOKUP(A892,BASE.!$A$1:$T$878,8,FALSE)</f>
        <v>no tiene</v>
      </c>
      <c r="I892" s="129">
        <f>VLOOKUP(A892,BASE.!$A$1:$T$878,9,FALSE)</f>
        <v>0</v>
      </c>
      <c r="J892" s="129">
        <f>VLOOKUP(A892,BASE.!$A$1:$T$878,10,FALSE)</f>
        <v>0</v>
      </c>
      <c r="K892" s="129" t="str">
        <f>VLOOKUP(A892,BASE.!$A$1:$T$878,11,FALSE)</f>
        <v>José Manuel Palacios Parra ,</v>
      </c>
      <c r="L892" s="129" t="str">
        <f>VLOOKUP(A892,BASE.!$A$1:$T$878,12,FALSE)</f>
        <v xml:space="preserve">Avenida Alcalde Fernando Castillo Velasco N° 9925, La Reina.
</v>
      </c>
      <c r="M892" s="129" t="str">
        <f>VLOOKUP(A892,BASE.!$A$1:$T$878,13,FALSE)</f>
        <v>XIII</v>
      </c>
      <c r="N892" s="129" t="str">
        <f>VLOOKUP(A892,BASE.!$A$1:$T$878,14,FALSE)</f>
        <v>La Reina.</v>
      </c>
      <c r="O892" s="129" t="str">
        <f>VLOOKUP(A892,BASE.!$A$1:$T$878,15,FALSE)</f>
        <v xml:space="preserve">Fono: 25927211/ 225927277
</v>
      </c>
      <c r="P892" s="129" t="str">
        <f>VLOOKUP(A892,BASE.!$A$1:$T$878,16,FALSE)</f>
        <v>Correo Electrónico: jpalacios@mlareina.cl</v>
      </c>
      <c r="Q892" s="129">
        <f>VLOOKUP(A892,BASE.!$A$1:$T$878,17,FALSE)</f>
        <v>0</v>
      </c>
      <c r="R892" s="129">
        <f>VLOOKUP(A892,BASE.!$A$1:$T$878,18,FALSE)</f>
        <v>91001</v>
      </c>
      <c r="S892" s="129" t="str">
        <f>VLOOKUP(A892,BASE.!$A$1:$T$878,19,FALSE)</f>
        <v xml:space="preserve"> No se acompañan. Aplica Informe Jurídico Nº 09, de  fecha 14 de marzo de 2011 del Departamento Jurídico y Dictamen Nº 070791, de 2009, de la Contraloría General de la República.  
</v>
      </c>
      <c r="T892" s="131">
        <f>VLOOKUP(A892,BASE.!$A$1:$T$878,20,FALSE)</f>
        <v>41848</v>
      </c>
      <c r="U892" s="130">
        <v>7502</v>
      </c>
      <c r="V892" s="136">
        <v>0</v>
      </c>
      <c r="W892" s="136">
        <v>0</v>
      </c>
      <c r="X892" s="134">
        <v>44227</v>
      </c>
      <c r="Y892" s="135" t="s">
        <v>8664</v>
      </c>
      <c r="Z892" s="135" t="s">
        <v>7880</v>
      </c>
      <c r="AA892" s="135" t="s">
        <v>7945</v>
      </c>
    </row>
    <row r="893" spans="1:27" x14ac:dyDescent="0.25">
      <c r="A893" s="129">
        <v>7504</v>
      </c>
      <c r="B893" s="129" t="s">
        <v>8544</v>
      </c>
      <c r="C893" s="129">
        <v>692009002</v>
      </c>
      <c r="D893" s="129" t="str">
        <f>VLOOKUP(A893,BASE.!$A$1:$T$878,4,FALSE)</f>
        <v>Municipalidad</v>
      </c>
      <c r="E893" s="129" t="str">
        <f>VLOOKUP(A893,BASE.!$A$1:$T$878,5,FALSE)</f>
        <v>Constitución Política de la República, artículo 107.</v>
      </c>
      <c r="F893" s="129" t="str">
        <f>VLOOKUP(A893,BASE.!$A$1:$T$878,6,FALSE)</f>
        <v>Indefinida.</v>
      </c>
      <c r="G893" s="129" t="str">
        <f>VLOOKUP(A893,BASE.!$A$1:$T$878,7,FALSE)</f>
        <v>Según Ley Orgánica Nº 18.695, artículos 1º al 4º.</v>
      </c>
      <c r="H893" s="129" t="str">
        <f>VLOOKUP(A893,BASE.!$A$1:$T$878,8,FALSE)</f>
        <v>no tiene</v>
      </c>
      <c r="I893" s="129">
        <f>VLOOKUP(A893,BASE.!$A$1:$T$878,9,FALSE)</f>
        <v>0</v>
      </c>
      <c r="J893" s="129">
        <f>VLOOKUP(A893,BASE.!$A$1:$T$878,10,FALSE)</f>
        <v>0</v>
      </c>
      <c r="K893" s="129" t="str">
        <f>VLOOKUP(A893,BASE.!$A$1:$T$878,11,FALSE)</f>
        <v>Ramona Reyes Painequeo,</v>
      </c>
      <c r="L893" s="129" t="str">
        <f>VLOOKUP(A893,BASE.!$A$1:$T$878,12,FALSE)</f>
        <v xml:space="preserve">Vicuña Mackenna N° 340, Comuna de Paillaco.
</v>
      </c>
      <c r="M893" s="129" t="str">
        <f>VLOOKUP(A893,BASE.!$A$1:$T$878,13,FALSE)</f>
        <v>XIV</v>
      </c>
      <c r="N893" s="129" t="str">
        <f>VLOOKUP(A893,BASE.!$A$1:$T$878,14,FALSE)</f>
        <v>Paillaco.</v>
      </c>
      <c r="O893" s="129" t="str">
        <f>VLOOKUP(A893,BASE.!$A$1:$T$878,15,FALSE)</f>
        <v xml:space="preserve">Fonos: 63-2426700 / 670101.
</v>
      </c>
      <c r="P893" s="129" t="str">
        <f>VLOOKUP(A893,BASE.!$A$1:$T$878,16,FALSE)</f>
        <v xml:space="preserve"> web@munipaillaco.cl</v>
      </c>
      <c r="Q893" s="129">
        <f>VLOOKUP(A893,BASE.!$A$1:$T$878,17,FALSE)</f>
        <v>0</v>
      </c>
      <c r="R893" s="129">
        <f>VLOOKUP(A893,BASE.!$A$1:$T$878,18,FALSE)</f>
        <v>91001</v>
      </c>
      <c r="S893" s="129" t="str">
        <f>VLOOKUP(A893,BASE.!$A$1:$T$878,19,FALSE)</f>
        <v>No corresponde</v>
      </c>
      <c r="T893" s="131">
        <f>VLOOKUP(A893,BASE.!$A$1:$T$878,20,FALSE)</f>
        <v>41872</v>
      </c>
      <c r="U893" s="130">
        <v>7504</v>
      </c>
      <c r="V893" s="136">
        <v>137199</v>
      </c>
      <c r="W893" s="136">
        <v>137199</v>
      </c>
      <c r="X893" s="134">
        <v>44227</v>
      </c>
      <c r="Y893" s="135" t="s">
        <v>8664</v>
      </c>
      <c r="Z893" s="135" t="s">
        <v>7880</v>
      </c>
      <c r="AA893" s="135" t="s">
        <v>7923</v>
      </c>
    </row>
    <row r="894" spans="1:27" x14ac:dyDescent="0.25">
      <c r="A894" s="129">
        <v>7508</v>
      </c>
      <c r="B894" s="129" t="s">
        <v>8545</v>
      </c>
      <c r="C894" s="129">
        <v>690815001</v>
      </c>
      <c r="D894" s="129" t="str">
        <f>VLOOKUP(A894,BASE.!$A$1:$T$878,4,FALSE)</f>
        <v>Municipalidad</v>
      </c>
      <c r="E894" s="129" t="str">
        <f>VLOOKUP(A894,BASE.!$A$1:$T$878,5,FALSE)</f>
        <v>Constitución Política de la República, artículo 107.</v>
      </c>
      <c r="F894" s="129" t="str">
        <f>VLOOKUP(A894,BASE.!$A$1:$T$878,6,FALSE)</f>
        <v>Indefinida.</v>
      </c>
      <c r="G894" s="129" t="str">
        <f>VLOOKUP(A894,BASE.!$A$1:$T$878,7,FALSE)</f>
        <v>Según Ley Orgánica Nº 18.695, artículos 1º al 4º.</v>
      </c>
      <c r="H894" s="129" t="str">
        <f>VLOOKUP(A894,BASE.!$A$1:$T$878,8,FALSE)</f>
        <v>no tiene</v>
      </c>
      <c r="I894" s="129">
        <f>VLOOKUP(A894,BASE.!$A$1:$T$878,9,FALSE)</f>
        <v>0</v>
      </c>
      <c r="J894" s="129">
        <f>VLOOKUP(A894,BASE.!$A$1:$T$878,10,FALSE)</f>
        <v>0</v>
      </c>
      <c r="K894" s="129" t="str">
        <f>VLOOKUP(A894,BASE.!$A$1:$T$878,11,FALSE)</f>
        <v>Arturo Floridor Campos Astete</v>
      </c>
      <c r="L894" s="129" t="str">
        <f>VLOOKUP(A894,BASE.!$A$1:$T$878,12,FALSE)</f>
        <v xml:space="preserve">Avenida Bernardo O´Higgins N° 525, Malloa.
</v>
      </c>
      <c r="M894" s="129" t="str">
        <f>VLOOKUP(A894,BASE.!$A$1:$T$878,13,FALSE)</f>
        <v>VI</v>
      </c>
      <c r="N894" s="129" t="str">
        <f>VLOOKUP(A894,BASE.!$A$1:$T$878,14,FALSE)</f>
        <v>Malloa</v>
      </c>
      <c r="O894" s="129" t="str">
        <f>VLOOKUP(A894,BASE.!$A$1:$T$878,15,FALSE)</f>
        <v xml:space="preserve">
Fono: 72 2 38 7078 
</v>
      </c>
      <c r="P894" s="129" t="str">
        <f>VLOOKUP(A894,BASE.!$A$1:$T$878,16,FALSE)</f>
        <v>Correo electrónico: contacto@comunamalloa.cl</v>
      </c>
      <c r="Q894" s="129">
        <f>VLOOKUP(A894,BASE.!$A$1:$T$878,17,FALSE)</f>
        <v>0</v>
      </c>
      <c r="R894" s="129">
        <f>VLOOKUP(A894,BASE.!$A$1:$T$878,18,FALSE)</f>
        <v>91001</v>
      </c>
      <c r="S894" s="129" t="str">
        <f>VLOOKUP(A894,BASE.!$A$1:$T$878,19,FALSE)</f>
        <v>No corresponde</v>
      </c>
      <c r="T894" s="131">
        <f>VLOOKUP(A894,BASE.!$A$1:$T$878,20,FALSE)</f>
        <v>41906</v>
      </c>
      <c r="U894" s="130">
        <v>7508</v>
      </c>
      <c r="V894" s="136">
        <v>103750</v>
      </c>
      <c r="W894" s="136">
        <v>103750</v>
      </c>
      <c r="X894" s="134">
        <v>44227</v>
      </c>
      <c r="Y894" s="135" t="s">
        <v>8664</v>
      </c>
      <c r="Z894" s="135" t="s">
        <v>7880</v>
      </c>
      <c r="AA894" s="135" t="s">
        <v>8096</v>
      </c>
    </row>
    <row r="895" spans="1:27" x14ac:dyDescent="0.25">
      <c r="A895" s="129">
        <v>7510</v>
      </c>
      <c r="B895" s="129" t="s">
        <v>8546</v>
      </c>
      <c r="C895" s="129" t="s">
        <v>7807</v>
      </c>
      <c r="D895" s="129" t="str">
        <f>VLOOKUP(A895,BASE.!$A$1:$T$878,4,FALSE)</f>
        <v>Fundación de Derecho Privado.</v>
      </c>
      <c r="E895" s="129" t="str">
        <f>VLOOKUP(A895,BASE.!$A$1:$T$878,5,FALSE)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95" s="129" t="str">
        <f>VLOOKUP(A895,BASE.!$A$1:$T$878,6,FALSE)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95" s="129" t="str">
        <f>VLOOKUP(A895,BASE.!$A$1:$T$878,7,FALSE)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95" s="129" t="str">
        <f>VLOOKUP(A895,BASE.!$A$1:$T$878,8,FALSE)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895" s="129" t="str">
        <f>VLOOKUP(A895,BASE.!$A$1:$T$878,9,FALSE)</f>
        <v xml:space="preserve">Durarán tres años en sus cargos por estatutos.  </v>
      </c>
      <c r="J895" s="129" t="str">
        <f>VLOOKUP(A895,BASE.!$A$1:$T$878,10,FALSE)</f>
        <v xml:space="preserve">De 30.05.2019 a 30.05.2022.
</v>
      </c>
      <c r="K895" s="129" t="str">
        <f>VLOOKUP(A895,BASE.!$A$1:$T$878,11,FALSE)</f>
        <v xml:space="preserve">Presidente: 
Ignacio Andres Celedón Bulnes,
Secretario:  
Roberto Manuel Celedón Bulnes, 
</v>
      </c>
      <c r="L895" s="129" t="str">
        <f>VLOOKUP(A895,BASE.!$A$1:$T$878,12,FALSE)</f>
        <v xml:space="preserve">Paseo Phillips Nº 16, piso 4, oficina X, comuna de Santiago, Región Metropolitana.
</v>
      </c>
      <c r="M895" s="129" t="str">
        <f>VLOOKUP(A895,BASE.!$A$1:$T$878,13,FALSE)</f>
        <v>XIII</v>
      </c>
      <c r="N895" s="129" t="str">
        <f>VLOOKUP(A895,BASE.!$A$1:$T$878,14,FALSE)</f>
        <v>Santiago</v>
      </c>
      <c r="O895" s="129" t="str">
        <f>VLOOKUP(A895,BASE.!$A$1:$T$878,15,FALSE)</f>
        <v xml:space="preserve">Teléfono: 232780640
</v>
      </c>
      <c r="P895" s="129" t="str">
        <f>VLOOKUP(A895,BASE.!$A$1:$T$878,16,FALSE)</f>
        <v xml:space="preserve">E-Mail: roberto.celedon@creaequidad.cl
           claudio.tobar@creaequidad.cl
</v>
      </c>
      <c r="Q895" s="129">
        <f>VLOOKUP(A895,BASE.!$A$1:$T$878,17,FALSE)</f>
        <v>0</v>
      </c>
      <c r="R895" s="129" t="str">
        <f>VLOOKUP(A895,BASE.!$A$1:$T$878,18,FALSE)</f>
        <v>93401: Instituciones de Asistencia Social.</v>
      </c>
      <c r="S895" s="129" t="str">
        <f>VLOOKUP(A895,BASE.!$A$1:$T$878,19,FALSE)</f>
        <v>Se acompaña certificado financiero, correspondiente al año 2019, aprobados por el Sub Departamento de Supervisión Financiera Nacional.</v>
      </c>
      <c r="T895" s="131">
        <f>VLOOKUP(A895,BASE.!$A$1:$T$878,20,FALSE)</f>
        <v>41908</v>
      </c>
      <c r="U895" s="130">
        <v>7510</v>
      </c>
      <c r="V895" s="136">
        <v>25653120</v>
      </c>
      <c r="W895" s="136">
        <v>25653120</v>
      </c>
      <c r="X895" s="134">
        <v>44227</v>
      </c>
      <c r="Y895" s="135" t="s">
        <v>8664</v>
      </c>
      <c r="Z895" s="135" t="s">
        <v>7880</v>
      </c>
      <c r="AA895" s="135" t="s">
        <v>7895</v>
      </c>
    </row>
    <row r="896" spans="1:27" x14ac:dyDescent="0.25">
      <c r="A896" s="129">
        <v>7510</v>
      </c>
      <c r="B896" s="129" t="s">
        <v>8546</v>
      </c>
      <c r="C896" s="129" t="s">
        <v>7807</v>
      </c>
      <c r="D896" s="129" t="str">
        <f>VLOOKUP(A896,BASE.!$A$1:$T$878,4,FALSE)</f>
        <v>Fundación de Derecho Privado.</v>
      </c>
      <c r="E896" s="129" t="str">
        <f>VLOOKUP(A896,BASE.!$A$1:$T$878,5,FALSE)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96" s="129" t="str">
        <f>VLOOKUP(A896,BASE.!$A$1:$T$878,6,FALSE)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96" s="129" t="str">
        <f>VLOOKUP(A896,BASE.!$A$1:$T$878,7,FALSE)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96" s="129" t="str">
        <f>VLOOKUP(A896,BASE.!$A$1:$T$878,8,FALSE)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896" s="129" t="str">
        <f>VLOOKUP(A896,BASE.!$A$1:$T$878,9,FALSE)</f>
        <v xml:space="preserve">Durarán tres años en sus cargos por estatutos.  </v>
      </c>
      <c r="J896" s="129" t="str">
        <f>VLOOKUP(A896,BASE.!$A$1:$T$878,10,FALSE)</f>
        <v xml:space="preserve">De 30.05.2019 a 30.05.2022.
</v>
      </c>
      <c r="K896" s="129" t="str">
        <f>VLOOKUP(A896,BASE.!$A$1:$T$878,11,FALSE)</f>
        <v xml:space="preserve">Presidente: 
Ignacio Andres Celedón Bulnes,
Secretario:  
Roberto Manuel Celedón Bulnes, 
</v>
      </c>
      <c r="L896" s="129" t="str">
        <f>VLOOKUP(A896,BASE.!$A$1:$T$878,12,FALSE)</f>
        <v xml:space="preserve">Paseo Phillips Nº 16, piso 4, oficina X, comuna de Santiago, Región Metropolitana.
</v>
      </c>
      <c r="M896" s="129" t="str">
        <f>VLOOKUP(A896,BASE.!$A$1:$T$878,13,FALSE)</f>
        <v>XIII</v>
      </c>
      <c r="N896" s="129" t="str">
        <f>VLOOKUP(A896,BASE.!$A$1:$T$878,14,FALSE)</f>
        <v>Santiago</v>
      </c>
      <c r="O896" s="129" t="str">
        <f>VLOOKUP(A896,BASE.!$A$1:$T$878,15,FALSE)</f>
        <v xml:space="preserve">Teléfono: 232780640
</v>
      </c>
      <c r="P896" s="129" t="str">
        <f>VLOOKUP(A896,BASE.!$A$1:$T$878,16,FALSE)</f>
        <v xml:space="preserve">E-Mail: roberto.celedon@creaequidad.cl
           claudio.tobar@creaequidad.cl
</v>
      </c>
      <c r="Q896" s="129">
        <f>VLOOKUP(A896,BASE.!$A$1:$T$878,17,FALSE)</f>
        <v>0</v>
      </c>
      <c r="R896" s="129" t="str">
        <f>VLOOKUP(A896,BASE.!$A$1:$T$878,18,FALSE)</f>
        <v>93401: Instituciones de Asistencia Social.</v>
      </c>
      <c r="S896" s="129" t="str">
        <f>VLOOKUP(A896,BASE.!$A$1:$T$878,19,FALSE)</f>
        <v>Se acompaña certificado financiero, correspondiente al año 2019, aprobados por el Sub Departamento de Supervisión Financiera Nacional.</v>
      </c>
      <c r="T896" s="131">
        <f>VLOOKUP(A896,BASE.!$A$1:$T$878,20,FALSE)</f>
        <v>41908</v>
      </c>
      <c r="U896" s="130">
        <v>7510</v>
      </c>
      <c r="V896" s="136">
        <v>22446480</v>
      </c>
      <c r="W896" s="136">
        <v>22446480</v>
      </c>
      <c r="X896" s="134">
        <v>44227</v>
      </c>
      <c r="Y896" s="135" t="s">
        <v>8664</v>
      </c>
      <c r="Z896" s="135" t="s">
        <v>7880</v>
      </c>
      <c r="AA896" s="135" t="s">
        <v>8014</v>
      </c>
    </row>
    <row r="897" spans="1:27" x14ac:dyDescent="0.25">
      <c r="A897" s="129">
        <v>7510</v>
      </c>
      <c r="B897" s="129" t="s">
        <v>8546</v>
      </c>
      <c r="C897" s="129" t="s">
        <v>7807</v>
      </c>
      <c r="D897" s="129" t="str">
        <f>VLOOKUP(A897,BASE.!$A$1:$T$878,4,FALSE)</f>
        <v>Fundación de Derecho Privado.</v>
      </c>
      <c r="E897" s="129" t="str">
        <f>VLOOKUP(A897,BASE.!$A$1:$T$878,5,FALSE)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97" s="129" t="str">
        <f>VLOOKUP(A897,BASE.!$A$1:$T$878,6,FALSE)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97" s="129" t="str">
        <f>VLOOKUP(A897,BASE.!$A$1:$T$878,7,FALSE)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97" s="129" t="str">
        <f>VLOOKUP(A897,BASE.!$A$1:$T$878,8,FALSE)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897" s="129" t="str">
        <f>VLOOKUP(A897,BASE.!$A$1:$T$878,9,FALSE)</f>
        <v xml:space="preserve">Durarán tres años en sus cargos por estatutos.  </v>
      </c>
      <c r="J897" s="129" t="str">
        <f>VLOOKUP(A897,BASE.!$A$1:$T$878,10,FALSE)</f>
        <v xml:space="preserve">De 30.05.2019 a 30.05.2022.
</v>
      </c>
      <c r="K897" s="129" t="str">
        <f>VLOOKUP(A897,BASE.!$A$1:$T$878,11,FALSE)</f>
        <v xml:space="preserve">Presidente: 
Ignacio Andres Celedón Bulnes,
Secretario:  
Roberto Manuel Celedón Bulnes, 
</v>
      </c>
      <c r="L897" s="129" t="str">
        <f>VLOOKUP(A897,BASE.!$A$1:$T$878,12,FALSE)</f>
        <v xml:space="preserve">Paseo Phillips Nº 16, piso 4, oficina X, comuna de Santiago, Región Metropolitana.
</v>
      </c>
      <c r="M897" s="129" t="str">
        <f>VLOOKUP(A897,BASE.!$A$1:$T$878,13,FALSE)</f>
        <v>XIII</v>
      </c>
      <c r="N897" s="129" t="str">
        <f>VLOOKUP(A897,BASE.!$A$1:$T$878,14,FALSE)</f>
        <v>Santiago</v>
      </c>
      <c r="O897" s="129" t="str">
        <f>VLOOKUP(A897,BASE.!$A$1:$T$878,15,FALSE)</f>
        <v xml:space="preserve">Teléfono: 232780640
</v>
      </c>
      <c r="P897" s="129" t="str">
        <f>VLOOKUP(A897,BASE.!$A$1:$T$878,16,FALSE)</f>
        <v xml:space="preserve">E-Mail: roberto.celedon@creaequidad.cl
           claudio.tobar@creaequidad.cl
</v>
      </c>
      <c r="Q897" s="129">
        <f>VLOOKUP(A897,BASE.!$A$1:$T$878,17,FALSE)</f>
        <v>0</v>
      </c>
      <c r="R897" s="129" t="str">
        <f>VLOOKUP(A897,BASE.!$A$1:$T$878,18,FALSE)</f>
        <v>93401: Instituciones de Asistencia Social.</v>
      </c>
      <c r="S897" s="129" t="str">
        <f>VLOOKUP(A897,BASE.!$A$1:$T$878,19,FALSE)</f>
        <v>Se acompaña certificado financiero, correspondiente al año 2019, aprobados por el Sub Departamento de Supervisión Financiera Nacional.</v>
      </c>
      <c r="T897" s="131">
        <f>VLOOKUP(A897,BASE.!$A$1:$T$878,20,FALSE)</f>
        <v>41908</v>
      </c>
      <c r="U897" s="130">
        <v>7510</v>
      </c>
      <c r="V897" s="136">
        <v>9299256</v>
      </c>
      <c r="W897" s="136">
        <v>9299256</v>
      </c>
      <c r="X897" s="134">
        <v>44227</v>
      </c>
      <c r="Y897" s="135" t="s">
        <v>8664</v>
      </c>
      <c r="Z897" s="135" t="s">
        <v>7880</v>
      </c>
      <c r="AA897" s="135" t="s">
        <v>7959</v>
      </c>
    </row>
    <row r="898" spans="1:27" x14ac:dyDescent="0.25">
      <c r="A898" s="129">
        <v>7510</v>
      </c>
      <c r="B898" s="129" t="s">
        <v>8546</v>
      </c>
      <c r="C898" s="129" t="s">
        <v>7807</v>
      </c>
      <c r="D898" s="129" t="str">
        <f>VLOOKUP(A898,BASE.!$A$1:$T$878,4,FALSE)</f>
        <v>Fundación de Derecho Privado.</v>
      </c>
      <c r="E898" s="129" t="str">
        <f>VLOOKUP(A898,BASE.!$A$1:$T$878,5,FALSE)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98" s="129" t="str">
        <f>VLOOKUP(A898,BASE.!$A$1:$T$878,6,FALSE)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98" s="129" t="str">
        <f>VLOOKUP(A898,BASE.!$A$1:$T$878,7,FALSE)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98" s="129" t="str">
        <f>VLOOKUP(A898,BASE.!$A$1:$T$878,8,FALSE)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898" s="129" t="str">
        <f>VLOOKUP(A898,BASE.!$A$1:$T$878,9,FALSE)</f>
        <v xml:space="preserve">Durarán tres años en sus cargos por estatutos.  </v>
      </c>
      <c r="J898" s="129" t="str">
        <f>VLOOKUP(A898,BASE.!$A$1:$T$878,10,FALSE)</f>
        <v xml:space="preserve">De 30.05.2019 a 30.05.2022.
</v>
      </c>
      <c r="K898" s="129" t="str">
        <f>VLOOKUP(A898,BASE.!$A$1:$T$878,11,FALSE)</f>
        <v xml:space="preserve">Presidente: 
Ignacio Andres Celedón Bulnes,
Secretario:  
Roberto Manuel Celedón Bulnes, 
</v>
      </c>
      <c r="L898" s="129" t="str">
        <f>VLOOKUP(A898,BASE.!$A$1:$T$878,12,FALSE)</f>
        <v xml:space="preserve">Paseo Phillips Nº 16, piso 4, oficina X, comuna de Santiago, Región Metropolitana.
</v>
      </c>
      <c r="M898" s="129" t="str">
        <f>VLOOKUP(A898,BASE.!$A$1:$T$878,13,FALSE)</f>
        <v>XIII</v>
      </c>
      <c r="N898" s="129" t="str">
        <f>VLOOKUP(A898,BASE.!$A$1:$T$878,14,FALSE)</f>
        <v>Santiago</v>
      </c>
      <c r="O898" s="129" t="str">
        <f>VLOOKUP(A898,BASE.!$A$1:$T$878,15,FALSE)</f>
        <v xml:space="preserve">Teléfono: 232780640
</v>
      </c>
      <c r="P898" s="129" t="str">
        <f>VLOOKUP(A898,BASE.!$A$1:$T$878,16,FALSE)</f>
        <v xml:space="preserve">E-Mail: roberto.celedon@creaequidad.cl
           claudio.tobar@creaequidad.cl
</v>
      </c>
      <c r="Q898" s="129">
        <f>VLOOKUP(A898,BASE.!$A$1:$T$878,17,FALSE)</f>
        <v>0</v>
      </c>
      <c r="R898" s="129" t="str">
        <f>VLOOKUP(A898,BASE.!$A$1:$T$878,18,FALSE)</f>
        <v>93401: Instituciones de Asistencia Social.</v>
      </c>
      <c r="S898" s="129" t="str">
        <f>VLOOKUP(A898,BASE.!$A$1:$T$878,19,FALSE)</f>
        <v>Se acompaña certificado financiero, correspondiente al año 2019, aprobados por el Sub Departamento de Supervisión Financiera Nacional.</v>
      </c>
      <c r="T898" s="131">
        <f>VLOOKUP(A898,BASE.!$A$1:$T$878,20,FALSE)</f>
        <v>41908</v>
      </c>
      <c r="U898" s="130">
        <v>7510</v>
      </c>
      <c r="V898" s="136">
        <v>7758000</v>
      </c>
      <c r="W898" s="136">
        <v>7758000</v>
      </c>
      <c r="X898" s="134">
        <v>44227</v>
      </c>
      <c r="Y898" s="135" t="s">
        <v>8664</v>
      </c>
      <c r="Z898" s="135" t="s">
        <v>7880</v>
      </c>
      <c r="AA898" s="135" t="s">
        <v>7949</v>
      </c>
    </row>
    <row r="899" spans="1:27" x14ac:dyDescent="0.25">
      <c r="A899" s="129">
        <v>7510</v>
      </c>
      <c r="B899" s="129" t="s">
        <v>8546</v>
      </c>
      <c r="C899" s="129" t="s">
        <v>7807</v>
      </c>
      <c r="D899" s="129" t="str">
        <f>VLOOKUP(A899,BASE.!$A$1:$T$878,4,FALSE)</f>
        <v>Fundación de Derecho Privado.</v>
      </c>
      <c r="E899" s="129" t="str">
        <f>VLOOKUP(A899,BASE.!$A$1:$T$878,5,FALSE)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899" s="129" t="str">
        <f>VLOOKUP(A899,BASE.!$A$1:$T$878,6,FALSE)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899" s="129" t="str">
        <f>VLOOKUP(A899,BASE.!$A$1:$T$878,7,FALSE)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899" s="129" t="str">
        <f>VLOOKUP(A899,BASE.!$A$1:$T$878,8,FALSE)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899" s="129" t="str">
        <f>VLOOKUP(A899,BASE.!$A$1:$T$878,9,FALSE)</f>
        <v xml:space="preserve">Durarán tres años en sus cargos por estatutos.  </v>
      </c>
      <c r="J899" s="129" t="str">
        <f>VLOOKUP(A899,BASE.!$A$1:$T$878,10,FALSE)</f>
        <v xml:space="preserve">De 30.05.2019 a 30.05.2022.
</v>
      </c>
      <c r="K899" s="129" t="str">
        <f>VLOOKUP(A899,BASE.!$A$1:$T$878,11,FALSE)</f>
        <v xml:space="preserve">Presidente: 
Ignacio Andres Celedón Bulnes,
Secretario:  
Roberto Manuel Celedón Bulnes, 
</v>
      </c>
      <c r="L899" s="129" t="str">
        <f>VLOOKUP(A899,BASE.!$A$1:$T$878,12,FALSE)</f>
        <v xml:space="preserve">Paseo Phillips Nº 16, piso 4, oficina X, comuna de Santiago, Región Metropolitana.
</v>
      </c>
      <c r="M899" s="129" t="str">
        <f>VLOOKUP(A899,BASE.!$A$1:$T$878,13,FALSE)</f>
        <v>XIII</v>
      </c>
      <c r="N899" s="129" t="str">
        <f>VLOOKUP(A899,BASE.!$A$1:$T$878,14,FALSE)</f>
        <v>Santiago</v>
      </c>
      <c r="O899" s="129" t="str">
        <f>VLOOKUP(A899,BASE.!$A$1:$T$878,15,FALSE)</f>
        <v xml:space="preserve">Teléfono: 232780640
</v>
      </c>
      <c r="P899" s="129" t="str">
        <f>VLOOKUP(A899,BASE.!$A$1:$T$878,16,FALSE)</f>
        <v xml:space="preserve">E-Mail: roberto.celedon@creaequidad.cl
           claudio.tobar@creaequidad.cl
</v>
      </c>
      <c r="Q899" s="129">
        <f>VLOOKUP(A899,BASE.!$A$1:$T$878,17,FALSE)</f>
        <v>0</v>
      </c>
      <c r="R899" s="129" t="str">
        <f>VLOOKUP(A899,BASE.!$A$1:$T$878,18,FALSE)</f>
        <v>93401: Instituciones de Asistencia Social.</v>
      </c>
      <c r="S899" s="129" t="str">
        <f>VLOOKUP(A899,BASE.!$A$1:$T$878,19,FALSE)</f>
        <v>Se acompaña certificado financiero, correspondiente al año 2019, aprobados por el Sub Departamento de Supervisión Financiera Nacional.</v>
      </c>
      <c r="T899" s="131">
        <f>VLOOKUP(A899,BASE.!$A$1:$T$878,20,FALSE)</f>
        <v>41908</v>
      </c>
      <c r="U899" s="130">
        <v>7510</v>
      </c>
      <c r="V899" s="136">
        <v>0</v>
      </c>
      <c r="W899" s="136">
        <v>0</v>
      </c>
      <c r="X899" s="134">
        <v>44227</v>
      </c>
      <c r="Y899" s="135" t="s">
        <v>8664</v>
      </c>
      <c r="Z899" s="135" t="s">
        <v>7880</v>
      </c>
      <c r="AA899" s="135" t="s">
        <v>8080</v>
      </c>
    </row>
    <row r="900" spans="1:27" x14ac:dyDescent="0.25">
      <c r="A900" s="129">
        <v>7510</v>
      </c>
      <c r="B900" s="129" t="s">
        <v>8546</v>
      </c>
      <c r="C900" s="129" t="s">
        <v>7807</v>
      </c>
      <c r="D900" s="129" t="str">
        <f>VLOOKUP(A900,BASE.!$A$1:$T$878,4,FALSE)</f>
        <v>Fundación de Derecho Privado.</v>
      </c>
      <c r="E900" s="129" t="str">
        <f>VLOOKUP(A900,BASE.!$A$1:$T$878,5,FALSE)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00" s="129" t="str">
        <f>VLOOKUP(A900,BASE.!$A$1:$T$878,6,FALSE)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00" s="129" t="str">
        <f>VLOOKUP(A900,BASE.!$A$1:$T$878,7,FALSE)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00" s="129" t="str">
        <f>VLOOKUP(A900,BASE.!$A$1:$T$878,8,FALSE)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900" s="129" t="str">
        <f>VLOOKUP(A900,BASE.!$A$1:$T$878,9,FALSE)</f>
        <v xml:space="preserve">Durarán tres años en sus cargos por estatutos.  </v>
      </c>
      <c r="J900" s="129" t="str">
        <f>VLOOKUP(A900,BASE.!$A$1:$T$878,10,FALSE)</f>
        <v xml:space="preserve">De 30.05.2019 a 30.05.2022.
</v>
      </c>
      <c r="K900" s="129" t="str">
        <f>VLOOKUP(A900,BASE.!$A$1:$T$878,11,FALSE)</f>
        <v xml:space="preserve">Presidente: 
Ignacio Andres Celedón Bulnes,
Secretario:  
Roberto Manuel Celedón Bulnes, 
</v>
      </c>
      <c r="L900" s="129" t="str">
        <f>VLOOKUP(A900,BASE.!$A$1:$T$878,12,FALSE)</f>
        <v xml:space="preserve">Paseo Phillips Nº 16, piso 4, oficina X, comuna de Santiago, Región Metropolitana.
</v>
      </c>
      <c r="M900" s="129" t="str">
        <f>VLOOKUP(A900,BASE.!$A$1:$T$878,13,FALSE)</f>
        <v>XIII</v>
      </c>
      <c r="N900" s="129" t="str">
        <f>VLOOKUP(A900,BASE.!$A$1:$T$878,14,FALSE)</f>
        <v>Santiago</v>
      </c>
      <c r="O900" s="129" t="str">
        <f>VLOOKUP(A900,BASE.!$A$1:$T$878,15,FALSE)</f>
        <v xml:space="preserve">Teléfono: 232780640
</v>
      </c>
      <c r="P900" s="129" t="str">
        <f>VLOOKUP(A900,BASE.!$A$1:$T$878,16,FALSE)</f>
        <v xml:space="preserve">E-Mail: roberto.celedon@creaequidad.cl
           claudio.tobar@creaequidad.cl
</v>
      </c>
      <c r="Q900" s="129">
        <f>VLOOKUP(A900,BASE.!$A$1:$T$878,17,FALSE)</f>
        <v>0</v>
      </c>
      <c r="R900" s="129" t="str">
        <f>VLOOKUP(A900,BASE.!$A$1:$T$878,18,FALSE)</f>
        <v>93401: Instituciones de Asistencia Social.</v>
      </c>
      <c r="S900" s="129" t="str">
        <f>VLOOKUP(A900,BASE.!$A$1:$T$878,19,FALSE)</f>
        <v>Se acompaña certificado financiero, correspondiente al año 2019, aprobados por el Sub Departamento de Supervisión Financiera Nacional.</v>
      </c>
      <c r="T900" s="131">
        <f>VLOOKUP(A900,BASE.!$A$1:$T$878,20,FALSE)</f>
        <v>41908</v>
      </c>
      <c r="U900" s="130">
        <v>7510</v>
      </c>
      <c r="V900" s="136">
        <v>14429880</v>
      </c>
      <c r="W900" s="136">
        <v>14429880</v>
      </c>
      <c r="X900" s="134">
        <v>44227</v>
      </c>
      <c r="Y900" s="135" t="s">
        <v>8664</v>
      </c>
      <c r="Z900" s="135" t="s">
        <v>7880</v>
      </c>
      <c r="AA900" s="135" t="s">
        <v>7966</v>
      </c>
    </row>
    <row r="901" spans="1:27" x14ac:dyDescent="0.25">
      <c r="A901" s="129">
        <v>7510</v>
      </c>
      <c r="B901" s="129" t="s">
        <v>8546</v>
      </c>
      <c r="C901" s="129" t="s">
        <v>7807</v>
      </c>
      <c r="D901" s="129" t="str">
        <f>VLOOKUP(A901,BASE.!$A$1:$T$878,4,FALSE)</f>
        <v>Fundación de Derecho Privado.</v>
      </c>
      <c r="E901" s="129" t="str">
        <f>VLOOKUP(A901,BASE.!$A$1:$T$878,5,FALSE)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01" s="129" t="str">
        <f>VLOOKUP(A901,BASE.!$A$1:$T$878,6,FALSE)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01" s="129" t="str">
        <f>VLOOKUP(A901,BASE.!$A$1:$T$878,7,FALSE)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01" s="129" t="str">
        <f>VLOOKUP(A901,BASE.!$A$1:$T$878,8,FALSE)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901" s="129" t="str">
        <f>VLOOKUP(A901,BASE.!$A$1:$T$878,9,FALSE)</f>
        <v xml:space="preserve">Durarán tres años en sus cargos por estatutos.  </v>
      </c>
      <c r="J901" s="129" t="str">
        <f>VLOOKUP(A901,BASE.!$A$1:$T$878,10,FALSE)</f>
        <v xml:space="preserve">De 30.05.2019 a 30.05.2022.
</v>
      </c>
      <c r="K901" s="129" t="str">
        <f>VLOOKUP(A901,BASE.!$A$1:$T$878,11,FALSE)</f>
        <v xml:space="preserve">Presidente: 
Ignacio Andres Celedón Bulnes,
Secretario:  
Roberto Manuel Celedón Bulnes, 
</v>
      </c>
      <c r="L901" s="129" t="str">
        <f>VLOOKUP(A901,BASE.!$A$1:$T$878,12,FALSE)</f>
        <v xml:space="preserve">Paseo Phillips Nº 16, piso 4, oficina X, comuna de Santiago, Región Metropolitana.
</v>
      </c>
      <c r="M901" s="129" t="str">
        <f>VLOOKUP(A901,BASE.!$A$1:$T$878,13,FALSE)</f>
        <v>XIII</v>
      </c>
      <c r="N901" s="129" t="str">
        <f>VLOOKUP(A901,BASE.!$A$1:$T$878,14,FALSE)</f>
        <v>Santiago</v>
      </c>
      <c r="O901" s="129" t="str">
        <f>VLOOKUP(A901,BASE.!$A$1:$T$878,15,FALSE)</f>
        <v xml:space="preserve">Teléfono: 232780640
</v>
      </c>
      <c r="P901" s="129" t="str">
        <f>VLOOKUP(A901,BASE.!$A$1:$T$878,16,FALSE)</f>
        <v xml:space="preserve">E-Mail: roberto.celedon@creaequidad.cl
           claudio.tobar@creaequidad.cl
</v>
      </c>
      <c r="Q901" s="129">
        <f>VLOOKUP(A901,BASE.!$A$1:$T$878,17,FALSE)</f>
        <v>0</v>
      </c>
      <c r="R901" s="129" t="str">
        <f>VLOOKUP(A901,BASE.!$A$1:$T$878,18,FALSE)</f>
        <v>93401: Instituciones de Asistencia Social.</v>
      </c>
      <c r="S901" s="129" t="str">
        <f>VLOOKUP(A901,BASE.!$A$1:$T$878,19,FALSE)</f>
        <v>Se acompaña certificado financiero, correspondiente al año 2019, aprobados por el Sub Departamento de Supervisión Financiera Nacional.</v>
      </c>
      <c r="T901" s="131">
        <f>VLOOKUP(A901,BASE.!$A$1:$T$878,20,FALSE)</f>
        <v>41908</v>
      </c>
      <c r="U901" s="130">
        <v>7510</v>
      </c>
      <c r="V901" s="136">
        <v>9619920</v>
      </c>
      <c r="W901" s="136">
        <v>9619920</v>
      </c>
      <c r="X901" s="134">
        <v>44227</v>
      </c>
      <c r="Y901" s="135" t="s">
        <v>8664</v>
      </c>
      <c r="Z901" s="135" t="s">
        <v>7880</v>
      </c>
      <c r="AA901" s="135" t="s">
        <v>7979</v>
      </c>
    </row>
    <row r="902" spans="1:27" x14ac:dyDescent="0.25">
      <c r="A902" s="129">
        <v>7510</v>
      </c>
      <c r="B902" s="129" t="s">
        <v>8546</v>
      </c>
      <c r="C902" s="129" t="s">
        <v>7807</v>
      </c>
      <c r="D902" s="129" t="str">
        <f>VLOOKUP(A902,BASE.!$A$1:$T$878,4,FALSE)</f>
        <v>Fundación de Derecho Privado.</v>
      </c>
      <c r="E902" s="129" t="str">
        <f>VLOOKUP(A902,BASE.!$A$1:$T$878,5,FALSE)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02" s="129" t="str">
        <f>VLOOKUP(A902,BASE.!$A$1:$T$878,6,FALSE)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02" s="129" t="str">
        <f>VLOOKUP(A902,BASE.!$A$1:$T$878,7,FALSE)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02" s="129" t="str">
        <f>VLOOKUP(A902,BASE.!$A$1:$T$878,8,FALSE)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902" s="129" t="str">
        <f>VLOOKUP(A902,BASE.!$A$1:$T$878,9,FALSE)</f>
        <v xml:space="preserve">Durarán tres años en sus cargos por estatutos.  </v>
      </c>
      <c r="J902" s="129" t="str">
        <f>VLOOKUP(A902,BASE.!$A$1:$T$878,10,FALSE)</f>
        <v xml:space="preserve">De 30.05.2019 a 30.05.2022.
</v>
      </c>
      <c r="K902" s="129" t="str">
        <f>VLOOKUP(A902,BASE.!$A$1:$T$878,11,FALSE)</f>
        <v xml:space="preserve">Presidente: 
Ignacio Andres Celedón Bulnes,
Secretario:  
Roberto Manuel Celedón Bulnes, 
</v>
      </c>
      <c r="L902" s="129" t="str">
        <f>VLOOKUP(A902,BASE.!$A$1:$T$878,12,FALSE)</f>
        <v xml:space="preserve">Paseo Phillips Nº 16, piso 4, oficina X, comuna de Santiago, Región Metropolitana.
</v>
      </c>
      <c r="M902" s="129" t="str">
        <f>VLOOKUP(A902,BASE.!$A$1:$T$878,13,FALSE)</f>
        <v>XIII</v>
      </c>
      <c r="N902" s="129" t="str">
        <f>VLOOKUP(A902,BASE.!$A$1:$T$878,14,FALSE)</f>
        <v>Santiago</v>
      </c>
      <c r="O902" s="129" t="str">
        <f>VLOOKUP(A902,BASE.!$A$1:$T$878,15,FALSE)</f>
        <v xml:space="preserve">Teléfono: 232780640
</v>
      </c>
      <c r="P902" s="129" t="str">
        <f>VLOOKUP(A902,BASE.!$A$1:$T$878,16,FALSE)</f>
        <v xml:space="preserve">E-Mail: roberto.celedon@creaequidad.cl
           claudio.tobar@creaequidad.cl
</v>
      </c>
      <c r="Q902" s="129">
        <f>VLOOKUP(A902,BASE.!$A$1:$T$878,17,FALSE)</f>
        <v>0</v>
      </c>
      <c r="R902" s="129" t="str">
        <f>VLOOKUP(A902,BASE.!$A$1:$T$878,18,FALSE)</f>
        <v>93401: Instituciones de Asistencia Social.</v>
      </c>
      <c r="S902" s="129" t="str">
        <f>VLOOKUP(A902,BASE.!$A$1:$T$878,19,FALSE)</f>
        <v>Se acompaña certificado financiero, correspondiente al año 2019, aprobados por el Sub Departamento de Supervisión Financiera Nacional.</v>
      </c>
      <c r="T902" s="131">
        <f>VLOOKUP(A902,BASE.!$A$1:$T$878,20,FALSE)</f>
        <v>41908</v>
      </c>
      <c r="U902" s="130">
        <v>7510</v>
      </c>
      <c r="V902" s="136">
        <v>8016600</v>
      </c>
      <c r="W902" s="136">
        <v>8016600</v>
      </c>
      <c r="X902" s="134">
        <v>44227</v>
      </c>
      <c r="Y902" s="135" t="s">
        <v>8664</v>
      </c>
      <c r="Z902" s="135" t="s">
        <v>7880</v>
      </c>
      <c r="AA902" s="135" t="s">
        <v>7922</v>
      </c>
    </row>
    <row r="903" spans="1:27" x14ac:dyDescent="0.25">
      <c r="A903" s="129">
        <v>7510</v>
      </c>
      <c r="B903" s="129" t="s">
        <v>8546</v>
      </c>
      <c r="C903" s="129" t="s">
        <v>7807</v>
      </c>
      <c r="D903" s="129" t="str">
        <f>VLOOKUP(A903,BASE.!$A$1:$T$878,4,FALSE)</f>
        <v>Fundación de Derecho Privado.</v>
      </c>
      <c r="E903" s="129" t="str">
        <f>VLOOKUP(A903,BASE.!$A$1:$T$878,5,FALSE)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03" s="129" t="str">
        <f>VLOOKUP(A903,BASE.!$A$1:$T$878,6,FALSE)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03" s="129" t="str">
        <f>VLOOKUP(A903,BASE.!$A$1:$T$878,7,FALSE)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03" s="129" t="str">
        <f>VLOOKUP(A903,BASE.!$A$1:$T$878,8,FALSE)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903" s="129" t="str">
        <f>VLOOKUP(A903,BASE.!$A$1:$T$878,9,FALSE)</f>
        <v xml:space="preserve">Durarán tres años en sus cargos por estatutos.  </v>
      </c>
      <c r="J903" s="129" t="str">
        <f>VLOOKUP(A903,BASE.!$A$1:$T$878,10,FALSE)</f>
        <v xml:space="preserve">De 30.05.2019 a 30.05.2022.
</v>
      </c>
      <c r="K903" s="129" t="str">
        <f>VLOOKUP(A903,BASE.!$A$1:$T$878,11,FALSE)</f>
        <v xml:space="preserve">Presidente: 
Ignacio Andres Celedón Bulnes,
Secretario:  
Roberto Manuel Celedón Bulnes, 
</v>
      </c>
      <c r="L903" s="129" t="str">
        <f>VLOOKUP(A903,BASE.!$A$1:$T$878,12,FALSE)</f>
        <v xml:space="preserve">Paseo Phillips Nº 16, piso 4, oficina X, comuna de Santiago, Región Metropolitana.
</v>
      </c>
      <c r="M903" s="129" t="str">
        <f>VLOOKUP(A903,BASE.!$A$1:$T$878,13,FALSE)</f>
        <v>XIII</v>
      </c>
      <c r="N903" s="129" t="str">
        <f>VLOOKUP(A903,BASE.!$A$1:$T$878,14,FALSE)</f>
        <v>Santiago</v>
      </c>
      <c r="O903" s="129" t="str">
        <f>VLOOKUP(A903,BASE.!$A$1:$T$878,15,FALSE)</f>
        <v xml:space="preserve">Teléfono: 232780640
</v>
      </c>
      <c r="P903" s="129" t="str">
        <f>VLOOKUP(A903,BASE.!$A$1:$T$878,16,FALSE)</f>
        <v xml:space="preserve">E-Mail: roberto.celedon@creaequidad.cl
           claudio.tobar@creaequidad.cl
</v>
      </c>
      <c r="Q903" s="129">
        <f>VLOOKUP(A903,BASE.!$A$1:$T$878,17,FALSE)</f>
        <v>0</v>
      </c>
      <c r="R903" s="129" t="str">
        <f>VLOOKUP(A903,BASE.!$A$1:$T$878,18,FALSE)</f>
        <v>93401: Instituciones de Asistencia Social.</v>
      </c>
      <c r="S903" s="129" t="str">
        <f>VLOOKUP(A903,BASE.!$A$1:$T$878,19,FALSE)</f>
        <v>Se acompaña certificado financiero, correspondiente al año 2019, aprobados por el Sub Departamento de Supervisión Financiera Nacional.</v>
      </c>
      <c r="T903" s="131">
        <f>VLOOKUP(A903,BASE.!$A$1:$T$878,20,FALSE)</f>
        <v>41908</v>
      </c>
      <c r="U903" s="130">
        <v>7510</v>
      </c>
      <c r="V903" s="136">
        <v>3168195</v>
      </c>
      <c r="W903" s="136">
        <v>3168195</v>
      </c>
      <c r="X903" s="134">
        <v>44227</v>
      </c>
      <c r="Y903" s="135" t="s">
        <v>8664</v>
      </c>
      <c r="Z903" s="135" t="s">
        <v>7880</v>
      </c>
      <c r="AA903" s="135" t="s">
        <v>7946</v>
      </c>
    </row>
    <row r="904" spans="1:27" x14ac:dyDescent="0.25">
      <c r="A904" s="129">
        <v>7510</v>
      </c>
      <c r="B904" s="129" t="s">
        <v>8546</v>
      </c>
      <c r="C904" s="129" t="s">
        <v>7807</v>
      </c>
      <c r="D904" s="129" t="str">
        <f>VLOOKUP(A904,BASE.!$A$1:$T$878,4,FALSE)</f>
        <v>Fundación de Derecho Privado.</v>
      </c>
      <c r="E904" s="129" t="str">
        <f>VLOOKUP(A904,BASE.!$A$1:$T$878,5,FALSE)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04" s="129" t="str">
        <f>VLOOKUP(A904,BASE.!$A$1:$T$878,6,FALSE)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04" s="129" t="str">
        <f>VLOOKUP(A904,BASE.!$A$1:$T$878,7,FALSE)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04" s="129" t="str">
        <f>VLOOKUP(A904,BASE.!$A$1:$T$878,8,FALSE)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904" s="129" t="str">
        <f>VLOOKUP(A904,BASE.!$A$1:$T$878,9,FALSE)</f>
        <v xml:space="preserve">Durarán tres años en sus cargos por estatutos.  </v>
      </c>
      <c r="J904" s="129" t="str">
        <f>VLOOKUP(A904,BASE.!$A$1:$T$878,10,FALSE)</f>
        <v xml:space="preserve">De 30.05.2019 a 30.05.2022.
</v>
      </c>
      <c r="K904" s="129" t="str">
        <f>VLOOKUP(A904,BASE.!$A$1:$T$878,11,FALSE)</f>
        <v xml:space="preserve">Presidente: 
Ignacio Andres Celedón Bulnes,
Secretario:  
Roberto Manuel Celedón Bulnes, 
</v>
      </c>
      <c r="L904" s="129" t="str">
        <f>VLOOKUP(A904,BASE.!$A$1:$T$878,12,FALSE)</f>
        <v xml:space="preserve">Paseo Phillips Nº 16, piso 4, oficina X, comuna de Santiago, Región Metropolitana.
</v>
      </c>
      <c r="M904" s="129" t="str">
        <f>VLOOKUP(A904,BASE.!$A$1:$T$878,13,FALSE)</f>
        <v>XIII</v>
      </c>
      <c r="N904" s="129" t="str">
        <f>VLOOKUP(A904,BASE.!$A$1:$T$878,14,FALSE)</f>
        <v>Santiago</v>
      </c>
      <c r="O904" s="129" t="str">
        <f>VLOOKUP(A904,BASE.!$A$1:$T$878,15,FALSE)</f>
        <v xml:space="preserve">Teléfono: 232780640
</v>
      </c>
      <c r="P904" s="129" t="str">
        <f>VLOOKUP(A904,BASE.!$A$1:$T$878,16,FALSE)</f>
        <v xml:space="preserve">E-Mail: roberto.celedon@creaequidad.cl
           claudio.tobar@creaequidad.cl
</v>
      </c>
      <c r="Q904" s="129">
        <f>VLOOKUP(A904,BASE.!$A$1:$T$878,17,FALSE)</f>
        <v>0</v>
      </c>
      <c r="R904" s="129" t="str">
        <f>VLOOKUP(A904,BASE.!$A$1:$T$878,18,FALSE)</f>
        <v>93401: Instituciones de Asistencia Social.</v>
      </c>
      <c r="S904" s="129" t="str">
        <f>VLOOKUP(A904,BASE.!$A$1:$T$878,19,FALSE)</f>
        <v>Se acompaña certificado financiero, correspondiente al año 2019, aprobados por el Sub Departamento de Supervisión Financiera Nacional.</v>
      </c>
      <c r="T904" s="131">
        <f>VLOOKUP(A904,BASE.!$A$1:$T$878,20,FALSE)</f>
        <v>41908</v>
      </c>
      <c r="U904" s="130">
        <v>7510</v>
      </c>
      <c r="V904" s="136">
        <v>8016600</v>
      </c>
      <c r="W904" s="136">
        <v>8016600</v>
      </c>
      <c r="X904" s="134">
        <v>44227</v>
      </c>
      <c r="Y904" s="135" t="s">
        <v>8664</v>
      </c>
      <c r="Z904" s="135" t="s">
        <v>7880</v>
      </c>
      <c r="AA904" s="135" t="s">
        <v>7951</v>
      </c>
    </row>
    <row r="905" spans="1:27" x14ac:dyDescent="0.25">
      <c r="A905" s="129">
        <v>7510</v>
      </c>
      <c r="B905" s="129" t="s">
        <v>8546</v>
      </c>
      <c r="C905" s="129" t="s">
        <v>7807</v>
      </c>
      <c r="D905" s="129" t="str">
        <f>VLOOKUP(A905,BASE.!$A$1:$T$878,4,FALSE)</f>
        <v>Fundación de Derecho Privado.</v>
      </c>
      <c r="E905" s="129" t="str">
        <f>VLOOKUP(A905,BASE.!$A$1:$T$878,5,FALSE)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05" s="129" t="str">
        <f>VLOOKUP(A905,BASE.!$A$1:$T$878,6,FALSE)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05" s="129" t="str">
        <f>VLOOKUP(A905,BASE.!$A$1:$T$878,7,FALSE)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05" s="129" t="str">
        <f>VLOOKUP(A905,BASE.!$A$1:$T$878,8,FALSE)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905" s="129" t="str">
        <f>VLOOKUP(A905,BASE.!$A$1:$T$878,9,FALSE)</f>
        <v xml:space="preserve">Durarán tres años en sus cargos por estatutos.  </v>
      </c>
      <c r="J905" s="129" t="str">
        <f>VLOOKUP(A905,BASE.!$A$1:$T$878,10,FALSE)</f>
        <v xml:space="preserve">De 30.05.2019 a 30.05.2022.
</v>
      </c>
      <c r="K905" s="129" t="str">
        <f>VLOOKUP(A905,BASE.!$A$1:$T$878,11,FALSE)</f>
        <v xml:space="preserve">Presidente: 
Ignacio Andres Celedón Bulnes,
Secretario:  
Roberto Manuel Celedón Bulnes, 
</v>
      </c>
      <c r="L905" s="129" t="str">
        <f>VLOOKUP(A905,BASE.!$A$1:$T$878,12,FALSE)</f>
        <v xml:space="preserve">Paseo Phillips Nº 16, piso 4, oficina X, comuna de Santiago, Región Metropolitana.
</v>
      </c>
      <c r="M905" s="129" t="str">
        <f>VLOOKUP(A905,BASE.!$A$1:$T$878,13,FALSE)</f>
        <v>XIII</v>
      </c>
      <c r="N905" s="129" t="str">
        <f>VLOOKUP(A905,BASE.!$A$1:$T$878,14,FALSE)</f>
        <v>Santiago</v>
      </c>
      <c r="O905" s="129" t="str">
        <f>VLOOKUP(A905,BASE.!$A$1:$T$878,15,FALSE)</f>
        <v xml:space="preserve">Teléfono: 232780640
</v>
      </c>
      <c r="P905" s="129" t="str">
        <f>VLOOKUP(A905,BASE.!$A$1:$T$878,16,FALSE)</f>
        <v xml:space="preserve">E-Mail: roberto.celedon@creaequidad.cl
           claudio.tobar@creaequidad.cl
</v>
      </c>
      <c r="Q905" s="129">
        <f>VLOOKUP(A905,BASE.!$A$1:$T$878,17,FALSE)</f>
        <v>0</v>
      </c>
      <c r="R905" s="129" t="str">
        <f>VLOOKUP(A905,BASE.!$A$1:$T$878,18,FALSE)</f>
        <v>93401: Instituciones de Asistencia Social.</v>
      </c>
      <c r="S905" s="129" t="str">
        <f>VLOOKUP(A905,BASE.!$A$1:$T$878,19,FALSE)</f>
        <v>Se acompaña certificado financiero, correspondiente al año 2019, aprobados por el Sub Departamento de Supervisión Financiera Nacional.</v>
      </c>
      <c r="T905" s="131">
        <f>VLOOKUP(A905,BASE.!$A$1:$T$878,20,FALSE)</f>
        <v>41908</v>
      </c>
      <c r="U905" s="130">
        <v>7510</v>
      </c>
      <c r="V905" s="136">
        <v>16033200</v>
      </c>
      <c r="W905" s="136">
        <v>16033200</v>
      </c>
      <c r="X905" s="134">
        <v>44227</v>
      </c>
      <c r="Y905" s="135" t="s">
        <v>8664</v>
      </c>
      <c r="Z905" s="135" t="s">
        <v>7880</v>
      </c>
      <c r="AA905" s="135" t="s">
        <v>7961</v>
      </c>
    </row>
    <row r="906" spans="1:27" x14ac:dyDescent="0.25">
      <c r="A906" s="129">
        <v>7510</v>
      </c>
      <c r="B906" s="129" t="s">
        <v>8546</v>
      </c>
      <c r="C906" s="129" t="s">
        <v>7807</v>
      </c>
      <c r="D906" s="129" t="str">
        <f>VLOOKUP(A906,BASE.!$A$1:$T$878,4,FALSE)</f>
        <v>Fundación de Derecho Privado.</v>
      </c>
      <c r="E906" s="129" t="str">
        <f>VLOOKUP(A906,BASE.!$A$1:$T$878,5,FALSE)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06" s="129" t="str">
        <f>VLOOKUP(A906,BASE.!$A$1:$T$878,6,FALSE)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06" s="129" t="str">
        <f>VLOOKUP(A906,BASE.!$A$1:$T$878,7,FALSE)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06" s="129" t="str">
        <f>VLOOKUP(A906,BASE.!$A$1:$T$878,8,FALSE)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906" s="129" t="str">
        <f>VLOOKUP(A906,BASE.!$A$1:$T$878,9,FALSE)</f>
        <v xml:space="preserve">Durarán tres años en sus cargos por estatutos.  </v>
      </c>
      <c r="J906" s="129" t="str">
        <f>VLOOKUP(A906,BASE.!$A$1:$T$878,10,FALSE)</f>
        <v xml:space="preserve">De 30.05.2019 a 30.05.2022.
</v>
      </c>
      <c r="K906" s="129" t="str">
        <f>VLOOKUP(A906,BASE.!$A$1:$T$878,11,FALSE)</f>
        <v xml:space="preserve">Presidente: 
Ignacio Andres Celedón Bulnes,
Secretario:  
Roberto Manuel Celedón Bulnes, 
</v>
      </c>
      <c r="L906" s="129" t="str">
        <f>VLOOKUP(A906,BASE.!$A$1:$T$878,12,FALSE)</f>
        <v xml:space="preserve">Paseo Phillips Nº 16, piso 4, oficina X, comuna de Santiago, Región Metropolitana.
</v>
      </c>
      <c r="M906" s="129" t="str">
        <f>VLOOKUP(A906,BASE.!$A$1:$T$878,13,FALSE)</f>
        <v>XIII</v>
      </c>
      <c r="N906" s="129" t="str">
        <f>VLOOKUP(A906,BASE.!$A$1:$T$878,14,FALSE)</f>
        <v>Santiago</v>
      </c>
      <c r="O906" s="129" t="str">
        <f>VLOOKUP(A906,BASE.!$A$1:$T$878,15,FALSE)</f>
        <v xml:space="preserve">Teléfono: 232780640
</v>
      </c>
      <c r="P906" s="129" t="str">
        <f>VLOOKUP(A906,BASE.!$A$1:$T$878,16,FALSE)</f>
        <v xml:space="preserve">E-Mail: roberto.celedon@creaequidad.cl
           claudio.tobar@creaequidad.cl
</v>
      </c>
      <c r="Q906" s="129">
        <f>VLOOKUP(A906,BASE.!$A$1:$T$878,17,FALSE)</f>
        <v>0</v>
      </c>
      <c r="R906" s="129" t="str">
        <f>VLOOKUP(A906,BASE.!$A$1:$T$878,18,FALSE)</f>
        <v>93401: Instituciones de Asistencia Social.</v>
      </c>
      <c r="S906" s="129" t="str">
        <f>VLOOKUP(A906,BASE.!$A$1:$T$878,19,FALSE)</f>
        <v>Se acompaña certificado financiero, correspondiente al año 2019, aprobados por el Sub Departamento de Supervisión Financiera Nacional.</v>
      </c>
      <c r="T906" s="131">
        <f>VLOOKUP(A906,BASE.!$A$1:$T$878,20,FALSE)</f>
        <v>41908</v>
      </c>
      <c r="U906" s="130">
        <v>7510</v>
      </c>
      <c r="V906" s="136">
        <v>7670283</v>
      </c>
      <c r="W906" s="136">
        <v>7670283</v>
      </c>
      <c r="X906" s="134">
        <v>44227</v>
      </c>
      <c r="Y906" s="135" t="s">
        <v>8664</v>
      </c>
      <c r="Z906" s="135" t="s">
        <v>7880</v>
      </c>
      <c r="AA906" s="135" t="s">
        <v>8020</v>
      </c>
    </row>
    <row r="907" spans="1:27" x14ac:dyDescent="0.25">
      <c r="A907" s="129">
        <v>7510</v>
      </c>
      <c r="B907" s="129" t="s">
        <v>8546</v>
      </c>
      <c r="C907" s="129" t="s">
        <v>7807</v>
      </c>
      <c r="D907" s="129" t="str">
        <f>VLOOKUP(A907,BASE.!$A$1:$T$878,4,FALSE)</f>
        <v>Fundación de Derecho Privado.</v>
      </c>
      <c r="E907" s="129" t="str">
        <f>VLOOKUP(A907,BASE.!$A$1:$T$878,5,FALSE)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07" s="129" t="str">
        <f>VLOOKUP(A907,BASE.!$A$1:$T$878,6,FALSE)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07" s="129" t="str">
        <f>VLOOKUP(A907,BASE.!$A$1:$T$878,7,FALSE)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07" s="129" t="str">
        <f>VLOOKUP(A907,BASE.!$A$1:$T$878,8,FALSE)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907" s="129" t="str">
        <f>VLOOKUP(A907,BASE.!$A$1:$T$878,9,FALSE)</f>
        <v xml:space="preserve">Durarán tres años en sus cargos por estatutos.  </v>
      </c>
      <c r="J907" s="129" t="str">
        <f>VLOOKUP(A907,BASE.!$A$1:$T$878,10,FALSE)</f>
        <v xml:space="preserve">De 30.05.2019 a 30.05.2022.
</v>
      </c>
      <c r="K907" s="129" t="str">
        <f>VLOOKUP(A907,BASE.!$A$1:$T$878,11,FALSE)</f>
        <v xml:space="preserve">Presidente: 
Ignacio Andres Celedón Bulnes,
Secretario:  
Roberto Manuel Celedón Bulnes, 
</v>
      </c>
      <c r="L907" s="129" t="str">
        <f>VLOOKUP(A907,BASE.!$A$1:$T$878,12,FALSE)</f>
        <v xml:space="preserve">Paseo Phillips Nº 16, piso 4, oficina X, comuna de Santiago, Región Metropolitana.
</v>
      </c>
      <c r="M907" s="129" t="str">
        <f>VLOOKUP(A907,BASE.!$A$1:$T$878,13,FALSE)</f>
        <v>XIII</v>
      </c>
      <c r="N907" s="129" t="str">
        <f>VLOOKUP(A907,BASE.!$A$1:$T$878,14,FALSE)</f>
        <v>Santiago</v>
      </c>
      <c r="O907" s="129" t="str">
        <f>VLOOKUP(A907,BASE.!$A$1:$T$878,15,FALSE)</f>
        <v xml:space="preserve">Teléfono: 232780640
</v>
      </c>
      <c r="P907" s="129" t="str">
        <f>VLOOKUP(A907,BASE.!$A$1:$T$878,16,FALSE)</f>
        <v xml:space="preserve">E-Mail: roberto.celedon@creaequidad.cl
           claudio.tobar@creaequidad.cl
</v>
      </c>
      <c r="Q907" s="129">
        <f>VLOOKUP(A907,BASE.!$A$1:$T$878,17,FALSE)</f>
        <v>0</v>
      </c>
      <c r="R907" s="129" t="str">
        <f>VLOOKUP(A907,BASE.!$A$1:$T$878,18,FALSE)</f>
        <v>93401: Instituciones de Asistencia Social.</v>
      </c>
      <c r="S907" s="129" t="str">
        <f>VLOOKUP(A907,BASE.!$A$1:$T$878,19,FALSE)</f>
        <v>Se acompaña certificado financiero, correspondiente al año 2019, aprobados por el Sub Departamento de Supervisión Financiera Nacional.</v>
      </c>
      <c r="T907" s="131">
        <f>VLOOKUP(A907,BASE.!$A$1:$T$878,20,FALSE)</f>
        <v>41908</v>
      </c>
      <c r="U907" s="130">
        <v>7510</v>
      </c>
      <c r="V907" s="136">
        <v>13557467</v>
      </c>
      <c r="W907" s="136">
        <v>13557467</v>
      </c>
      <c r="X907" s="134">
        <v>44227</v>
      </c>
      <c r="Y907" s="135" t="s">
        <v>8664</v>
      </c>
      <c r="Z907" s="135" t="s">
        <v>7880</v>
      </c>
      <c r="AA907" s="135" t="s">
        <v>7958</v>
      </c>
    </row>
    <row r="908" spans="1:27" x14ac:dyDescent="0.25">
      <c r="A908" s="129">
        <v>7510</v>
      </c>
      <c r="B908" s="129" t="s">
        <v>8546</v>
      </c>
      <c r="C908" s="129" t="s">
        <v>7807</v>
      </c>
      <c r="D908" s="129" t="str">
        <f>VLOOKUP(A908,BASE.!$A$1:$T$878,4,FALSE)</f>
        <v>Fundación de Derecho Privado.</v>
      </c>
      <c r="E908" s="129" t="str">
        <f>VLOOKUP(A908,BASE.!$A$1:$T$878,5,FALSE)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08" s="129" t="str">
        <f>VLOOKUP(A908,BASE.!$A$1:$T$878,6,FALSE)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08" s="129" t="str">
        <f>VLOOKUP(A908,BASE.!$A$1:$T$878,7,FALSE)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08" s="129" t="str">
        <f>VLOOKUP(A908,BASE.!$A$1:$T$878,8,FALSE)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908" s="129" t="str">
        <f>VLOOKUP(A908,BASE.!$A$1:$T$878,9,FALSE)</f>
        <v xml:space="preserve">Durarán tres años en sus cargos por estatutos.  </v>
      </c>
      <c r="J908" s="129" t="str">
        <f>VLOOKUP(A908,BASE.!$A$1:$T$878,10,FALSE)</f>
        <v xml:space="preserve">De 30.05.2019 a 30.05.2022.
</v>
      </c>
      <c r="K908" s="129" t="str">
        <f>VLOOKUP(A908,BASE.!$A$1:$T$878,11,FALSE)</f>
        <v xml:space="preserve">Presidente: 
Ignacio Andres Celedón Bulnes,
Secretario:  
Roberto Manuel Celedón Bulnes, 
</v>
      </c>
      <c r="L908" s="129" t="str">
        <f>VLOOKUP(A908,BASE.!$A$1:$T$878,12,FALSE)</f>
        <v xml:space="preserve">Paseo Phillips Nº 16, piso 4, oficina X, comuna de Santiago, Región Metropolitana.
</v>
      </c>
      <c r="M908" s="129" t="str">
        <f>VLOOKUP(A908,BASE.!$A$1:$T$878,13,FALSE)</f>
        <v>XIII</v>
      </c>
      <c r="N908" s="129" t="str">
        <f>VLOOKUP(A908,BASE.!$A$1:$T$878,14,FALSE)</f>
        <v>Santiago</v>
      </c>
      <c r="O908" s="129" t="str">
        <f>VLOOKUP(A908,BASE.!$A$1:$T$878,15,FALSE)</f>
        <v xml:space="preserve">Teléfono: 232780640
</v>
      </c>
      <c r="P908" s="129" t="str">
        <f>VLOOKUP(A908,BASE.!$A$1:$T$878,16,FALSE)</f>
        <v xml:space="preserve">E-Mail: roberto.celedon@creaequidad.cl
           claudio.tobar@creaequidad.cl
</v>
      </c>
      <c r="Q908" s="129">
        <f>VLOOKUP(A908,BASE.!$A$1:$T$878,17,FALSE)</f>
        <v>0</v>
      </c>
      <c r="R908" s="129" t="str">
        <f>VLOOKUP(A908,BASE.!$A$1:$T$878,18,FALSE)</f>
        <v>93401: Instituciones de Asistencia Social.</v>
      </c>
      <c r="S908" s="129" t="str">
        <f>VLOOKUP(A908,BASE.!$A$1:$T$878,19,FALSE)</f>
        <v>Se acompaña certificado financiero, correspondiente al año 2019, aprobados por el Sub Departamento de Supervisión Financiera Nacional.</v>
      </c>
      <c r="T908" s="131">
        <f>VLOOKUP(A908,BASE.!$A$1:$T$878,20,FALSE)</f>
        <v>41908</v>
      </c>
      <c r="U908" s="130">
        <v>7510</v>
      </c>
      <c r="V908" s="136">
        <v>16033200</v>
      </c>
      <c r="W908" s="136">
        <v>16033200</v>
      </c>
      <c r="X908" s="134">
        <v>44227</v>
      </c>
      <c r="Y908" s="135" t="s">
        <v>8664</v>
      </c>
      <c r="Z908" s="135" t="s">
        <v>7880</v>
      </c>
      <c r="AA908" s="135" t="s">
        <v>8016</v>
      </c>
    </row>
    <row r="909" spans="1:27" x14ac:dyDescent="0.25">
      <c r="A909" s="129">
        <v>7510</v>
      </c>
      <c r="B909" s="129" t="s">
        <v>8546</v>
      </c>
      <c r="C909" s="129" t="s">
        <v>7807</v>
      </c>
      <c r="D909" s="129" t="str">
        <f>VLOOKUP(A909,BASE.!$A$1:$T$878,4,FALSE)</f>
        <v>Fundación de Derecho Privado.</v>
      </c>
      <c r="E909" s="129" t="str">
        <f>VLOOKUP(A909,BASE.!$A$1:$T$878,5,FALSE)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09" s="129" t="str">
        <f>VLOOKUP(A909,BASE.!$A$1:$T$878,6,FALSE)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09" s="129" t="str">
        <f>VLOOKUP(A909,BASE.!$A$1:$T$878,7,FALSE)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09" s="129" t="str">
        <f>VLOOKUP(A909,BASE.!$A$1:$T$878,8,FALSE)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909" s="129" t="str">
        <f>VLOOKUP(A909,BASE.!$A$1:$T$878,9,FALSE)</f>
        <v xml:space="preserve">Durarán tres años en sus cargos por estatutos.  </v>
      </c>
      <c r="J909" s="129" t="str">
        <f>VLOOKUP(A909,BASE.!$A$1:$T$878,10,FALSE)</f>
        <v xml:space="preserve">De 30.05.2019 a 30.05.2022.
</v>
      </c>
      <c r="K909" s="129" t="str">
        <f>VLOOKUP(A909,BASE.!$A$1:$T$878,11,FALSE)</f>
        <v xml:space="preserve">Presidente: 
Ignacio Andres Celedón Bulnes,
Secretario:  
Roberto Manuel Celedón Bulnes, 
</v>
      </c>
      <c r="L909" s="129" t="str">
        <f>VLOOKUP(A909,BASE.!$A$1:$T$878,12,FALSE)</f>
        <v xml:space="preserve">Paseo Phillips Nº 16, piso 4, oficina X, comuna de Santiago, Región Metropolitana.
</v>
      </c>
      <c r="M909" s="129" t="str">
        <f>VLOOKUP(A909,BASE.!$A$1:$T$878,13,FALSE)</f>
        <v>XIII</v>
      </c>
      <c r="N909" s="129" t="str">
        <f>VLOOKUP(A909,BASE.!$A$1:$T$878,14,FALSE)</f>
        <v>Santiago</v>
      </c>
      <c r="O909" s="129" t="str">
        <f>VLOOKUP(A909,BASE.!$A$1:$T$878,15,FALSE)</f>
        <v xml:space="preserve">Teléfono: 232780640
</v>
      </c>
      <c r="P909" s="129" t="str">
        <f>VLOOKUP(A909,BASE.!$A$1:$T$878,16,FALSE)</f>
        <v xml:space="preserve">E-Mail: roberto.celedon@creaequidad.cl
           claudio.tobar@creaequidad.cl
</v>
      </c>
      <c r="Q909" s="129">
        <f>VLOOKUP(A909,BASE.!$A$1:$T$878,17,FALSE)</f>
        <v>0</v>
      </c>
      <c r="R909" s="129" t="str">
        <f>VLOOKUP(A909,BASE.!$A$1:$T$878,18,FALSE)</f>
        <v>93401: Instituciones de Asistencia Social.</v>
      </c>
      <c r="S909" s="129" t="str">
        <f>VLOOKUP(A909,BASE.!$A$1:$T$878,19,FALSE)</f>
        <v>Se acompaña certificado financiero, correspondiente al año 2019, aprobados por el Sub Departamento de Supervisión Financiera Nacional.</v>
      </c>
      <c r="T909" s="131">
        <f>VLOOKUP(A909,BASE.!$A$1:$T$878,20,FALSE)</f>
        <v>41908</v>
      </c>
      <c r="U909" s="130">
        <v>7510</v>
      </c>
      <c r="V909" s="136">
        <v>20636280</v>
      </c>
      <c r="W909" s="136">
        <v>20636280</v>
      </c>
      <c r="X909" s="134">
        <v>44227</v>
      </c>
      <c r="Y909" s="135" t="s">
        <v>8664</v>
      </c>
      <c r="Z909" s="135" t="s">
        <v>7880</v>
      </c>
      <c r="AA909" s="135" t="s">
        <v>7931</v>
      </c>
    </row>
    <row r="910" spans="1:27" x14ac:dyDescent="0.25">
      <c r="A910" s="129">
        <v>7510</v>
      </c>
      <c r="B910" s="129" t="s">
        <v>8546</v>
      </c>
      <c r="C910" s="129" t="s">
        <v>7807</v>
      </c>
      <c r="D910" s="129" t="str">
        <f>VLOOKUP(A910,BASE.!$A$1:$T$878,4,FALSE)</f>
        <v>Fundación de Derecho Privado.</v>
      </c>
      <c r="E910" s="129" t="str">
        <f>VLOOKUP(A910,BASE.!$A$1:$T$878,5,FALSE)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10" s="129" t="str">
        <f>VLOOKUP(A910,BASE.!$A$1:$T$878,6,FALSE)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10" s="129" t="str">
        <f>VLOOKUP(A910,BASE.!$A$1:$T$878,7,FALSE)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10" s="129" t="str">
        <f>VLOOKUP(A910,BASE.!$A$1:$T$878,8,FALSE)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910" s="129" t="str">
        <f>VLOOKUP(A910,BASE.!$A$1:$T$878,9,FALSE)</f>
        <v xml:space="preserve">Durarán tres años en sus cargos por estatutos.  </v>
      </c>
      <c r="J910" s="129" t="str">
        <f>VLOOKUP(A910,BASE.!$A$1:$T$878,10,FALSE)</f>
        <v xml:space="preserve">De 30.05.2019 a 30.05.2022.
</v>
      </c>
      <c r="K910" s="129" t="str">
        <f>VLOOKUP(A910,BASE.!$A$1:$T$878,11,FALSE)</f>
        <v xml:space="preserve">Presidente: 
Ignacio Andres Celedón Bulnes,
Secretario:  
Roberto Manuel Celedón Bulnes, 
</v>
      </c>
      <c r="L910" s="129" t="str">
        <f>VLOOKUP(A910,BASE.!$A$1:$T$878,12,FALSE)</f>
        <v xml:space="preserve">Paseo Phillips Nº 16, piso 4, oficina X, comuna de Santiago, Región Metropolitana.
</v>
      </c>
      <c r="M910" s="129" t="str">
        <f>VLOOKUP(A910,BASE.!$A$1:$T$878,13,FALSE)</f>
        <v>XIII</v>
      </c>
      <c r="N910" s="129" t="str">
        <f>VLOOKUP(A910,BASE.!$A$1:$T$878,14,FALSE)</f>
        <v>Santiago</v>
      </c>
      <c r="O910" s="129" t="str">
        <f>VLOOKUP(A910,BASE.!$A$1:$T$878,15,FALSE)</f>
        <v xml:space="preserve">Teléfono: 232780640
</v>
      </c>
      <c r="P910" s="129" t="str">
        <f>VLOOKUP(A910,BASE.!$A$1:$T$878,16,FALSE)</f>
        <v xml:space="preserve">E-Mail: roberto.celedon@creaequidad.cl
           claudio.tobar@creaequidad.cl
</v>
      </c>
      <c r="Q910" s="129">
        <f>VLOOKUP(A910,BASE.!$A$1:$T$878,17,FALSE)</f>
        <v>0</v>
      </c>
      <c r="R910" s="129" t="str">
        <f>VLOOKUP(A910,BASE.!$A$1:$T$878,18,FALSE)</f>
        <v>93401: Instituciones de Asistencia Social.</v>
      </c>
      <c r="S910" s="129" t="str">
        <f>VLOOKUP(A910,BASE.!$A$1:$T$878,19,FALSE)</f>
        <v>Se acompaña certificado financiero, correspondiente al año 2019, aprobados por el Sub Departamento de Supervisión Financiera Nacional.</v>
      </c>
      <c r="T910" s="131">
        <f>VLOOKUP(A910,BASE.!$A$1:$T$878,20,FALSE)</f>
        <v>41908</v>
      </c>
      <c r="U910" s="130">
        <v>7510</v>
      </c>
      <c r="V910" s="136">
        <v>8016600</v>
      </c>
      <c r="W910" s="136">
        <v>8016600</v>
      </c>
      <c r="X910" s="134">
        <v>44227</v>
      </c>
      <c r="Y910" s="135" t="s">
        <v>8664</v>
      </c>
      <c r="Z910" s="135" t="s">
        <v>7880</v>
      </c>
      <c r="AA910" s="135" t="s">
        <v>7969</v>
      </c>
    </row>
    <row r="911" spans="1:27" x14ac:dyDescent="0.25">
      <c r="A911" s="129">
        <v>7510</v>
      </c>
      <c r="B911" s="129" t="s">
        <v>8546</v>
      </c>
      <c r="C911" s="129" t="s">
        <v>7807</v>
      </c>
      <c r="D911" s="129" t="str">
        <f>VLOOKUP(A911,BASE.!$A$1:$T$878,4,FALSE)</f>
        <v>Fundación de Derecho Privado.</v>
      </c>
      <c r="E911" s="129" t="str">
        <f>VLOOKUP(A911,BASE.!$A$1:$T$878,5,FALSE)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v>
      </c>
      <c r="F911" s="129" t="str">
        <f>VLOOKUP(A911,BASE.!$A$1:$T$878,6,FALSE)</f>
        <v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v>
      </c>
      <c r="G911" s="129" t="str">
        <f>VLOOKUP(A911,BASE.!$A$1:$T$878,7,FALSE)</f>
        <v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v>
      </c>
      <c r="H911" s="129" t="str">
        <f>VLOOKUP(A911,BASE.!$A$1:$T$878,8,FALSE)</f>
        <v>Presidente: 
Ignacio Andres Celedón Bulnes
Secretario: 
Roberto Manuel Celedón Bulnes, 
Tesorero:
Álvaro Rodrigo Henríquez Aguirre, 
De acuerdo a Certificado de vigencia de Directorio de Persona Jurídica sin fines de lucro, folio Nº 500353665021, de fecha 02 de noviembre de 2020, del  Servicio del Registro Civil e Identificación.</v>
      </c>
      <c r="I911" s="129" t="str">
        <f>VLOOKUP(A911,BASE.!$A$1:$T$878,9,FALSE)</f>
        <v xml:space="preserve">Durarán tres años en sus cargos por estatutos.  </v>
      </c>
      <c r="J911" s="129" t="str">
        <f>VLOOKUP(A911,BASE.!$A$1:$T$878,10,FALSE)</f>
        <v xml:space="preserve">De 30.05.2019 a 30.05.2022.
</v>
      </c>
      <c r="K911" s="129" t="str">
        <f>VLOOKUP(A911,BASE.!$A$1:$T$878,11,FALSE)</f>
        <v xml:space="preserve">Presidente: 
Ignacio Andres Celedón Bulnes,
Secretario:  
Roberto Manuel Celedón Bulnes, 
</v>
      </c>
      <c r="L911" s="129" t="str">
        <f>VLOOKUP(A911,BASE.!$A$1:$T$878,12,FALSE)</f>
        <v xml:space="preserve">Paseo Phillips Nº 16, piso 4, oficina X, comuna de Santiago, Región Metropolitana.
</v>
      </c>
      <c r="M911" s="129" t="str">
        <f>VLOOKUP(A911,BASE.!$A$1:$T$878,13,FALSE)</f>
        <v>XIII</v>
      </c>
      <c r="N911" s="129" t="str">
        <f>VLOOKUP(A911,BASE.!$A$1:$T$878,14,FALSE)</f>
        <v>Santiago</v>
      </c>
      <c r="O911" s="129" t="str">
        <f>VLOOKUP(A911,BASE.!$A$1:$T$878,15,FALSE)</f>
        <v xml:space="preserve">Teléfono: 232780640
</v>
      </c>
      <c r="P911" s="129" t="str">
        <f>VLOOKUP(A911,BASE.!$A$1:$T$878,16,FALSE)</f>
        <v xml:space="preserve">E-Mail: roberto.celedon@creaequidad.cl
           claudio.tobar@creaequidad.cl
</v>
      </c>
      <c r="Q911" s="129">
        <f>VLOOKUP(A911,BASE.!$A$1:$T$878,17,FALSE)</f>
        <v>0</v>
      </c>
      <c r="R911" s="129" t="str">
        <f>VLOOKUP(A911,BASE.!$A$1:$T$878,18,FALSE)</f>
        <v>93401: Instituciones de Asistencia Social.</v>
      </c>
      <c r="S911" s="129" t="str">
        <f>VLOOKUP(A911,BASE.!$A$1:$T$878,19,FALSE)</f>
        <v>Se acompaña certificado financiero, correspondiente al año 2019, aprobados por el Sub Departamento de Supervisión Financiera Nacional.</v>
      </c>
      <c r="T911" s="131">
        <f>VLOOKUP(A911,BASE.!$A$1:$T$878,20,FALSE)</f>
        <v>41908</v>
      </c>
      <c r="U911" s="130">
        <v>7510</v>
      </c>
      <c r="V911" s="136">
        <v>6206400</v>
      </c>
      <c r="W911" s="136">
        <v>6206400</v>
      </c>
      <c r="X911" s="134">
        <v>44227</v>
      </c>
      <c r="Y911" s="135" t="s">
        <v>8664</v>
      </c>
      <c r="Z911" s="135" t="s">
        <v>7880</v>
      </c>
      <c r="AA911" s="135" t="s">
        <v>7948</v>
      </c>
    </row>
    <row r="912" spans="1:27" x14ac:dyDescent="0.25">
      <c r="A912" s="129">
        <v>7512</v>
      </c>
      <c r="B912" s="129" t="s">
        <v>8547</v>
      </c>
      <c r="C912" s="129">
        <v>692531000</v>
      </c>
      <c r="D912" s="129" t="str">
        <f>VLOOKUP(A912,BASE.!$A$1:$T$878,4,FALSE)</f>
        <v>Municipalidad</v>
      </c>
      <c r="E912" s="129" t="str">
        <f>VLOOKUP(A912,BASE.!$A$1:$T$878,5,FALSE)</f>
        <v>Constitución Política de la República, artículo 107</v>
      </c>
      <c r="F912" s="129" t="str">
        <f>VLOOKUP(A912,BASE.!$A$1:$T$878,6,FALSE)</f>
        <v>Indefinida</v>
      </c>
      <c r="G912" s="129" t="str">
        <f>VLOOKUP(A912,BASE.!$A$1:$T$878,7,FALSE)</f>
        <v>Según Ley Orgánica Nº 18.695, artículos 1º al  4º</v>
      </c>
      <c r="H912" s="129" t="str">
        <f>VLOOKUP(A912,BASE.!$A$1:$T$878,8,FALSE)</f>
        <v>no tiene</v>
      </c>
      <c r="I912" s="129">
        <f>VLOOKUP(A912,BASE.!$A$1:$T$878,9,FALSE)</f>
        <v>0</v>
      </c>
      <c r="J912" s="129">
        <f>VLOOKUP(A912,BASE.!$A$1:$T$878,10,FALSE)</f>
        <v>0</v>
      </c>
      <c r="K912" s="129" t="str">
        <f>VLOOKUP(A912,BASE.!$A$1:$T$878,11,FALSE)</f>
        <v xml:space="preserve">Marcelo Orlando Santana Vargas
</v>
      </c>
      <c r="L912" s="129" t="str">
        <f>VLOOKUP(A912,BASE.!$A$1:$T$878,12,FALSE)</f>
        <v xml:space="preserve">Carlos Soza Nº161 Puerto Ibáñez, Comuna de rio Ibáñez, Región de Aysén, </v>
      </c>
      <c r="M912" s="129" t="str">
        <f>VLOOKUP(A912,BASE.!$A$1:$T$878,13,FALSE)</f>
        <v>XI</v>
      </c>
      <c r="N912" s="129" t="str">
        <f>VLOOKUP(A912,BASE.!$A$1:$T$878,14,FALSE)</f>
        <v>rio Ibáñez</v>
      </c>
      <c r="O912" s="129" t="str">
        <f>VLOOKUP(A912,BASE.!$A$1:$T$878,15,FALSE)</f>
        <v>teléfono  067-2423216,</v>
      </c>
      <c r="P912" s="129" t="str">
        <f>VLOOKUP(A912,BASE.!$A$1:$T$878,16,FALSE)</f>
        <v xml:space="preserve">alcaldía@rioibanez.cl  </v>
      </c>
      <c r="Q912" s="129">
        <f>VLOOKUP(A912,BASE.!$A$1:$T$878,17,FALSE)</f>
        <v>0</v>
      </c>
      <c r="R912" s="129">
        <f>VLOOKUP(A912,BASE.!$A$1:$T$878,18,FALSE)</f>
        <v>91001</v>
      </c>
      <c r="S912" s="129" t="str">
        <f>VLOOKUP(A912,BASE.!$A$1:$T$878,19,FALSE)</f>
        <v xml:space="preserve">No se acompañan. Aplica Informe Jurídico Nº 09, de  fecha 14 de marzo de 2011 del Departamento Jurídico y Dictamen Nº 070791, de 2009, de la Contraloría General de la República.  
</v>
      </c>
      <c r="T912" s="131">
        <f>VLOOKUP(A912,BASE.!$A$1:$T$878,20,FALSE)</f>
        <v>41925</v>
      </c>
      <c r="U912" s="130">
        <v>7512</v>
      </c>
      <c r="V912" s="136">
        <v>152720</v>
      </c>
      <c r="W912" s="136">
        <v>152720</v>
      </c>
      <c r="X912" s="134">
        <v>44227</v>
      </c>
      <c r="Y912" s="135" t="s">
        <v>8664</v>
      </c>
      <c r="Z912" s="135" t="s">
        <v>7880</v>
      </c>
      <c r="AA912" s="135" t="s">
        <v>8097</v>
      </c>
    </row>
    <row r="913" spans="1:27" x14ac:dyDescent="0.25">
      <c r="A913" s="129">
        <v>7513</v>
      </c>
      <c r="B913" s="129" t="s">
        <v>8548</v>
      </c>
      <c r="C913" s="129">
        <v>690102005</v>
      </c>
      <c r="D913" s="129" t="str">
        <f>VLOOKUP(A913,BASE.!$A$1:$T$878,4,FALSE)</f>
        <v>Municipalidad</v>
      </c>
      <c r="E913" s="129" t="str">
        <f>VLOOKUP(A913,BASE.!$A$1:$T$878,5,FALSE)</f>
        <v>Constitución Política de la República, artículo 107.</v>
      </c>
      <c r="F913" s="129" t="str">
        <f>VLOOKUP(A913,BASE.!$A$1:$T$878,6,FALSE)</f>
        <v>Indefinida.</v>
      </c>
      <c r="G913" s="129" t="str">
        <f>VLOOKUP(A913,BASE.!$A$1:$T$878,7,FALSE)</f>
        <v>Según Ley Orgánica Nº 18.695, artículos 1º al 4º.</v>
      </c>
      <c r="H913" s="129" t="str">
        <f>VLOOKUP(A913,BASE.!$A$1:$T$878,8,FALSE)</f>
        <v>no tiene</v>
      </c>
      <c r="I913" s="129">
        <f>VLOOKUP(A913,BASE.!$A$1:$T$878,9,FALSE)</f>
        <v>0</v>
      </c>
      <c r="J913" s="129">
        <f>VLOOKUP(A913,BASE.!$A$1:$T$878,10,FALSE)</f>
        <v>0</v>
      </c>
      <c r="K913" s="129" t="str">
        <f>VLOOKUP(A913,BASE.!$A$1:$T$878,11,FALSE)</f>
        <v xml:space="preserve">José Andrés Bartolo Vinaya, </v>
      </c>
      <c r="L913" s="129" t="str">
        <f>VLOOKUP(A913,BASE.!$A$1:$T$878,12,FALSE)</f>
        <v xml:space="preserve">Vicuña Mackenna S/N°, Comuna de Huara, Provincia de Tamarugal, Región de Tarapacá.
</v>
      </c>
      <c r="M913" s="129" t="str">
        <f>VLOOKUP(A913,BASE.!$A$1:$T$878,13,FALSE)</f>
        <v>I</v>
      </c>
      <c r="N913" s="129" t="str">
        <f>VLOOKUP(A913,BASE.!$A$1:$T$878,14,FALSE)</f>
        <v>Tamarugal</v>
      </c>
      <c r="O913" s="129" t="str">
        <f>VLOOKUP(A913,BASE.!$A$1:$T$878,15,FALSE)</f>
        <v>Fono: 2463200</v>
      </c>
      <c r="P913" s="129">
        <f>VLOOKUP(A913,BASE.!$A$1:$T$878,16,FALSE)</f>
        <v>0</v>
      </c>
      <c r="Q913" s="129">
        <f>VLOOKUP(A913,BASE.!$A$1:$T$878,17,FALSE)</f>
        <v>0</v>
      </c>
      <c r="R913" s="129">
        <f>VLOOKUP(A913,BASE.!$A$1:$T$878,18,FALSE)</f>
        <v>91001</v>
      </c>
      <c r="S913" s="129" t="str">
        <f>VLOOKUP(A913,BASE.!$A$1:$T$878,19,FALSE)</f>
        <v>No corresponde</v>
      </c>
      <c r="T913" s="131">
        <f>VLOOKUP(A913,BASE.!$A$1:$T$878,20,FALSE)</f>
        <v>41927</v>
      </c>
      <c r="U913" s="130">
        <v>7513</v>
      </c>
      <c r="V913" s="136">
        <v>79680</v>
      </c>
      <c r="W913" s="136">
        <v>79680</v>
      </c>
      <c r="X913" s="134">
        <v>44227</v>
      </c>
      <c r="Y913" s="135" t="s">
        <v>8664</v>
      </c>
      <c r="Z913" s="135" t="s">
        <v>7880</v>
      </c>
      <c r="AA913" s="135" t="s">
        <v>8098</v>
      </c>
    </row>
    <row r="914" spans="1:27" x14ac:dyDescent="0.25">
      <c r="A914" s="129">
        <v>7514</v>
      </c>
      <c r="B914" s="129" t="s">
        <v>8549</v>
      </c>
      <c r="C914" s="129">
        <v>692011007</v>
      </c>
      <c r="D914" s="129" t="str">
        <f>VLOOKUP(A914,BASE.!$A$1:$T$878,4,FALSE)</f>
        <v>Municipalidad</v>
      </c>
      <c r="E914" s="129" t="str">
        <f>VLOOKUP(A914,BASE.!$A$1:$T$878,5,FALSE)</f>
        <v>Constitución Política de la República, artículo 107.</v>
      </c>
      <c r="F914" s="129" t="str">
        <f>VLOOKUP(A914,BASE.!$A$1:$T$878,6,FALSE)</f>
        <v>Indefinida.</v>
      </c>
      <c r="G914" s="129" t="str">
        <f>VLOOKUP(A914,BASE.!$A$1:$T$878,7,FALSE)</f>
        <v>Según Ley Orgánica Nº 18.695, artículos 1º al 4º.</v>
      </c>
      <c r="H914" s="129" t="str">
        <f>VLOOKUP(A914,BASE.!$A$1:$T$878,8,FALSE)</f>
        <v>no tiene</v>
      </c>
      <c r="I914" s="129">
        <f>VLOOKUP(A914,BASE.!$A$1:$T$878,9,FALSE)</f>
        <v>0</v>
      </c>
      <c r="J914" s="129">
        <f>VLOOKUP(A914,BASE.!$A$1:$T$878,10,FALSE)</f>
        <v>0</v>
      </c>
      <c r="K914" s="129" t="str">
        <f>VLOOKUP(A914,BASE.!$A$1:$T$878,11,FALSE)</f>
        <v xml:space="preserve">Miguel Meza Shwenke, </v>
      </c>
      <c r="L914" s="129" t="str">
        <f>VLOOKUP(A914,BASE.!$A$1:$T$878,12,FALSE)</f>
        <v xml:space="preserve">Calle Viña del Mar Nº 345, Lago Ranco.
</v>
      </c>
      <c r="M914" s="129" t="str">
        <f>VLOOKUP(A914,BASE.!$A$1:$T$878,13,FALSE)</f>
        <v>X</v>
      </c>
      <c r="N914" s="129" t="str">
        <f>VLOOKUP(A914,BASE.!$A$1:$T$878,14,FALSE)</f>
        <v>Lago Ranco</v>
      </c>
      <c r="O914" s="129">
        <f>VLOOKUP(A914,BASE.!$A$1:$T$878,15,FALSE)</f>
        <v>0</v>
      </c>
      <c r="P914" s="129">
        <f>VLOOKUP(A914,BASE.!$A$1:$T$878,16,FALSE)</f>
        <v>0</v>
      </c>
      <c r="Q914" s="129">
        <f>VLOOKUP(A914,BASE.!$A$1:$T$878,17,FALSE)</f>
        <v>0</v>
      </c>
      <c r="R914" s="129">
        <f>VLOOKUP(A914,BASE.!$A$1:$T$878,18,FALSE)</f>
        <v>91001</v>
      </c>
      <c r="S914" s="129" t="str">
        <f>VLOOKUP(A914,BASE.!$A$1:$T$878,19,FALSE)</f>
        <v>No se acompañan. Aplica Informe Jurídico Nº 09, de  fecha 14 de marzo de 2011 del Departamento Jurídico y Dictamen Nº 070791, de 2009, de la Contraloría General de la República</v>
      </c>
      <c r="T914" s="131">
        <f>VLOOKUP(A914,BASE.!$A$1:$T$878,20,FALSE)</f>
        <v>41939</v>
      </c>
      <c r="U914" s="130">
        <v>7514</v>
      </c>
      <c r="V914" s="136">
        <v>94620</v>
      </c>
      <c r="W914" s="136">
        <v>94620</v>
      </c>
      <c r="X914" s="134">
        <v>44227</v>
      </c>
      <c r="Y914" s="135" t="s">
        <v>8664</v>
      </c>
      <c r="Z914" s="135" t="s">
        <v>7880</v>
      </c>
      <c r="AA914" s="135" t="s">
        <v>8099</v>
      </c>
    </row>
    <row r="915" spans="1:27" x14ac:dyDescent="0.25">
      <c r="A915" s="129">
        <v>7517</v>
      </c>
      <c r="B915" s="129" t="s">
        <v>8550</v>
      </c>
      <c r="C915" s="129">
        <v>650846699</v>
      </c>
      <c r="D915" s="129" t="str">
        <f>VLOOKUP(A915,BASE.!$A$1:$T$878,4,FALSE)</f>
        <v>Fundación de Derecho Privado.</v>
      </c>
      <c r="E915" s="129" t="str">
        <f>VLOOKUP(A915,BASE.!$A$1:$T$878,5,FALSE)</f>
        <v>Inscripción N° 169989, de fecha 21 de Abril de 2014, del Registro de Personas Jurídicas, del Servicio de Registro Civil e Identificación.</v>
      </c>
      <c r="F915" s="129" t="str">
        <f>VLOOKUP(A915,BASE.!$A$1:$T$878,6,FALSE)</f>
        <v xml:space="preserve">Certificado de Vigencia folio Nº 500313004503, de 21 de abril de 2020, del Servicio de Registro Civil e Identificación.
</v>
      </c>
      <c r="G915" s="129" t="str">
        <f>VLOOKUP(A915,BASE.!$A$1:$T$878,7,FALSE)</f>
        <v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v>
      </c>
      <c r="H915" s="129" t="str">
        <f>VLOOKUP(A915,BASE.!$A$1:$T$878,8,FALSE)</f>
        <v xml:space="preserve">(de acuerdo a certificado de Directorio)-Presidente: 
Marcela Araya Martínez                      
-Vicepresidente 
Mariann Alejandra Davila Coggiola
-Secretario:
Richard Jesús Ron Farías
-Tesorero:
Amaru Andrés Ugaz Ayala
</v>
      </c>
      <c r="I915" s="129" t="str">
        <f>VLOOKUP(A915,BASE.!$A$1:$T$878,9,FALSE)</f>
        <v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v>
      </c>
      <c r="J915" s="129" t="str">
        <f>VLOOKUP(A915,BASE.!$A$1:$T$878,10,FALSE)</f>
        <v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v>
      </c>
      <c r="K915" s="129" t="str">
        <f>VLOOKUP(A915,BASE.!$A$1:$T$878,11,FALSE)</f>
        <v xml:space="preserve">Ana Mireya Ayala Rivera 
</v>
      </c>
      <c r="L915" s="129" t="str">
        <f>VLOOKUP(A915,BASE.!$A$1:$T$878,12,FALSE)</f>
        <v xml:space="preserve">Obispo Manuel Umaña N° 917, comuna de Estación Central, Región Metropolitana.  
</v>
      </c>
      <c r="M915" s="129" t="str">
        <f>VLOOKUP(A915,BASE.!$A$1:$T$878,13,FALSE)</f>
        <v>XIII</v>
      </c>
      <c r="N915" s="129" t="str">
        <f>VLOOKUP(A915,BASE.!$A$1:$T$878,14,FALSE)</f>
        <v>Estación Central</v>
      </c>
      <c r="O915" s="129" t="str">
        <f>VLOOKUP(A915,BASE.!$A$1:$T$878,15,FALSE)</f>
        <v>Fono: 22 9181586</v>
      </c>
      <c r="P915" s="129" t="str">
        <f>VLOOKUP(A915,BASE.!$A$1:$T$878,16,FALSE)</f>
        <v>Fund.sentidos@gmail.com
ppfestacioncentral@fundacionsentidos.org
http://www.fundacionsentidos.org</v>
      </c>
      <c r="Q915" s="129">
        <f>VLOOKUP(A915,BASE.!$A$1:$T$878,17,FALSE)</f>
        <v>0</v>
      </c>
      <c r="R915" s="129" t="str">
        <f>VLOOKUP(A915,BASE.!$A$1:$T$878,18,FALSE)</f>
        <v>93401: Institución de Asistencia Social.</v>
      </c>
      <c r="S915" s="129" t="str">
        <f>VLOOKUP(A915,BASE.!$A$1:$T$878,19,FALSE)</f>
        <v>Acompaña Certificado Financiero del año 2019,  aprobados por el Subdepartamento de Supervisión Financiera.</v>
      </c>
      <c r="T915" s="131">
        <f>VLOOKUP(A915,BASE.!$A$1:$T$878,20,FALSE)</f>
        <v>41950</v>
      </c>
      <c r="U915" s="130">
        <v>7517</v>
      </c>
      <c r="V915" s="136">
        <v>6206400</v>
      </c>
      <c r="W915" s="136">
        <v>6206400</v>
      </c>
      <c r="X915" s="134">
        <v>44227</v>
      </c>
      <c r="Y915" s="135" t="s">
        <v>8664</v>
      </c>
      <c r="Z915" s="135" t="s">
        <v>7880</v>
      </c>
      <c r="AA915" s="135" t="s">
        <v>7966</v>
      </c>
    </row>
    <row r="916" spans="1:27" x14ac:dyDescent="0.25">
      <c r="A916" s="129">
        <v>7520</v>
      </c>
      <c r="B916" s="129" t="s">
        <v>8551</v>
      </c>
      <c r="C916" s="129">
        <v>692004000</v>
      </c>
      <c r="D916" s="129" t="str">
        <f>VLOOKUP(A916,BASE.!$A$1:$T$878,4,FALSE)</f>
        <v>Municipalidad</v>
      </c>
      <c r="E916" s="129" t="str">
        <f>VLOOKUP(A916,BASE.!$A$1:$T$878,5,FALSE)</f>
        <v>Constitución Política de la República, artículo 107.</v>
      </c>
      <c r="F916" s="129" t="str">
        <f>VLOOKUP(A916,BASE.!$A$1:$T$878,6,FALSE)</f>
        <v>Indefinida.</v>
      </c>
      <c r="G916" s="129" t="str">
        <f>VLOOKUP(A916,BASE.!$A$1:$T$878,7,FALSE)</f>
        <v>Según Ley Orgánica Nº 18.695, artículos 1º al 4º.</v>
      </c>
      <c r="H916" s="129" t="str">
        <f>VLOOKUP(A916,BASE.!$A$1:$T$878,8,FALSE)</f>
        <v>No tiene</v>
      </c>
      <c r="I916" s="129">
        <f>VLOOKUP(A916,BASE.!$A$1:$T$878,9,FALSE)</f>
        <v>0</v>
      </c>
      <c r="J916" s="129">
        <f>VLOOKUP(A916,BASE.!$A$1:$T$878,10,FALSE)</f>
        <v>0</v>
      </c>
      <c r="K916" s="129" t="str">
        <f>VLOOKUP(A916,BASE.!$A$1:$T$878,11,FALSE)</f>
        <v xml:space="preserve">Erwin Pacheco Ayala, </v>
      </c>
      <c r="L916" s="129" t="str">
        <f>VLOOKUP(A916,BASE.!$A$1:$T$878,12,FALSE)</f>
        <v xml:space="preserve">Mariquina N° 54. Comuna de Mariquina. XIV Región de los Ríos.
</v>
      </c>
      <c r="M916" s="129" t="str">
        <f>VLOOKUP(A916,BASE.!$A$1:$T$878,13,FALSE)</f>
        <v>XIV</v>
      </c>
      <c r="N916" s="129" t="str">
        <f>VLOOKUP(A916,BASE.!$A$1:$T$878,14,FALSE)</f>
        <v>Mariquina.</v>
      </c>
      <c r="O916" s="129" t="str">
        <f>VLOOKUP(A916,BASE.!$A$1:$T$878,15,FALSE)</f>
        <v>Fono: 63-2453200, Fax 63-2453227.</v>
      </c>
      <c r="P916" s="129" t="str">
        <f>VLOOKUP(A916,BASE.!$A$1:$T$878,16,FALSE)</f>
        <v xml:space="preserve"> alcaldia@munimariquina.cl</v>
      </c>
      <c r="Q916" s="129">
        <f>VLOOKUP(A916,BASE.!$A$1:$T$878,17,FALSE)</f>
        <v>0</v>
      </c>
      <c r="R916" s="129">
        <f>VLOOKUP(A916,BASE.!$A$1:$T$878,18,FALSE)</f>
        <v>91001</v>
      </c>
      <c r="S916" s="129" t="str">
        <f>VLOOKUP(A916,BASE.!$A$1:$T$878,19,FALSE)</f>
        <v>No corresponde</v>
      </c>
      <c r="T916" s="131">
        <f>VLOOKUP(A916,BASE.!$A$1:$T$878,20,FALSE)</f>
        <v>41996</v>
      </c>
      <c r="U916" s="130">
        <v>7520</v>
      </c>
      <c r="V916" s="136">
        <v>159360</v>
      </c>
      <c r="W916" s="136">
        <v>159360</v>
      </c>
      <c r="X916" s="134">
        <v>44227</v>
      </c>
      <c r="Y916" s="135" t="s">
        <v>8664</v>
      </c>
      <c r="Z916" s="135" t="s">
        <v>7880</v>
      </c>
      <c r="AA916" s="135" t="s">
        <v>7980</v>
      </c>
    </row>
    <row r="917" spans="1:27" x14ac:dyDescent="0.25">
      <c r="A917" s="129">
        <v>7521</v>
      </c>
      <c r="B917" s="129" t="s">
        <v>8552</v>
      </c>
      <c r="C917" s="129">
        <v>692002008</v>
      </c>
      <c r="D917" s="129" t="str">
        <f>VLOOKUP(A917,BASE.!$A$1:$T$878,4,FALSE)</f>
        <v>Municipalidad</v>
      </c>
      <c r="E917" s="129" t="str">
        <f>VLOOKUP(A917,BASE.!$A$1:$T$878,5,FALSE)</f>
        <v>Constitución Política de la República, artículo 107.</v>
      </c>
      <c r="F917" s="129" t="str">
        <f>VLOOKUP(A917,BASE.!$A$1:$T$878,6,FALSE)</f>
        <v>Indefinida.</v>
      </c>
      <c r="G917" s="129" t="str">
        <f>VLOOKUP(A917,BASE.!$A$1:$T$878,7,FALSE)</f>
        <v>Según Ley Orgánica Nº 18.695, artículos 1º al 4º.</v>
      </c>
      <c r="H917" s="129" t="str">
        <f>VLOOKUP(A917,BASE.!$A$1:$T$878,8,FALSE)</f>
        <v>no tiene</v>
      </c>
      <c r="I917" s="129">
        <f>VLOOKUP(A917,BASE.!$A$1:$T$878,9,FALSE)</f>
        <v>0</v>
      </c>
      <c r="J917" s="129">
        <f>VLOOKUP(A917,BASE.!$A$1:$T$878,10,FALSE)</f>
        <v>0</v>
      </c>
      <c r="K917" s="129" t="str">
        <f>VLOOKUP(A917,BASE.!$A$1:$T$878,11,FALSE)</f>
        <v xml:space="preserve">Gastón Pérez González, </v>
      </c>
      <c r="L917" s="129" t="str">
        <f>VLOOKUP(A917,BASE.!$A$1:$T$878,12,FALSE)</f>
        <v xml:space="preserve">Calle  Esmeralda Nº 145, Comuna de Corral, XIV Región de los Ríos.
</v>
      </c>
      <c r="M917" s="129" t="str">
        <f>VLOOKUP(A917,BASE.!$A$1:$T$878,13,FALSE)</f>
        <v>XIV</v>
      </c>
      <c r="N917" s="129" t="str">
        <f>VLOOKUP(A917,BASE.!$A$1:$T$878,14,FALSE)</f>
        <v>Corral</v>
      </c>
      <c r="O917" s="129" t="str">
        <f>VLOOKUP(A917,BASE.!$A$1:$T$878,15,FALSE)</f>
        <v>Fono: 63-471808</v>
      </c>
      <c r="P917" s="129" t="str">
        <f>VLOOKUP(A917,BASE.!$A$1:$T$878,16,FALSE)</f>
        <v xml:space="preserve">cuyamo@municipalidadcorral.cl
alcaldia@municipalidadcorral.cl
</v>
      </c>
      <c r="Q917" s="129">
        <f>VLOOKUP(A917,BASE.!$A$1:$T$878,17,FALSE)</f>
        <v>0</v>
      </c>
      <c r="R917" s="129">
        <f>VLOOKUP(A917,BASE.!$A$1:$T$878,18,FALSE)</f>
        <v>91001</v>
      </c>
      <c r="S917" s="129" t="str">
        <f>VLOOKUP(A917,BASE.!$A$1:$T$878,19,FALSE)</f>
        <v>No se acompañan. Aplica Informe Jurídico Nº 09, de  fecha 14 de marzo de 2011 del Departamento Jurídico y Dictamen Nº 070791, de 2009, de la Contraloría General de la República</v>
      </c>
      <c r="T917" s="131">
        <f>VLOOKUP(A917,BASE.!$A$1:$T$878,20,FALSE)</f>
        <v>41996</v>
      </c>
      <c r="U917" s="130">
        <v>7521</v>
      </c>
      <c r="V917" s="136">
        <v>118275</v>
      </c>
      <c r="W917" s="136">
        <v>118275</v>
      </c>
      <c r="X917" s="134">
        <v>44227</v>
      </c>
      <c r="Y917" s="135" t="s">
        <v>8664</v>
      </c>
      <c r="Z917" s="135" t="s">
        <v>7880</v>
      </c>
      <c r="AA917" s="135" t="s">
        <v>8100</v>
      </c>
    </row>
    <row r="918" spans="1:27" x14ac:dyDescent="0.25">
      <c r="A918" s="129">
        <v>7523</v>
      </c>
      <c r="B918" s="129" t="s">
        <v>8553</v>
      </c>
      <c r="C918" s="129" t="s">
        <v>7838</v>
      </c>
      <c r="D918" s="129" t="str">
        <f>VLOOKUP(A918,BASE.!$A$1:$T$878,4,FALSE)</f>
        <v>Municipalidad</v>
      </c>
      <c r="E918" s="129" t="str">
        <f>VLOOKUP(A918,BASE.!$A$1:$T$878,5,FALSE)</f>
        <v>Constitución Política de la República, artículo 107.</v>
      </c>
      <c r="F918" s="129" t="str">
        <f>VLOOKUP(A918,BASE.!$A$1:$T$878,6,FALSE)</f>
        <v>Indefinida.</v>
      </c>
      <c r="G918" s="129" t="str">
        <f>VLOOKUP(A918,BASE.!$A$1:$T$878,7,FALSE)</f>
        <v>Según Ley Orgánica Nº 18.695, artículos 1º al 4º.</v>
      </c>
      <c r="H918" s="129" t="str">
        <f>VLOOKUP(A918,BASE.!$A$1:$T$878,8,FALSE)</f>
        <v>no tiene</v>
      </c>
      <c r="I918" s="129">
        <f>VLOOKUP(A918,BASE.!$A$1:$T$878,9,FALSE)</f>
        <v>0</v>
      </c>
      <c r="J918" s="129">
        <f>VLOOKUP(A918,BASE.!$A$1:$T$878,10,FALSE)</f>
        <v>0</v>
      </c>
      <c r="K918" s="129" t="str">
        <f>VLOOKUP(A918,BASE.!$A$1:$T$878,11,FALSE)</f>
        <v xml:space="preserve">Claudio Rosamel Lavado Castro, </v>
      </c>
      <c r="L918" s="129" t="str">
        <f>VLOOKUP(A918,BASE.!$A$1:$T$878,12,FALSE)</f>
        <v xml:space="preserve">Avda. Balmaceda Esquina Alessandri S/N
</v>
      </c>
      <c r="M918" s="129" t="str">
        <f>VLOOKUP(A918,BASE.!$A$1:$T$878,13,FALSE)</f>
        <v>XIV</v>
      </c>
      <c r="N918" s="129" t="str">
        <f>VLOOKUP(A918,BASE.!$A$1:$T$878,14,FALSE)</f>
        <v>Futrono</v>
      </c>
      <c r="O918" s="129">
        <f>VLOOKUP(A918,BASE.!$A$1:$T$878,15,FALSE)</f>
        <v>0</v>
      </c>
      <c r="P918" s="129" t="str">
        <f>VLOOKUP(A918,BASE.!$A$1:$T$878,16,FALSE)</f>
        <v>: contacto@munifutrono.cl</v>
      </c>
      <c r="Q918" s="129">
        <f>VLOOKUP(A918,BASE.!$A$1:$T$878,17,FALSE)</f>
        <v>0</v>
      </c>
      <c r="R918" s="129">
        <f>VLOOKUP(A918,BASE.!$A$1:$T$878,18,FALSE)</f>
        <v>91001</v>
      </c>
      <c r="S918" s="129" t="str">
        <f>VLOOKUP(A918,BASE.!$A$1:$T$878,19,FALSE)</f>
        <v>No se acompañan. Aplica Informe Jurídico Nº 09, de fecha 14 de marzo de 2011 del Departamento Jurídico y Dictamen Nº 070791, de 2009, de la Contraloría General de la República.</v>
      </c>
      <c r="T918" s="131">
        <f>VLOOKUP(A918,BASE.!$A$1:$T$878,20,FALSE)</f>
        <v>42032</v>
      </c>
      <c r="U918" s="130">
        <v>7523</v>
      </c>
      <c r="V918" s="136">
        <v>4893746</v>
      </c>
      <c r="W918" s="136">
        <v>4893746</v>
      </c>
      <c r="X918" s="134">
        <v>44227</v>
      </c>
      <c r="Y918" s="135" t="s">
        <v>8664</v>
      </c>
      <c r="Z918" s="135" t="s">
        <v>7880</v>
      </c>
      <c r="AA918" s="135" t="s">
        <v>7915</v>
      </c>
    </row>
    <row r="919" spans="1:27" x14ac:dyDescent="0.25">
      <c r="A919" s="129">
        <v>7526</v>
      </c>
      <c r="B919" s="129" t="s">
        <v>8554</v>
      </c>
      <c r="C919" s="129">
        <v>691802000</v>
      </c>
      <c r="D919" s="129" t="str">
        <f>VLOOKUP(A919,BASE.!$A$1:$T$878,4,FALSE)</f>
        <v>Municipalidad</v>
      </c>
      <c r="E919" s="129" t="str">
        <f>VLOOKUP(A919,BASE.!$A$1:$T$878,5,FALSE)</f>
        <v>Constitución Política de la República, artículo 107.</v>
      </c>
      <c r="F919" s="129" t="str">
        <f>VLOOKUP(A919,BASE.!$A$1:$T$878,6,FALSE)</f>
        <v>Indefinida.</v>
      </c>
      <c r="G919" s="129" t="str">
        <f>VLOOKUP(A919,BASE.!$A$1:$T$878,7,FALSE)</f>
        <v>Según Ley Orgánica Nº 18.695, artículos 1º al 4º.</v>
      </c>
      <c r="H919" s="129" t="str">
        <f>VLOOKUP(A919,BASE.!$A$1:$T$878,8,FALSE)</f>
        <v>no tiene</v>
      </c>
      <c r="I919" s="129">
        <f>VLOOKUP(A919,BASE.!$A$1:$T$878,9,FALSE)</f>
        <v>0</v>
      </c>
      <c r="J919" s="129">
        <f>VLOOKUP(A919,BASE.!$A$1:$T$878,10,FALSE)</f>
        <v>0</v>
      </c>
      <c r="K919" s="129" t="str">
        <f>VLOOKUP(A919,BASE.!$A$1:$T$878,11,FALSE)</f>
        <v xml:space="preserve">Jorge Doliver Rivera Leal, </v>
      </c>
      <c r="L919" s="129" t="str">
        <f>VLOOKUP(A919,BASE.!$A$1:$T$878,12,FALSE)</f>
        <v xml:space="preserve">Calle Doctor Barriga Nº 995, comuna de Purén, Región de La Araucanía.
</v>
      </c>
      <c r="M919" s="129" t="str">
        <f>VLOOKUP(A919,BASE.!$A$1:$T$878,13,FALSE)</f>
        <v>IX</v>
      </c>
      <c r="N919" s="129" t="str">
        <f>VLOOKUP(A919,BASE.!$A$1:$T$878,14,FALSE)</f>
        <v>Purén</v>
      </c>
      <c r="O919" s="129" t="str">
        <f>VLOOKUP(A919,BASE.!$A$1:$T$878,15,FALSE)</f>
        <v xml:space="preserve">Fono: 45-2793013- 2793016
</v>
      </c>
      <c r="P919" s="129" t="str">
        <f>VLOOKUP(A919,BASE.!$A$1:$T$878,16,FALSE)</f>
        <v xml:space="preserve"> munipurenalcaldia@gmail.com</v>
      </c>
      <c r="Q919" s="129">
        <f>VLOOKUP(A919,BASE.!$A$1:$T$878,17,FALSE)</f>
        <v>0</v>
      </c>
      <c r="R919" s="129">
        <f>VLOOKUP(A919,BASE.!$A$1:$T$878,18,FALSE)</f>
        <v>91001</v>
      </c>
      <c r="S919" s="129" t="str">
        <f>VLOOKUP(A919,BASE.!$A$1:$T$878,19,FALSE)</f>
        <v>No se acompañan. Aplica Informe Jurídico Nº 09, de  fecha 14 de marzo de 2011 del Departamento Jurídico y Dictamen Nº 070791, de 2009, de la Contraloría General de la República</v>
      </c>
      <c r="T919" s="131">
        <f>VLOOKUP(A919,BASE.!$A$1:$T$878,20,FALSE)</f>
        <v>42047</v>
      </c>
      <c r="U919" s="130">
        <v>7526</v>
      </c>
      <c r="V919" s="136">
        <v>137199</v>
      </c>
      <c r="W919" s="136">
        <v>137199</v>
      </c>
      <c r="X919" s="134">
        <v>44227</v>
      </c>
      <c r="Y919" s="135" t="s">
        <v>8664</v>
      </c>
      <c r="Z919" s="135" t="s">
        <v>7880</v>
      </c>
      <c r="AA919" s="135" t="s">
        <v>8101</v>
      </c>
    </row>
    <row r="920" spans="1:27" x14ac:dyDescent="0.25">
      <c r="A920" s="129">
        <v>7527</v>
      </c>
      <c r="B920" s="129" t="s">
        <v>8555</v>
      </c>
      <c r="C920" s="129">
        <v>690413000</v>
      </c>
      <c r="D920" s="129" t="str">
        <f>VLOOKUP(A920,BASE.!$A$1:$T$878,4,FALSE)</f>
        <v>Municipalidad</v>
      </c>
      <c r="E920" s="129" t="str">
        <f>VLOOKUP(A920,BASE.!$A$1:$T$878,5,FALSE)</f>
        <v>Constitución Política de la República, artículo 107.</v>
      </c>
      <c r="F920" s="129" t="str">
        <f>VLOOKUP(A920,BASE.!$A$1:$T$878,6,FALSE)</f>
        <v>Indefinida.</v>
      </c>
      <c r="G920" s="129" t="str">
        <f>VLOOKUP(A920,BASE.!$A$1:$T$878,7,FALSE)</f>
        <v>Según Ley Orgánica Nº 18.695, artículos 1º al 4º.</v>
      </c>
      <c r="H920" s="129">
        <f>VLOOKUP(A920,BASE.!$A$1:$T$878,8,FALSE)</f>
        <v>0</v>
      </c>
      <c r="I920" s="129">
        <f>VLOOKUP(A920,BASE.!$A$1:$T$878,9,FALSE)</f>
        <v>0</v>
      </c>
      <c r="J920" s="129">
        <f>VLOOKUP(A920,BASE.!$A$1:$T$878,10,FALSE)</f>
        <v>0</v>
      </c>
      <c r="K920" s="129" t="str">
        <f>VLOOKUP(A920,BASE.!$A$1:$T$878,11,FALSE)</f>
        <v>Juan Bernardo Leyton Lemus,</v>
      </c>
      <c r="L920" s="129" t="str">
        <f>VLOOKUP(A920,BASE.!$A$1:$T$878,12,FALSE)</f>
        <v xml:space="preserve">Luis Infante Nº 520, Canela baja, Comuna de Canela, IV Región de Coquimbo.
</v>
      </c>
      <c r="M920" s="129" t="str">
        <f>VLOOKUP(A920,BASE.!$A$1:$T$878,13,FALSE)</f>
        <v>III</v>
      </c>
      <c r="N920" s="129" t="str">
        <f>VLOOKUP(A920,BASE.!$A$1:$T$878,14,FALSE)</f>
        <v xml:space="preserve"> Canela</v>
      </c>
      <c r="O920" s="129" t="str">
        <f>VLOOKUP(A920,BASE.!$A$1:$T$878,15,FALSE)</f>
        <v>Fono: 53-2540088</v>
      </c>
      <c r="P920" s="129" t="str">
        <f>VLOOKUP(A920,BASE.!$A$1:$T$878,16,FALSE)</f>
        <v>Correo electrónico: secretaria.canela@gmail.com, evecoar@gmail.com, didecocanela@gmail.com</v>
      </c>
      <c r="Q920" s="129">
        <f>VLOOKUP(A920,BASE.!$A$1:$T$878,17,FALSE)</f>
        <v>0</v>
      </c>
      <c r="R920" s="129">
        <f>VLOOKUP(A920,BASE.!$A$1:$T$878,18,FALSE)</f>
        <v>91001</v>
      </c>
      <c r="S920" s="129" t="str">
        <f>VLOOKUP(A920,BASE.!$A$1:$T$878,19,FALSE)</f>
        <v>No se acompañan. Aplica Informe Jurídico Nº 09, de fecha 14 de marzo de 2011 del Departamento Jurídico y Dictamen Nº 070791, de 2009, de la Contraloría General de la República.</v>
      </c>
      <c r="T920" s="131">
        <f>VLOOKUP(A920,BASE.!$A$1:$T$878,20,FALSE)</f>
        <v>42047</v>
      </c>
      <c r="U920" s="130">
        <v>7527</v>
      </c>
      <c r="V920" s="136">
        <v>94620</v>
      </c>
      <c r="W920" s="136">
        <v>94620</v>
      </c>
      <c r="X920" s="134">
        <v>44227</v>
      </c>
      <c r="Y920" s="135" t="s">
        <v>8664</v>
      </c>
      <c r="Z920" s="135" t="s">
        <v>7880</v>
      </c>
      <c r="AA920" s="135" t="s">
        <v>8102</v>
      </c>
    </row>
    <row r="921" spans="1:27" x14ac:dyDescent="0.25">
      <c r="A921" s="129">
        <v>7528</v>
      </c>
      <c r="B921" s="129" t="s">
        <v>8556</v>
      </c>
      <c r="C921" s="129">
        <v>690409003</v>
      </c>
      <c r="D921" s="129" t="str">
        <f>VLOOKUP(A921,BASE.!$A$1:$T$878,4,FALSE)</f>
        <v>Municipalidad</v>
      </c>
      <c r="E921" s="129" t="str">
        <f>VLOOKUP(A921,BASE.!$A$1:$T$878,5,FALSE)</f>
        <v>Constitución Política de la República, artículo 107.</v>
      </c>
      <c r="F921" s="129" t="str">
        <f>VLOOKUP(A921,BASE.!$A$1:$T$878,6,FALSE)</f>
        <v>Indefinida.</v>
      </c>
      <c r="G921" s="129" t="str">
        <f>VLOOKUP(A921,BASE.!$A$1:$T$878,7,FALSE)</f>
        <v>Según Ley Orgánica Nº 18.695, artículos 1º al 4º.</v>
      </c>
      <c r="H921" s="129" t="str">
        <f>VLOOKUP(A921,BASE.!$A$1:$T$878,8,FALSE)</f>
        <v>no tiene</v>
      </c>
      <c r="I921" s="129">
        <f>VLOOKUP(A921,BASE.!$A$1:$T$878,9,FALSE)</f>
        <v>0</v>
      </c>
      <c r="J921" s="129">
        <f>VLOOKUP(A921,BASE.!$A$1:$T$878,10,FALSE)</f>
        <v>0</v>
      </c>
      <c r="K921" s="129" t="str">
        <f>VLOOKUP(A921,BASE.!$A$1:$T$878,11,FALSE)</f>
        <v xml:space="preserve">Carlos Araya Bugueño, </v>
      </c>
      <c r="L921" s="129" t="str">
        <f>VLOOKUP(A921,BASE.!$A$1:$T$878,12,FALSE)</f>
        <v xml:space="preserve">Caupolicán Nº 1147, Comuna de Punitaqui, Provincia de Limarí, IV Región de Coquimbo.
</v>
      </c>
      <c r="M921" s="129" t="str">
        <f>VLOOKUP(A921,BASE.!$A$1:$T$878,13,FALSE)</f>
        <v>IV</v>
      </c>
      <c r="N921" s="129" t="str">
        <f>VLOOKUP(A921,BASE.!$A$1:$T$878,14,FALSE)</f>
        <v>Punitaqui</v>
      </c>
      <c r="O921" s="129" t="str">
        <f>VLOOKUP(A921,BASE.!$A$1:$T$878,15,FALSE)</f>
        <v>Fono: (53)2731106-(53)2731006-(53)2731112</v>
      </c>
      <c r="P921" s="129" t="str">
        <f>VLOOKUP(A921,BASE.!$A$1:$T$878,16,FALSE)</f>
        <v>secretaria@munipunitaqui.cl, oficinadeproyectos@munipunitaqui.cl</v>
      </c>
      <c r="Q921" s="129">
        <f>VLOOKUP(A921,BASE.!$A$1:$T$878,17,FALSE)</f>
        <v>0</v>
      </c>
      <c r="R921" s="129">
        <f>VLOOKUP(A921,BASE.!$A$1:$T$878,18,FALSE)</f>
        <v>91001</v>
      </c>
      <c r="S921" s="129" t="str">
        <f>VLOOKUP(A921,BASE.!$A$1:$T$878,19,FALSE)</f>
        <v>No corresponde</v>
      </c>
      <c r="T921" s="131">
        <f>VLOOKUP(A921,BASE.!$A$1:$T$878,20,FALSE)</f>
        <v>42052</v>
      </c>
      <c r="U921" s="130">
        <v>7528</v>
      </c>
      <c r="V921" s="136">
        <v>137199</v>
      </c>
      <c r="W921" s="136">
        <v>137199</v>
      </c>
      <c r="X921" s="134">
        <v>44227</v>
      </c>
      <c r="Y921" s="135" t="s">
        <v>8664</v>
      </c>
      <c r="Z921" s="135" t="s">
        <v>7880</v>
      </c>
      <c r="AA921" s="135" t="s">
        <v>8015</v>
      </c>
    </row>
    <row r="922" spans="1:27" x14ac:dyDescent="0.25">
      <c r="A922" s="129">
        <v>7529</v>
      </c>
      <c r="B922" s="129" t="s">
        <v>8656</v>
      </c>
      <c r="C922" s="129">
        <v>605111130</v>
      </c>
      <c r="D922" s="129" t="str">
        <f>VLOOKUP(A922,BASE.!$A$1:$T$878,4,FALSE)</f>
        <v>Gobernación Provincial</v>
      </c>
      <c r="E922" s="129" t="str">
        <f>VLOOKUP(A922,BASE.!$A$1:$T$878,5,FALSE)</f>
        <v>Constitución Política de la República, artículo 105.</v>
      </c>
      <c r="F922" s="129" t="str">
        <f>VLOOKUP(A922,BASE.!$A$1:$T$878,6,FALSE)</f>
        <v>Indefinida.</v>
      </c>
      <c r="G922" s="129" t="str">
        <f>VLOOKUP(A922,BASE.!$A$1:$T$878,7,FALSE)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22" s="129" t="str">
        <f>VLOOKUP(A922,BASE.!$A$1:$T$878,8,FALSE)</f>
        <v>no tiene</v>
      </c>
      <c r="I922" s="129">
        <f>VLOOKUP(A922,BASE.!$A$1:$T$878,9,FALSE)</f>
        <v>0</v>
      </c>
      <c r="J922" s="129">
        <f>VLOOKUP(A922,BASE.!$A$1:$T$878,10,FALSE)</f>
        <v>0</v>
      </c>
      <c r="K922" s="129" t="str">
        <f>VLOOKUP(A922,BASE.!$A$1:$T$878,11,FALSE)</f>
        <v>Gobernador Provincial Titular: don Luis Ignacio Baez Chavarría</v>
      </c>
      <c r="L922" s="129" t="str">
        <f>VLOOKUP(A922,BASE.!$A$1:$T$878,12,FALSE)</f>
        <v xml:space="preserve">Calle Esmeralda Nº 199, comuna de Cochrane, Región de Aysén.
</v>
      </c>
      <c r="M922" s="129" t="str">
        <f>VLOOKUP(A922,BASE.!$A$1:$T$878,13,FALSE)</f>
        <v>XI</v>
      </c>
      <c r="N922" s="129" t="str">
        <f>VLOOKUP(A922,BASE.!$A$1:$T$878,14,FALSE)</f>
        <v>Cochrane</v>
      </c>
      <c r="O922" s="129" t="str">
        <f>VLOOKUP(A922,BASE.!$A$1:$T$878,15,FALSE)</f>
        <v xml:space="preserve">Jefe de Gabinete: fono 672522114.
Asesor Jurídico: Fono 672522114.
Coordinadora OPD: Fono 940124006.
</v>
      </c>
      <c r="P922" s="129" t="str">
        <f>VLOOKUP(A922,BASE.!$A$1:$T$878,16,FALSE)</f>
        <v xml:space="preserve">Jefe de Gabinete: rrivera@interior.gob.cl. Fono 672522114.
Asesor Jurídico: lprieto@interior.gob.cl
Coordinadora OPD: opdcapitanprat@interior.gob.cl
</v>
      </c>
      <c r="Q922" s="129">
        <f>VLOOKUP(A922,BASE.!$A$1:$T$878,17,FALSE)</f>
        <v>0</v>
      </c>
      <c r="R922" s="129">
        <f>VLOOKUP(A922,BASE.!$A$1:$T$878,18,FALSE)</f>
        <v>91001</v>
      </c>
      <c r="S922" s="129" t="str">
        <f>VLOOKUP(A922,BASE.!$A$1:$T$878,19,FALSE)</f>
        <v>No se acompañan. Aplica Informe Jurídico Nº 09, de  fecha 14 de marzo de 2011 del Departamento Jurídico y Dictamen Nº 070791, de 2009, de la Contraloría General de la República</v>
      </c>
      <c r="T922" s="131">
        <f>VLOOKUP(A922,BASE.!$A$1:$T$878,20,FALSE)</f>
        <v>42052</v>
      </c>
      <c r="U922" s="130">
        <v>7529</v>
      </c>
      <c r="V922" s="136">
        <v>0</v>
      </c>
      <c r="W922" s="136">
        <v>0</v>
      </c>
      <c r="X922" s="134">
        <v>44227</v>
      </c>
      <c r="Y922" s="135" t="s">
        <v>8664</v>
      </c>
      <c r="Z922" s="135" t="s">
        <v>7880</v>
      </c>
      <c r="AA922" s="135" t="s">
        <v>7973</v>
      </c>
    </row>
    <row r="923" spans="1:27" x14ac:dyDescent="0.25">
      <c r="A923" s="129">
        <v>7531</v>
      </c>
      <c r="B923" s="129" t="s">
        <v>8557</v>
      </c>
      <c r="C923" s="129">
        <v>692544005</v>
      </c>
      <c r="D923" s="129" t="str">
        <f>VLOOKUP(A923,BASE.!$A$1:$T$878,4,FALSE)</f>
        <v>Municipalidad</v>
      </c>
      <c r="E923" s="129" t="str">
        <f>VLOOKUP(A923,BASE.!$A$1:$T$878,5,FALSE)</f>
        <v>Constitución Política de la República, artículo 107.</v>
      </c>
      <c r="F923" s="129" t="str">
        <f>VLOOKUP(A923,BASE.!$A$1:$T$878,6,FALSE)</f>
        <v>Indefinida.</v>
      </c>
      <c r="G923" s="129" t="str">
        <f>VLOOKUP(A923,BASE.!$A$1:$T$878,7,FALSE)</f>
        <v>Según Ley Orgánica Nº 18.695, artículos 1º al 4º.</v>
      </c>
      <c r="H923" s="129" t="str">
        <f>VLOOKUP(A923,BASE.!$A$1:$T$878,8,FALSE)</f>
        <v>no tiene</v>
      </c>
      <c r="I923" s="129">
        <f>VLOOKUP(A923,BASE.!$A$1:$T$878,9,FALSE)</f>
        <v>0</v>
      </c>
      <c r="J923" s="129">
        <f>VLOOKUP(A923,BASE.!$A$1:$T$878,10,FALSE)</f>
        <v>0</v>
      </c>
      <c r="K923" s="129" t="str">
        <f>VLOOKUP(A923,BASE.!$A$1:$T$878,11,FALSE)</f>
        <v xml:space="preserve">Jaime Patricio Fernández Alarcón, </v>
      </c>
      <c r="L923" s="129" t="str">
        <f>VLOOKUP(A923,BASE.!$A$1:$T$878,12,FALSE)</f>
        <v xml:space="preserve">Calle O`Higgins Nº 189, comuna de Cabo de Hornos, Región de Magallanes y la Antártica Chilena.
</v>
      </c>
      <c r="M923" s="129" t="str">
        <f>VLOOKUP(A923,BASE.!$A$1:$T$878,13,FALSE)</f>
        <v>XII</v>
      </c>
      <c r="N923" s="129" t="str">
        <f>VLOOKUP(A923,BASE.!$A$1:$T$878,14,FALSE)</f>
        <v xml:space="preserve"> Hornos</v>
      </c>
      <c r="O923" s="129" t="str">
        <f>VLOOKUP(A923,BASE.!$A$1:$T$878,15,FALSE)</f>
        <v xml:space="preserve">Fono: 621011-621018-621449-621120 </v>
      </c>
      <c r="P923" s="129" t="str">
        <f>VLOOKUP(A923,BASE.!$A$1:$T$878,16,FALSE)</f>
        <v>E mail: municipalidad@imcabodehornos.cl 
Página web: www.imcabodehornos.cl</v>
      </c>
      <c r="Q923" s="129">
        <f>VLOOKUP(A923,BASE.!$A$1:$T$878,17,FALSE)</f>
        <v>0</v>
      </c>
      <c r="R923" s="129">
        <f>VLOOKUP(A923,BASE.!$A$1:$T$878,18,FALSE)</f>
        <v>91001</v>
      </c>
      <c r="S923" s="129" t="str">
        <f>VLOOKUP(A923,BASE.!$A$1:$T$878,19,FALSE)</f>
        <v>No se acompañan. Aplica Informe Jurídico Nº 09, de  fecha 14 de marzo de 2011 del Departamento Jurídico y Dictamen Nº 070791, de 2009, de la Contraloría General de la República</v>
      </c>
      <c r="T923" s="131">
        <f>VLOOKUP(A923,BASE.!$A$1:$T$878,20,FALSE)</f>
        <v>42053</v>
      </c>
      <c r="U923" s="130">
        <v>7531</v>
      </c>
      <c r="V923" s="136">
        <v>166000</v>
      </c>
      <c r="W923" s="136">
        <v>166000</v>
      </c>
      <c r="X923" s="134">
        <v>44227</v>
      </c>
      <c r="Y923" s="135" t="s">
        <v>8664</v>
      </c>
      <c r="Z923" s="135" t="s">
        <v>7880</v>
      </c>
      <c r="AA923" s="135" t="s">
        <v>8103</v>
      </c>
    </row>
    <row r="924" spans="1:27" x14ac:dyDescent="0.25">
      <c r="A924" s="129">
        <v>7532</v>
      </c>
      <c r="B924" s="129" t="s">
        <v>8558</v>
      </c>
      <c r="C924" s="129">
        <v>691910008</v>
      </c>
      <c r="D924" s="129" t="str">
        <f>VLOOKUP(A924,BASE.!$A$1:$T$878,4,FALSE)</f>
        <v>Municipalidad</v>
      </c>
      <c r="E924" s="129" t="str">
        <f>VLOOKUP(A924,BASE.!$A$1:$T$878,5,FALSE)</f>
        <v>Constitución Política de la República, artículo 107.</v>
      </c>
      <c r="F924" s="129" t="str">
        <f>VLOOKUP(A924,BASE.!$A$1:$T$878,6,FALSE)</f>
        <v>Indefinida.</v>
      </c>
      <c r="G924" s="129" t="str">
        <f>VLOOKUP(A924,BASE.!$A$1:$T$878,7,FALSE)</f>
        <v>Según Ley Orgánica Nº 18.695, artículos 1º al 4º.</v>
      </c>
      <c r="H924" s="129" t="str">
        <f>VLOOKUP(A924,BASE.!$A$1:$T$878,8,FALSE)</f>
        <v>no tiene</v>
      </c>
      <c r="I924" s="129">
        <f>VLOOKUP(A924,BASE.!$A$1:$T$878,9,FALSE)</f>
        <v>0</v>
      </c>
      <c r="J924" s="129">
        <f>VLOOKUP(A924,BASE.!$A$1:$T$878,10,FALSE)</f>
        <v>0</v>
      </c>
      <c r="K924" s="129" t="str">
        <f>VLOOKUP(A924,BASE.!$A$1:$T$878,11,FALSE)</f>
        <v xml:space="preserve">Alfonso Coke Candía, 
</v>
      </c>
      <c r="L924" s="129" t="str">
        <f>VLOOKUP(A924,BASE.!$A$1:$T$878,12,FALSE)</f>
        <v xml:space="preserve">Calle Pedro Aguirre Cerda Nº580,  Comuna de Cunco.
</v>
      </c>
      <c r="M924" s="129" t="str">
        <f>VLOOKUP(A924,BASE.!$A$1:$T$878,13,FALSE)</f>
        <v>IX</v>
      </c>
      <c r="N924" s="129" t="str">
        <f>VLOOKUP(A924,BASE.!$A$1:$T$878,14,FALSE)</f>
        <v>Cunco</v>
      </c>
      <c r="O924" s="129" t="str">
        <f>VLOOKUP(A924,BASE.!$A$1:$T$878,15,FALSE)</f>
        <v>Mesa Central: (56) (45) 200101</v>
      </c>
      <c r="P924" s="129" t="str">
        <f>VLOOKUP(A924,BASE.!$A$1:$T$878,16,FALSE)</f>
        <v>info@municunco.cl</v>
      </c>
      <c r="Q924" s="129">
        <f>VLOOKUP(A924,BASE.!$A$1:$T$878,17,FALSE)</f>
        <v>0</v>
      </c>
      <c r="R924" s="129">
        <f>VLOOKUP(A924,BASE.!$A$1:$T$878,18,FALSE)</f>
        <v>91001</v>
      </c>
      <c r="S924" s="129" t="str">
        <f>VLOOKUP(A924,BASE.!$A$1:$T$878,19,FALSE)</f>
        <v>No se acompañan. Aplica Informe Jurídico Nº 09, de fecha 14 de marzo de 2011 del Departamento Jurídico y Dictamen Nº 070791, de 2009, de la Contraloría General de la República.</v>
      </c>
      <c r="T924" s="131">
        <f>VLOOKUP(A924,BASE.!$A$1:$T$878,20,FALSE)</f>
        <v>42053</v>
      </c>
      <c r="U924" s="130">
        <v>7532</v>
      </c>
      <c r="V924" s="136">
        <v>137199</v>
      </c>
      <c r="W924" s="136">
        <v>137199</v>
      </c>
      <c r="X924" s="134">
        <v>44227</v>
      </c>
      <c r="Y924" s="135" t="s">
        <v>8664</v>
      </c>
      <c r="Z924" s="135" t="s">
        <v>7880</v>
      </c>
      <c r="AA924" s="135" t="s">
        <v>8104</v>
      </c>
    </row>
    <row r="925" spans="1:27" x14ac:dyDescent="0.25">
      <c r="A925" s="129">
        <v>7533</v>
      </c>
      <c r="B925" s="129" t="s">
        <v>8559</v>
      </c>
      <c r="C925" s="129">
        <v>691809005</v>
      </c>
      <c r="D925" s="129" t="str">
        <f>VLOOKUP(A925,BASE.!$A$1:$T$878,4,FALSE)</f>
        <v>Municipalidad</v>
      </c>
      <c r="E925" s="129" t="str">
        <f>VLOOKUP(A925,BASE.!$A$1:$T$878,5,FALSE)</f>
        <v>Constitución Política de la República, artículo 107.</v>
      </c>
      <c r="F925" s="129" t="str">
        <f>VLOOKUP(A925,BASE.!$A$1:$T$878,6,FALSE)</f>
        <v>Indefinida.</v>
      </c>
      <c r="G925" s="129" t="str">
        <f>VLOOKUP(A925,BASE.!$A$1:$T$878,7,FALSE)</f>
        <v>Según Ley Orgánica Nº 18.695, artículos 1º al 4º.</v>
      </c>
      <c r="H925" s="129" t="str">
        <f>VLOOKUP(A925,BASE.!$A$1:$T$878,8,FALSE)</f>
        <v>no tiene</v>
      </c>
      <c r="I925" s="129">
        <f>VLOOKUP(A925,BASE.!$A$1:$T$878,9,FALSE)</f>
        <v>0</v>
      </c>
      <c r="J925" s="129">
        <f>VLOOKUP(A925,BASE.!$A$1:$T$878,10,FALSE)</f>
        <v>0</v>
      </c>
      <c r="K925" s="129" t="str">
        <f>VLOOKUP(A925,BASE.!$A$1:$T$878,11,FALSE)</f>
        <v xml:space="preserve">Hugo Monsalves Castillo, </v>
      </c>
      <c r="L925" s="129" t="str">
        <f>VLOOKUP(A925,BASE.!$A$1:$T$878,12,FALSE)</f>
        <v xml:space="preserve">calle Lagos Nº680, Comuna de Victoria, Región de Araucania.
</v>
      </c>
      <c r="M925" s="129" t="str">
        <f>VLOOKUP(A925,BASE.!$A$1:$T$878,13,FALSE)</f>
        <v>IX</v>
      </c>
      <c r="N925" s="129" t="str">
        <f>VLOOKUP(A925,BASE.!$A$1:$T$878,14,FALSE)</f>
        <v>Victoria</v>
      </c>
      <c r="O925" s="129" t="str">
        <f>VLOOKUP(A925,BASE.!$A$1:$T$878,15,FALSE)</f>
        <v>Mesa Central (56-45) 2 296 400</v>
      </c>
      <c r="P925" s="129" t="str">
        <f>VLOOKUP(A925,BASE.!$A$1:$T$878,16,FALSE)</f>
        <v xml:space="preserve"> municipalidad@victoriachile.cl</v>
      </c>
      <c r="Q925" s="129">
        <f>VLOOKUP(A925,BASE.!$A$1:$T$878,17,FALSE)</f>
        <v>0</v>
      </c>
      <c r="R925" s="129">
        <f>VLOOKUP(A925,BASE.!$A$1:$T$878,18,FALSE)</f>
        <v>91001</v>
      </c>
      <c r="S925" s="129" t="str">
        <f>VLOOKUP(A925,BASE.!$A$1:$T$878,19,FALSE)</f>
        <v>No corresponde</v>
      </c>
      <c r="T925" s="131">
        <f>VLOOKUP(A925,BASE.!$A$1:$T$878,20,FALSE)</f>
        <v>42053</v>
      </c>
      <c r="U925" s="130">
        <v>7533</v>
      </c>
      <c r="V925" s="136">
        <v>165585</v>
      </c>
      <c r="W925" s="136">
        <v>165585</v>
      </c>
      <c r="X925" s="134">
        <v>44227</v>
      </c>
      <c r="Y925" s="135" t="s">
        <v>8664</v>
      </c>
      <c r="Z925" s="135" t="s">
        <v>7880</v>
      </c>
      <c r="AA925" s="135" t="s">
        <v>7985</v>
      </c>
    </row>
    <row r="926" spans="1:27" x14ac:dyDescent="0.25">
      <c r="A926" s="129">
        <v>7534</v>
      </c>
      <c r="B926" s="129" t="s">
        <v>8560</v>
      </c>
      <c r="C926" s="129">
        <v>690415003</v>
      </c>
      <c r="D926" s="129" t="str">
        <f>VLOOKUP(A926,BASE.!$A$1:$T$878,4,FALSE)</f>
        <v>Municipalidad</v>
      </c>
      <c r="E926" s="129" t="str">
        <f>VLOOKUP(A926,BASE.!$A$1:$T$878,5,FALSE)</f>
        <v>Constitución Política de la República, artículo 107.</v>
      </c>
      <c r="F926" s="129" t="str">
        <f>VLOOKUP(A926,BASE.!$A$1:$T$878,6,FALSE)</f>
        <v>Indefinida.</v>
      </c>
      <c r="G926" s="129" t="str">
        <f>VLOOKUP(A926,BASE.!$A$1:$T$878,7,FALSE)</f>
        <v>Según Ley Orgánica Nº 18.695, artículos 1º al 4º.</v>
      </c>
      <c r="H926" s="129" t="str">
        <f>VLOOKUP(A926,BASE.!$A$1:$T$878,8,FALSE)</f>
        <v>no tiene</v>
      </c>
      <c r="I926" s="129">
        <f>VLOOKUP(A926,BASE.!$A$1:$T$878,9,FALSE)</f>
        <v>0</v>
      </c>
      <c r="J926" s="129">
        <f>VLOOKUP(A926,BASE.!$A$1:$T$878,10,FALSE)</f>
        <v>0</v>
      </c>
      <c r="K926" s="129" t="str">
        <f>VLOOKUP(A926,BASE.!$A$1:$T$878,11,FALSE)</f>
        <v xml:space="preserve">Manuel Yahnosse Marcarian Julio, </v>
      </c>
      <c r="L926" s="129" t="str">
        <f>VLOOKUP(A926,BASE.!$A$1:$T$878,12,FALSE)</f>
        <v xml:space="preserve">Lincoyan Nº255, Los Vilos
</v>
      </c>
      <c r="M926" s="129" t="str">
        <f>VLOOKUP(A926,BASE.!$A$1:$T$878,13,FALSE)</f>
        <v>IV</v>
      </c>
      <c r="N926" s="129">
        <f>VLOOKUP(A926,BASE.!$A$1:$T$878,14,FALSE)</f>
        <v>0</v>
      </c>
      <c r="O926" s="129" t="str">
        <f>VLOOKUP(A926,BASE.!$A$1:$T$878,15,FALSE)</f>
        <v xml:space="preserve">Fono: (056) 53 353084
</v>
      </c>
      <c r="P926" s="129" t="str">
        <f>VLOOKUP(A926,BASE.!$A$1:$T$878,16,FALSE)</f>
        <v>Sergio.paladines@munilosvilos.cl</v>
      </c>
      <c r="Q926" s="129">
        <f>VLOOKUP(A926,BASE.!$A$1:$T$878,17,FALSE)</f>
        <v>0</v>
      </c>
      <c r="R926" s="129">
        <f>VLOOKUP(A926,BASE.!$A$1:$T$878,18,FALSE)</f>
        <v>91001</v>
      </c>
      <c r="S926" s="129" t="str">
        <f>VLOOKUP(A926,BASE.!$A$1:$T$878,19,FALSE)</f>
        <v xml:space="preserve">No se acompañan. Aplica Informe Jurídico Nº 09, de  fecha 14 de marzo de 2011 del Departamento Jurídico y Dictamen Nº 070791, de 2009, de la Contraloría General de la República.  </v>
      </c>
      <c r="T926" s="131">
        <f>VLOOKUP(A926,BASE.!$A$1:$T$878,20,FALSE)</f>
        <v>42053</v>
      </c>
      <c r="U926" s="130">
        <v>7534</v>
      </c>
      <c r="V926" s="136">
        <v>4730622</v>
      </c>
      <c r="W926" s="136">
        <v>4730622</v>
      </c>
      <c r="X926" s="134">
        <v>44227</v>
      </c>
      <c r="Y926" s="135" t="s">
        <v>8664</v>
      </c>
      <c r="Z926" s="135" t="s">
        <v>7880</v>
      </c>
      <c r="AA926" s="135" t="s">
        <v>8041</v>
      </c>
    </row>
    <row r="927" spans="1:27" x14ac:dyDescent="0.25">
      <c r="A927" s="129">
        <v>7535</v>
      </c>
      <c r="B927" s="129" t="s">
        <v>8561</v>
      </c>
      <c r="C927" s="129">
        <v>690739003</v>
      </c>
      <c r="D927" s="129" t="str">
        <f>VLOOKUP(A927,BASE.!$A$1:$T$878,4,FALSE)</f>
        <v>Municipalidad</v>
      </c>
      <c r="E927" s="129" t="str">
        <f>VLOOKUP(A927,BASE.!$A$1:$T$878,5,FALSE)</f>
        <v>Constitución Política de la República, artículo 107.</v>
      </c>
      <c r="F927" s="129" t="str">
        <f>VLOOKUP(A927,BASE.!$A$1:$T$878,6,FALSE)</f>
        <v>Indefinida.</v>
      </c>
      <c r="G927" s="129" t="str">
        <f>VLOOKUP(A927,BASE.!$A$1:$T$878,7,FALSE)</f>
        <v>Según Ley Orgánica Nº 18.695, artículos 1º al 4º.</v>
      </c>
      <c r="H927" s="129" t="str">
        <f>VLOOKUP(A927,BASE.!$A$1:$T$878,8,FALSE)</f>
        <v>no tiene</v>
      </c>
      <c r="I927" s="129">
        <f>VLOOKUP(A927,BASE.!$A$1:$T$878,9,FALSE)</f>
        <v>0</v>
      </c>
      <c r="J927" s="129">
        <f>VLOOKUP(A927,BASE.!$A$1:$T$878,10,FALSE)</f>
        <v>0</v>
      </c>
      <c r="K927" s="129" t="str">
        <f>VLOOKUP(A927,BASE.!$A$1:$T$878,11,FALSE)</f>
        <v xml:space="preserve">Juan Pablo Barros Basso. </v>
      </c>
      <c r="L927" s="129" t="str">
        <f>VLOOKUP(A927,BASE.!$A$1:$T$878,12,FALSE)</f>
        <v xml:space="preserve">Avda. Ambrosio O´Higgins Nº1305
</v>
      </c>
      <c r="M927" s="129" t="str">
        <f>VLOOKUP(A927,BASE.!$A$1:$T$878,13,FALSE)</f>
        <v>XIII</v>
      </c>
      <c r="N927" s="129" t="str">
        <f>VLOOKUP(A927,BASE.!$A$1:$T$878,14,FALSE)</f>
        <v xml:space="preserve"> Curacaví</v>
      </c>
      <c r="O927" s="129" t="str">
        <f>VLOOKUP(A927,BASE.!$A$1:$T$878,15,FALSE)</f>
        <v>Fono: (02) 22992100 - 22992141</v>
      </c>
      <c r="P927" s="129" t="str">
        <f>VLOOKUP(A927,BASE.!$A$1:$T$878,16,FALSE)</f>
        <v xml:space="preserve"> social@municipalidadcuracavi.cl</v>
      </c>
      <c r="Q927" s="129">
        <f>VLOOKUP(A927,BASE.!$A$1:$T$878,17,FALSE)</f>
        <v>0</v>
      </c>
      <c r="R927" s="129">
        <f>VLOOKUP(A927,BASE.!$A$1:$T$878,18,FALSE)</f>
        <v>91001</v>
      </c>
      <c r="S927" s="129" t="str">
        <f>VLOOKUP(A927,BASE.!$A$1:$T$878,19,FALSE)</f>
        <v>No se acompañan. Aplica Informe Jurídico Nº 09, de  fecha 14 de marzo de 2011 del Departamento Jurídico y Dictamen Nº 070791, de 2009, de la Contraloría General de la República</v>
      </c>
      <c r="T927" s="131">
        <f>VLOOKUP(A927,BASE.!$A$1:$T$878,20,FALSE)</f>
        <v>42053</v>
      </c>
      <c r="U927" s="130">
        <v>7535</v>
      </c>
      <c r="V927" s="136">
        <v>3577300</v>
      </c>
      <c r="W927" s="136">
        <v>3577300</v>
      </c>
      <c r="X927" s="134">
        <v>44227</v>
      </c>
      <c r="Y927" s="135" t="s">
        <v>8664</v>
      </c>
      <c r="Z927" s="135" t="s">
        <v>7880</v>
      </c>
      <c r="AA927" s="135" t="s">
        <v>8031</v>
      </c>
    </row>
    <row r="928" spans="1:27" x14ac:dyDescent="0.25">
      <c r="A928" s="129">
        <v>7536</v>
      </c>
      <c r="B928" s="129" t="s">
        <v>8562</v>
      </c>
      <c r="C928" s="129">
        <v>691514005</v>
      </c>
      <c r="D928" s="129" t="str">
        <f>VLOOKUP(A928,BASE.!$A$1:$T$878,4,FALSE)</f>
        <v>Municipalidad</v>
      </c>
      <c r="E928" s="129" t="str">
        <f>VLOOKUP(A928,BASE.!$A$1:$T$878,5,FALSE)</f>
        <v>Constitución Política de la República, artículo 107.</v>
      </c>
      <c r="F928" s="129" t="str">
        <f>VLOOKUP(A928,BASE.!$A$1:$T$878,6,FALSE)</f>
        <v>Indefinida.</v>
      </c>
      <c r="G928" s="129" t="str">
        <f>VLOOKUP(A928,BASE.!$A$1:$T$878,7,FALSE)</f>
        <v>Según Ley Orgánica Nº 18.695, artículos 1º al 4º.</v>
      </c>
      <c r="H928" s="129" t="str">
        <f>VLOOKUP(A928,BASE.!$A$1:$T$878,8,FALSE)</f>
        <v>no tiene</v>
      </c>
      <c r="I928" s="129">
        <f>VLOOKUP(A928,BASE.!$A$1:$T$878,9,FALSE)</f>
        <v>0</v>
      </c>
      <c r="J928" s="129">
        <f>VLOOKUP(A928,BASE.!$A$1:$T$878,10,FALSE)</f>
        <v>0</v>
      </c>
      <c r="K928" s="129" t="str">
        <f>VLOOKUP(A928,BASE.!$A$1:$T$878,11,FALSE)</f>
        <v xml:space="preserve">Ángel Castro Medina, </v>
      </c>
      <c r="L928" s="129" t="str">
        <f>VLOOKUP(A928,BASE.!$A$1:$T$878,12,FALSE)</f>
        <v xml:space="preserve">Yungay Nº 125, comuna de Santa Juana, Región del Biobío.
</v>
      </c>
      <c r="M928" s="129" t="str">
        <f>VLOOKUP(A928,BASE.!$A$1:$T$878,13,FALSE)</f>
        <v>VIII</v>
      </c>
      <c r="N928" s="129" t="str">
        <f>VLOOKUP(A928,BASE.!$A$1:$T$878,14,FALSE)</f>
        <v>Santa Juana</v>
      </c>
      <c r="O928" s="129" t="str">
        <f>VLOOKUP(A928,BASE.!$A$1:$T$878,15,FALSE)</f>
        <v xml:space="preserve">Fono: (41) 2779242-(41) 2779152- (41)2779243
</v>
      </c>
      <c r="P928" s="129" t="str">
        <f>VLOOKUP(A928,BASE.!$A$1:$T$878,16,FALSE)</f>
        <v xml:space="preserve">santajuana@santajuana.cl
acastro@santajuana.cl 
</v>
      </c>
      <c r="Q928" s="129">
        <f>VLOOKUP(A928,BASE.!$A$1:$T$878,17,FALSE)</f>
        <v>0</v>
      </c>
      <c r="R928" s="129">
        <f>VLOOKUP(A928,BASE.!$A$1:$T$878,18,FALSE)</f>
        <v>91001</v>
      </c>
      <c r="S928" s="129" t="str">
        <f>VLOOKUP(A928,BASE.!$A$1:$T$878,19,FALSE)</f>
        <v>No se acompañan. Aplica Informe Jurídico Nº 09, de  fecha 14 de marzo de 2011 del Departamento Jurídico y Dictamen Nº 070791, de 2009, de la Contraloría General de la República</v>
      </c>
      <c r="T928" s="131">
        <f>VLOOKUP(A928,BASE.!$A$1:$T$878,20,FALSE)</f>
        <v>42053</v>
      </c>
      <c r="U928" s="130">
        <v>7536</v>
      </c>
      <c r="V928" s="136">
        <v>94620</v>
      </c>
      <c r="W928" s="136">
        <v>94620</v>
      </c>
      <c r="X928" s="134">
        <v>44227</v>
      </c>
      <c r="Y928" s="135" t="s">
        <v>8664</v>
      </c>
      <c r="Z928" s="135" t="s">
        <v>7880</v>
      </c>
      <c r="AA928" s="135" t="s">
        <v>8105</v>
      </c>
    </row>
    <row r="929" spans="1:27" x14ac:dyDescent="0.25">
      <c r="A929" s="129">
        <v>7537</v>
      </c>
      <c r="B929" s="129" t="s">
        <v>8563</v>
      </c>
      <c r="C929" s="129">
        <v>691705005</v>
      </c>
      <c r="D929" s="129" t="str">
        <f>VLOOKUP(A929,BASE.!$A$1:$T$878,4,FALSE)</f>
        <v>Municipalidad</v>
      </c>
      <c r="E929" s="129" t="str">
        <f>VLOOKUP(A929,BASE.!$A$1:$T$878,5,FALSE)</f>
        <v>Constitución Política de la República, artículo 107.</v>
      </c>
      <c r="F929" s="129" t="str">
        <f>VLOOKUP(A929,BASE.!$A$1:$T$878,6,FALSE)</f>
        <v>Indefinida.</v>
      </c>
      <c r="G929" s="129" t="str">
        <f>VLOOKUP(A929,BASE.!$A$1:$T$878,7,FALSE)</f>
        <v>Según Ley Orgánica Nº 18.695, artículos 1º al 4º.</v>
      </c>
      <c r="H929" s="129" t="str">
        <f>VLOOKUP(A929,BASE.!$A$1:$T$878,8,FALSE)</f>
        <v>no tiene</v>
      </c>
      <c r="I929" s="129">
        <f>VLOOKUP(A929,BASE.!$A$1:$T$878,9,FALSE)</f>
        <v>0</v>
      </c>
      <c r="J929" s="129">
        <f>VLOOKUP(A929,BASE.!$A$1:$T$878,10,FALSE)</f>
        <v>0</v>
      </c>
      <c r="K929" s="129" t="str">
        <f>VLOOKUP(A929,BASE.!$A$1:$T$878,11,FALSE)</f>
        <v xml:space="preserve">Jorge Alberto Rivas Figueroa.
</v>
      </c>
      <c r="L929" s="129" t="str">
        <f>VLOOKUP(A929,BASE.!$A$1:$T$878,12,FALSE)</f>
        <v xml:space="preserve">Avenida Pedro Lagos Nº 410, comuna de Mulchén, Región del Biobío.
</v>
      </c>
      <c r="M929" s="129" t="str">
        <f>VLOOKUP(A929,BASE.!$A$1:$T$878,13,FALSE)</f>
        <v>VIII</v>
      </c>
      <c r="N929" s="129" t="str">
        <f>VLOOKUP(A929,BASE.!$A$1:$T$878,14,FALSE)</f>
        <v>Mulchén</v>
      </c>
      <c r="O929" s="129" t="str">
        <f>VLOOKUP(A929,BASE.!$A$1:$T$878,15,FALSE)</f>
        <v>Fono: 43-2401400</v>
      </c>
      <c r="P929" s="129">
        <f>VLOOKUP(A929,BASE.!$A$1:$T$878,16,FALSE)</f>
        <v>0</v>
      </c>
      <c r="Q929" s="129">
        <f>VLOOKUP(A929,BASE.!$A$1:$T$878,17,FALSE)</f>
        <v>0</v>
      </c>
      <c r="R929" s="129">
        <f>VLOOKUP(A929,BASE.!$A$1:$T$878,18,FALSE)</f>
        <v>91001</v>
      </c>
      <c r="S929" s="129" t="str">
        <f>VLOOKUP(A929,BASE.!$A$1:$T$878,19,FALSE)</f>
        <v>No se acompañan. Aplica Informe Jurídico Nº 09, de  fecha 14 de marzo de 2011 del Departamento Jurídico y Dictamen Nº 070791, de 2009, de la Contraloría General de la República</v>
      </c>
      <c r="T929" s="131">
        <f>VLOOKUP(A929,BASE.!$A$1:$T$878,20,FALSE)</f>
        <v>42053</v>
      </c>
      <c r="U929" s="130">
        <v>7537</v>
      </c>
      <c r="V929" s="136">
        <v>137199</v>
      </c>
      <c r="W929" s="136">
        <v>137199</v>
      </c>
      <c r="X929" s="134">
        <v>44227</v>
      </c>
      <c r="Y929" s="135" t="s">
        <v>8664</v>
      </c>
      <c r="Z929" s="135" t="s">
        <v>7880</v>
      </c>
      <c r="AA929" s="135" t="s">
        <v>7995</v>
      </c>
    </row>
    <row r="930" spans="1:27" x14ac:dyDescent="0.25">
      <c r="A930" s="129">
        <v>7538</v>
      </c>
      <c r="B930" s="129" t="s">
        <v>8564</v>
      </c>
      <c r="C930" s="129">
        <v>691411001</v>
      </c>
      <c r="D930" s="129" t="str">
        <f>VLOOKUP(A930,BASE.!$A$1:$T$878,4,FALSE)</f>
        <v>Municipalidad</v>
      </c>
      <c r="E930" s="129" t="str">
        <f>VLOOKUP(A930,BASE.!$A$1:$T$878,5,FALSE)</f>
        <v>Constitución Política de la República, artículo 107.</v>
      </c>
      <c r="F930" s="129" t="str">
        <f>VLOOKUP(A930,BASE.!$A$1:$T$878,6,FALSE)</f>
        <v>Indefinida.</v>
      </c>
      <c r="G930" s="129" t="str">
        <f>VLOOKUP(A930,BASE.!$A$1:$T$878,7,FALSE)</f>
        <v>Según Ley Orgánica Nº 18.695, artículos 1º al 4º.</v>
      </c>
      <c r="H930" s="129" t="str">
        <f>VLOOKUP(A930,BASE.!$A$1:$T$878,8,FALSE)</f>
        <v>no tiene</v>
      </c>
      <c r="I930" s="129">
        <f>VLOOKUP(A930,BASE.!$A$1:$T$878,9,FALSE)</f>
        <v>0</v>
      </c>
      <c r="J930" s="129">
        <f>VLOOKUP(A930,BASE.!$A$1:$T$878,10,FALSE)</f>
        <v>0</v>
      </c>
      <c r="K930" s="129" t="str">
        <f>VLOOKUP(A930,BASE.!$A$1:$T$878,11,FALSE)</f>
        <v xml:space="preserve">Carlos Luis Chandía Alarcón
</v>
      </c>
      <c r="L930" s="129" t="str">
        <f>VLOOKUP(A930,BASE.!$A$1:$T$878,12,FALSE)</f>
        <v xml:space="preserve">Avenida Prat Nº 1675, comuna de Coihueco
</v>
      </c>
      <c r="M930" s="129" t="str">
        <f>VLOOKUP(A930,BASE.!$A$1:$T$878,13,FALSE)</f>
        <v>XVI</v>
      </c>
      <c r="N930" s="129" t="str">
        <f>VLOOKUP(A930,BASE.!$A$1:$T$878,14,FALSE)</f>
        <v>Coihueco</v>
      </c>
      <c r="O930" s="129" t="str">
        <f>VLOOKUP(A930,BASE.!$A$1:$T$878,15,FALSE)</f>
        <v>Fono: 42-2471002- 2471007</v>
      </c>
      <c r="P930" s="129">
        <f>VLOOKUP(A930,BASE.!$A$1:$T$878,16,FALSE)</f>
        <v>0</v>
      </c>
      <c r="Q930" s="129">
        <f>VLOOKUP(A930,BASE.!$A$1:$T$878,17,FALSE)</f>
        <v>0</v>
      </c>
      <c r="R930" s="129">
        <f>VLOOKUP(A930,BASE.!$A$1:$T$878,18,FALSE)</f>
        <v>91001</v>
      </c>
      <c r="S930" s="129" t="str">
        <f>VLOOKUP(A930,BASE.!$A$1:$T$878,19,FALSE)</f>
        <v>No se acompañan. Aplica Informe Jurídico Nº 09, de  fecha 14 de marzo de 2011 del Departamento Jurídico y Dictamen Nº 070791, de 2009, de la Contraloría General de la República</v>
      </c>
      <c r="T930" s="131">
        <f>VLOOKUP(A930,BASE.!$A$1:$T$878,20,FALSE)</f>
        <v>42053</v>
      </c>
      <c r="U930" s="130">
        <v>7538</v>
      </c>
      <c r="V930" s="136">
        <v>118275</v>
      </c>
      <c r="W930" s="136">
        <v>118275</v>
      </c>
      <c r="X930" s="134">
        <v>44227</v>
      </c>
      <c r="Y930" s="135" t="s">
        <v>8664</v>
      </c>
      <c r="Z930" s="135" t="s">
        <v>7880</v>
      </c>
      <c r="AA930" s="135" t="s">
        <v>8106</v>
      </c>
    </row>
    <row r="931" spans="1:27" x14ac:dyDescent="0.25">
      <c r="A931" s="129">
        <v>7540</v>
      </c>
      <c r="B931" s="129" t="s">
        <v>8565</v>
      </c>
      <c r="C931" s="129" t="s">
        <v>7826</v>
      </c>
      <c r="D931" s="129" t="str">
        <f>VLOOKUP(A931,BASE.!$A$1:$T$878,4,FALSE)</f>
        <v>Municipalidad</v>
      </c>
      <c r="E931" s="129" t="str">
        <f>VLOOKUP(A931,BASE.!$A$1:$T$878,5,FALSE)</f>
        <v>Constitución Política de la República, artículo 107.</v>
      </c>
      <c r="F931" s="129" t="str">
        <f>VLOOKUP(A931,BASE.!$A$1:$T$878,6,FALSE)</f>
        <v>Indefinida.</v>
      </c>
      <c r="G931" s="129" t="str">
        <f>VLOOKUP(A931,BASE.!$A$1:$T$878,7,FALSE)</f>
        <v>Según Ley Orgánica Nº 18.695, artículos 1º al 4º.</v>
      </c>
      <c r="H931" s="129" t="str">
        <f>VLOOKUP(A931,BASE.!$A$1:$T$878,8,FALSE)</f>
        <v>no tiene</v>
      </c>
      <c r="I931" s="129">
        <f>VLOOKUP(A931,BASE.!$A$1:$T$878,9,FALSE)</f>
        <v>0</v>
      </c>
      <c r="J931" s="129">
        <f>VLOOKUP(A931,BASE.!$A$1:$T$878,10,FALSE)</f>
        <v>0</v>
      </c>
      <c r="K931" s="129" t="str">
        <f>VLOOKUP(A931,BASE.!$A$1:$T$878,11,FALSE)</f>
        <v xml:space="preserve">Mario Alejandro Gierke Quevedo, </v>
      </c>
      <c r="L931" s="129" t="str">
        <f>VLOOKUP(A931,BASE.!$A$1:$T$878,12,FALSE)</f>
        <v xml:space="preserve">Las Delicias Nº 355, Comuna de Cabrero. Región del Bio-Bio.
</v>
      </c>
      <c r="M931" s="129" t="str">
        <f>VLOOKUP(A931,BASE.!$A$1:$T$878,13,FALSE)</f>
        <v>VIII</v>
      </c>
      <c r="N931" s="129" t="str">
        <f>VLOOKUP(A931,BASE.!$A$1:$T$878,14,FALSE)</f>
        <v>Cabrero</v>
      </c>
      <c r="O931" s="129" t="str">
        <f>VLOOKUP(A931,BASE.!$A$1:$T$878,15,FALSE)</f>
        <v>Fono: (43) 2401813  (43) 2401800</v>
      </c>
      <c r="P931" s="129" t="str">
        <f>VLOOKUP(A931,BASE.!$A$1:$T$878,16,FALSE)</f>
        <v>http:// http://www.cabrero.cl/</v>
      </c>
      <c r="Q931" s="129">
        <f>VLOOKUP(A931,BASE.!$A$1:$T$878,17,FALSE)</f>
        <v>0</v>
      </c>
      <c r="R931" s="129">
        <f>VLOOKUP(A931,BASE.!$A$1:$T$878,18,FALSE)</f>
        <v>91001</v>
      </c>
      <c r="S931" s="129" t="str">
        <f>VLOOKUP(A931,BASE.!$A$1:$T$878,19,FALSE)</f>
        <v>No se acompañan. Aplica Informe Jurídico Nº 09, de  fecha 14 de marzo de 2011 del Departamento Jurídico y Dictamen Nº 070791, de 2009, de la Contraloría General de la República</v>
      </c>
      <c r="T931" s="131">
        <f>VLOOKUP(A931,BASE.!$A$1:$T$878,20,FALSE)</f>
        <v>42053</v>
      </c>
      <c r="U931" s="130">
        <v>7540</v>
      </c>
      <c r="V931" s="136">
        <v>118275</v>
      </c>
      <c r="W931" s="136">
        <v>118275</v>
      </c>
      <c r="X931" s="134">
        <v>44227</v>
      </c>
      <c r="Y931" s="135" t="s">
        <v>8664</v>
      </c>
      <c r="Z931" s="135" t="s">
        <v>7880</v>
      </c>
      <c r="AA931" s="135" t="s">
        <v>8107</v>
      </c>
    </row>
    <row r="932" spans="1:27" x14ac:dyDescent="0.25">
      <c r="A932" s="129">
        <v>7542</v>
      </c>
      <c r="B932" s="129" t="s">
        <v>8566</v>
      </c>
      <c r="C932" s="129">
        <v>605110118</v>
      </c>
      <c r="D932" s="129" t="str">
        <f>VLOOKUP(A932,BASE.!$A$1:$T$878,4,FALSE)</f>
        <v>Gobernación Provincial</v>
      </c>
      <c r="E932" s="129" t="str">
        <f>VLOOKUP(A932,BASE.!$A$1:$T$878,5,FALSE)</f>
        <v>Constitución Política de la República, artículo 105.</v>
      </c>
      <c r="F932" s="129" t="str">
        <f>VLOOKUP(A932,BASE.!$A$1:$T$878,6,FALSE)</f>
        <v>Indefinida.</v>
      </c>
      <c r="G932" s="129" t="str">
        <f>VLOOKUP(A932,BASE.!$A$1:$T$878,7,FALSE)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32" s="129" t="str">
        <f>VLOOKUP(A932,BASE.!$A$1:$T$878,8,FALSE)</f>
        <v>no tiene</v>
      </c>
      <c r="I932" s="129">
        <f>VLOOKUP(A932,BASE.!$A$1:$T$878,9,FALSE)</f>
        <v>0</v>
      </c>
      <c r="J932" s="129">
        <f>VLOOKUP(A932,BASE.!$A$1:$T$878,10,FALSE)</f>
        <v>0</v>
      </c>
      <c r="K932" s="129" t="str">
        <f>VLOOKUP(A932,BASE.!$A$1:$T$878,11,FALSE)</f>
        <v xml:space="preserve">Gobernador Provincial Titular: Ricardo Luis Sanzana Oteíza, </v>
      </c>
      <c r="L932" s="129" t="str">
        <f>VLOOKUP(A932,BASE.!$A$1:$T$878,12,FALSE)</f>
        <v xml:space="preserve">Calle 7 de Junio N° 188. Arica.
</v>
      </c>
      <c r="M932" s="129" t="str">
        <f>VLOOKUP(A932,BASE.!$A$1:$T$878,13,FALSE)</f>
        <v>XV</v>
      </c>
      <c r="N932" s="129" t="str">
        <f>VLOOKUP(A932,BASE.!$A$1:$T$878,14,FALSE)</f>
        <v>Arica</v>
      </c>
      <c r="O932" s="129" t="str">
        <f>VLOOKUP(A932,BASE.!$A$1:$T$878,15,FALSE)</f>
        <v xml:space="preserve">Fono: 58-231440.
</v>
      </c>
      <c r="P932" s="129">
        <f>VLOOKUP(A932,BASE.!$A$1:$T$878,16,FALSE)</f>
        <v>0</v>
      </c>
      <c r="Q932" s="129">
        <f>VLOOKUP(A932,BASE.!$A$1:$T$878,17,FALSE)</f>
        <v>0</v>
      </c>
      <c r="R932" s="129">
        <f>VLOOKUP(A932,BASE.!$A$1:$T$878,18,FALSE)</f>
        <v>91001</v>
      </c>
      <c r="S932" s="129" t="str">
        <f>VLOOKUP(A932,BASE.!$A$1:$T$878,19,FALSE)</f>
        <v>No se acompañan. Aplica Informe Jurídico Nº 09, de  fecha 14 de marzo de 2011 del Departamento Jurídico y Dictamen Nº 070791, de 2009, de la Contraloría General de la República</v>
      </c>
      <c r="T932" s="131">
        <f>VLOOKUP(A932,BASE.!$A$1:$T$878,20,FALSE)</f>
        <v>42054</v>
      </c>
      <c r="U932" s="130">
        <v>7542</v>
      </c>
      <c r="V932" s="136">
        <v>11905254</v>
      </c>
      <c r="W932" s="136">
        <v>11905254</v>
      </c>
      <c r="X932" s="134">
        <v>44227</v>
      </c>
      <c r="Y932" s="135" t="s">
        <v>8664</v>
      </c>
      <c r="Z932" s="135" t="s">
        <v>7880</v>
      </c>
      <c r="AA932" s="135" t="s">
        <v>7900</v>
      </c>
    </row>
    <row r="933" spans="1:27" x14ac:dyDescent="0.25">
      <c r="A933" s="129">
        <v>7543</v>
      </c>
      <c r="B933" s="129" t="s">
        <v>8567</v>
      </c>
      <c r="C933" s="129">
        <v>690716003</v>
      </c>
      <c r="D933" s="129" t="str">
        <f>VLOOKUP(A933,BASE.!$A$1:$T$878,4,FALSE)</f>
        <v>Municipalidad</v>
      </c>
      <c r="E933" s="129" t="str">
        <f>VLOOKUP(A933,BASE.!$A$1:$T$878,5,FALSE)</f>
        <v>Constitución Política de la República, artículo 107.</v>
      </c>
      <c r="F933" s="129" t="str">
        <f>VLOOKUP(A933,BASE.!$A$1:$T$878,6,FALSE)</f>
        <v>Indefinida.</v>
      </c>
      <c r="G933" s="129" t="str">
        <f>VLOOKUP(A933,BASE.!$A$1:$T$878,7,FALSE)</f>
        <v>Según Ley Orgánica Nº 18.695, artículos 1º al 4º.</v>
      </c>
      <c r="H933" s="129" t="str">
        <f>VLOOKUP(A933,BASE.!$A$1:$T$878,8,FALSE)</f>
        <v>no tiene</v>
      </c>
      <c r="I933" s="129">
        <f>VLOOKUP(A933,BASE.!$A$1:$T$878,9,FALSE)</f>
        <v>0</v>
      </c>
      <c r="J933" s="129">
        <f>VLOOKUP(A933,BASE.!$A$1:$T$878,10,FALSE)</f>
        <v>0</v>
      </c>
      <c r="K933" s="129" t="str">
        <f>VLOOKUP(A933,BASE.!$A$1:$T$878,11,FALSE)</f>
        <v xml:space="preserve">Eva Lidia Aburto Gajardo
</v>
      </c>
      <c r="L933" s="129" t="str">
        <f>VLOOKUP(A933,BASE.!$A$1:$T$878,12,FALSE)</f>
        <v xml:space="preserve">Arturo Prat Nº 200, comuna de Til Til, Región Metropolitana.
</v>
      </c>
      <c r="M933" s="129" t="str">
        <f>VLOOKUP(A933,BASE.!$A$1:$T$878,13,FALSE)</f>
        <v>XIII</v>
      </c>
      <c r="N933" s="129" t="str">
        <f>VLOOKUP(A933,BASE.!$A$1:$T$878,14,FALSE)</f>
        <v>Til Til</v>
      </c>
      <c r="O933" s="129" t="str">
        <f>VLOOKUP(A933,BASE.!$A$1:$T$878,15,FALSE)</f>
        <v xml:space="preserve">Fono: 976960915- 977903144
</v>
      </c>
      <c r="P933" s="129" t="str">
        <f>VLOOKUP(A933,BASE.!$A$1:$T$878,16,FALSE)</f>
        <v xml:space="preserve">opdtiltil@gmail.com
</v>
      </c>
      <c r="Q933" s="129">
        <f>VLOOKUP(A933,BASE.!$A$1:$T$878,17,FALSE)</f>
        <v>0</v>
      </c>
      <c r="R933" s="129">
        <f>VLOOKUP(A933,BASE.!$A$1:$T$878,18,FALSE)</f>
        <v>91001</v>
      </c>
      <c r="S933" s="129" t="str">
        <f>VLOOKUP(A933,BASE.!$A$1:$T$878,19,FALSE)</f>
        <v>No se acompañan. Aplica Informe Jurídico Nº 09, de  fecha 14 de marzo de 2011 del Departamento Jurídico y Dictamen Nº 070791, de 2009, de la Contraloría General de la República</v>
      </c>
      <c r="T933" s="131">
        <f>VLOOKUP(A933,BASE.!$A$1:$T$878,20,FALSE)</f>
        <v>42058</v>
      </c>
      <c r="U933" s="130">
        <v>7543</v>
      </c>
      <c r="V933" s="136">
        <v>3577300</v>
      </c>
      <c r="W933" s="136">
        <v>3577300</v>
      </c>
      <c r="X933" s="134">
        <v>44227</v>
      </c>
      <c r="Y933" s="135" t="s">
        <v>8664</v>
      </c>
      <c r="Z933" s="135" t="s">
        <v>7880</v>
      </c>
      <c r="AA933" s="135" t="s">
        <v>8108</v>
      </c>
    </row>
    <row r="934" spans="1:27" x14ac:dyDescent="0.25">
      <c r="A934" s="129">
        <v>7544</v>
      </c>
      <c r="B934" s="129" t="s">
        <v>8568</v>
      </c>
      <c r="C934" s="129">
        <v>735686003</v>
      </c>
      <c r="D934" s="129" t="str">
        <f>VLOOKUP(A934,BASE.!$A$1:$T$878,4,FALSE)</f>
        <v>Municipalidad</v>
      </c>
      <c r="E934" s="129" t="str">
        <f>VLOOKUP(A934,BASE.!$A$1:$T$878,5,FALSE)</f>
        <v>Constitución Política de la República, artículo 107.</v>
      </c>
      <c r="F934" s="129" t="str">
        <f>VLOOKUP(A934,BASE.!$A$1:$T$878,6,FALSE)</f>
        <v>Indefinida.</v>
      </c>
      <c r="G934" s="129" t="str">
        <f>VLOOKUP(A934,BASE.!$A$1:$T$878,7,FALSE)</f>
        <v>Según Ley Orgánica Nº 18.695, artículos 1º al 4º.</v>
      </c>
      <c r="H934" s="129" t="str">
        <f>VLOOKUP(A934,BASE.!$A$1:$T$878,8,FALSE)</f>
        <v>no tiene</v>
      </c>
      <c r="I934" s="129">
        <f>VLOOKUP(A934,BASE.!$A$1:$T$878,9,FALSE)</f>
        <v>0</v>
      </c>
      <c r="J934" s="129">
        <f>VLOOKUP(A934,BASE.!$A$1:$T$878,10,FALSE)</f>
        <v>0</v>
      </c>
      <c r="K934" s="129" t="str">
        <f>VLOOKUP(A934,BASE.!$A$1:$T$878,11,FALSE)</f>
        <v xml:space="preserve">Oscar Armando Sumonte González, </v>
      </c>
      <c r="L934" s="129" t="str">
        <f>VLOOKUP(A934,BASE.!$A$1:$T$878,12,FALSE)</f>
        <v xml:space="preserve">1. Avenida Santa Laura Nº 567, comuna de Concón, Región de Valparaíso.
</v>
      </c>
      <c r="M934" s="129" t="str">
        <f>VLOOKUP(A934,BASE.!$A$1:$T$878,13,FALSE)</f>
        <v>V</v>
      </c>
      <c r="N934" s="129" t="str">
        <f>VLOOKUP(A934,BASE.!$A$1:$T$878,14,FALSE)</f>
        <v xml:space="preserve"> Concón</v>
      </c>
      <c r="O934" s="129" t="str">
        <f>VLOOKUP(A934,BASE.!$A$1:$T$878,15,FALSE)</f>
        <v xml:space="preserve">. Teléfono: (56 32) 381 6000 </v>
      </c>
      <c r="P934" s="129" t="str">
        <f>VLOOKUP(A934,BASE.!$A$1:$T$878,16,FALSE)</f>
        <v>oficinadepartes@concon.cl</v>
      </c>
      <c r="Q934" s="129">
        <f>VLOOKUP(A934,BASE.!$A$1:$T$878,17,FALSE)</f>
        <v>0</v>
      </c>
      <c r="R934" s="129">
        <f>VLOOKUP(A934,BASE.!$A$1:$T$878,18,FALSE)</f>
        <v>91001</v>
      </c>
      <c r="S934" s="129" t="str">
        <f>VLOOKUP(A934,BASE.!$A$1:$T$878,19,FALSE)</f>
        <v>No se acompañan. Aplica Informe Jurídico Nº 09, de  fecha 14 de marzo de 2011 del Departamento Jurídico y Dictamen Nº 070791, de 2009, de la Contraloría General de la República</v>
      </c>
      <c r="T934" s="131">
        <f>VLOOKUP(A934,BASE.!$A$1:$T$878,20,FALSE)</f>
        <v>42059</v>
      </c>
      <c r="U934" s="130">
        <v>7544</v>
      </c>
      <c r="V934" s="136">
        <v>120350</v>
      </c>
      <c r="W934" s="136">
        <v>120350</v>
      </c>
      <c r="X934" s="134">
        <v>44227</v>
      </c>
      <c r="Y934" s="135" t="s">
        <v>8664</v>
      </c>
      <c r="Z934" s="135" t="s">
        <v>7880</v>
      </c>
      <c r="AA934" s="135" t="s">
        <v>8039</v>
      </c>
    </row>
    <row r="935" spans="1:27" x14ac:dyDescent="0.25">
      <c r="A935" s="129">
        <v>7545</v>
      </c>
      <c r="B935" s="129" t="s">
        <v>8657</v>
      </c>
      <c r="C935" s="129">
        <v>690608006</v>
      </c>
      <c r="D935" s="129" t="str">
        <f>VLOOKUP(A935,BASE.!$A$1:$T$878,4,FALSE)</f>
        <v>Municipalidad</v>
      </c>
      <c r="E935" s="129" t="str">
        <f>VLOOKUP(A935,BASE.!$A$1:$T$878,5,FALSE)</f>
        <v>Constitución Política de la República, artículo 107.</v>
      </c>
      <c r="F935" s="129" t="str">
        <f>VLOOKUP(A935,BASE.!$A$1:$T$878,6,FALSE)</f>
        <v>Indefinida.</v>
      </c>
      <c r="G935" s="129" t="str">
        <f>VLOOKUP(A935,BASE.!$A$1:$T$878,7,FALSE)</f>
        <v>Según Ley Orgánica Nº 18.695, artículos 1º al 4º.</v>
      </c>
      <c r="H935" s="129" t="str">
        <f>VLOOKUP(A935,BASE.!$A$1:$T$878,8,FALSE)</f>
        <v>no tiene</v>
      </c>
      <c r="I935" s="129">
        <f>VLOOKUP(A935,BASE.!$A$1:$T$878,9,FALSE)</f>
        <v>0</v>
      </c>
      <c r="J935" s="129">
        <f>VLOOKUP(A935,BASE.!$A$1:$T$878,10,FALSE)</f>
        <v>0</v>
      </c>
      <c r="K935" s="129" t="str">
        <f>VLOOKUP(A935,BASE.!$A$1:$T$878,11,FALSE)</f>
        <v xml:space="preserve">Eliana del Carmen Olmos Solís
</v>
      </c>
      <c r="L935" s="129" t="str">
        <f>VLOOKUP(A935,BASE.!$A$1:$T$878,12,FALSE)</f>
        <v xml:space="preserve">Avenida Bernardo O´Higgins Nº 70, comuna de Puchuncaví, Región de Valparaíso. 
</v>
      </c>
      <c r="M935" s="129" t="str">
        <f>VLOOKUP(A935,BASE.!$A$1:$T$878,13,FALSE)</f>
        <v>V</v>
      </c>
      <c r="N935" s="129" t="str">
        <f>VLOOKUP(A935,BASE.!$A$1:$T$878,14,FALSE)</f>
        <v>Puchuncaví</v>
      </c>
      <c r="O935" s="129" t="str">
        <f>VLOOKUP(A935,BASE.!$A$1:$T$878,15,FALSE)</f>
        <v>Fono: (32) 2139603</v>
      </c>
      <c r="P935" s="129" t="str">
        <f>VLOOKUP(A935,BASE.!$A$1:$T$878,16,FALSE)</f>
        <v>E-mail Alcaldesa: Eliana.olmos@munipuchuncavi.cl</v>
      </c>
      <c r="Q935" s="129">
        <f>VLOOKUP(A935,BASE.!$A$1:$T$878,17,FALSE)</f>
        <v>0</v>
      </c>
      <c r="R935" s="129">
        <f>VLOOKUP(A935,BASE.!$A$1:$T$878,18,FALSE)</f>
        <v>91001</v>
      </c>
      <c r="S935" s="129" t="str">
        <f>VLOOKUP(A935,BASE.!$A$1:$T$878,19,FALSE)</f>
        <v>No se acompañan. Aplica Informe Jurídico Nº 09, de  fecha 14 de marzo de 2011 del Departamento Jurídico y Dictamen Nº 070791, de 2009, de la Contraloría General de la República</v>
      </c>
      <c r="T935" s="131">
        <f>VLOOKUP(A935,BASE.!$A$1:$T$878,20,FALSE)</f>
        <v>42059</v>
      </c>
      <c r="U935" s="130">
        <v>7545</v>
      </c>
      <c r="V935" s="136">
        <v>0</v>
      </c>
      <c r="W935" s="136">
        <v>0</v>
      </c>
      <c r="X935" s="134">
        <v>44227</v>
      </c>
      <c r="Y935" s="135" t="s">
        <v>8664</v>
      </c>
      <c r="Z935" s="135" t="s">
        <v>7880</v>
      </c>
      <c r="AA935" s="135" t="s">
        <v>8029</v>
      </c>
    </row>
    <row r="936" spans="1:27" x14ac:dyDescent="0.25">
      <c r="A936" s="129">
        <v>7546</v>
      </c>
      <c r="B936" s="129" t="s">
        <v>8569</v>
      </c>
      <c r="C936" s="129" t="s">
        <v>7836</v>
      </c>
      <c r="D936" s="129" t="str">
        <f>VLOOKUP(A936,BASE.!$A$1:$T$878,4,FALSE)</f>
        <v>Municipalidad</v>
      </c>
      <c r="E936" s="129" t="str">
        <f>VLOOKUP(A936,BASE.!$A$1:$T$878,5,FALSE)</f>
        <v>Constitución Política de la República, artículo 107.</v>
      </c>
      <c r="F936" s="129" t="str">
        <f>VLOOKUP(A936,BASE.!$A$1:$T$878,6,FALSE)</f>
        <v>Indefinida.</v>
      </c>
      <c r="G936" s="129" t="str">
        <f>VLOOKUP(A936,BASE.!$A$1:$T$878,7,FALSE)</f>
        <v>Según Ley Orgánica Nº 18.695, artículos 1º al 4º.</v>
      </c>
      <c r="H936" s="129" t="str">
        <f>VLOOKUP(A936,BASE.!$A$1:$T$878,8,FALSE)</f>
        <v>no tiene</v>
      </c>
      <c r="I936" s="129">
        <f>VLOOKUP(A936,BASE.!$A$1:$T$878,9,FALSE)</f>
        <v>0</v>
      </c>
      <c r="J936" s="129">
        <f>VLOOKUP(A936,BASE.!$A$1:$T$878,10,FALSE)</f>
        <v>0</v>
      </c>
      <c r="K936" s="129" t="str">
        <f>VLOOKUP(A936,BASE.!$A$1:$T$878,11,FALSE)</f>
        <v xml:space="preserve">César Antonio Orellana Orellana, </v>
      </c>
      <c r="L936" s="129" t="str">
        <f>VLOOKUP(A936,BASE.!$A$1:$T$878,12,FALSE)</f>
        <v xml:space="preserve">Edificio Consistorial, calle O´Higgins Nº 1016, comuna de Freirina, Región de Atacama. 
</v>
      </c>
      <c r="M936" s="129" t="str">
        <f>VLOOKUP(A936,BASE.!$A$1:$T$878,13,FALSE)</f>
        <v>III</v>
      </c>
      <c r="N936" s="129" t="str">
        <f>VLOOKUP(A936,BASE.!$A$1:$T$878,14,FALSE)</f>
        <v>Freirina</v>
      </c>
      <c r="O936" s="129" t="str">
        <f>VLOOKUP(A936,BASE.!$A$1:$T$878,15,FALSE)</f>
        <v>Fono: (51) 2518713- 518761</v>
      </c>
      <c r="P936" s="129" t="str">
        <f>VLOOKUP(A936,BASE.!$A$1:$T$878,16,FALSE)</f>
        <v xml:space="preserve"> alcaldía@imfreirina.cl</v>
      </c>
      <c r="Q936" s="129">
        <f>VLOOKUP(A936,BASE.!$A$1:$T$878,17,FALSE)</f>
        <v>0</v>
      </c>
      <c r="R936" s="129">
        <f>VLOOKUP(A936,BASE.!$A$1:$T$878,18,FALSE)</f>
        <v>91001</v>
      </c>
      <c r="S936" s="129" t="str">
        <f>VLOOKUP(A936,BASE.!$A$1:$T$878,19,FALSE)</f>
        <v>No se acompañan. Aplica Informe Jurídico Nº 09, de  fecha 14 de marzo de 2011 del Departamento Jurídico y Dictamen Nº 070791, de 2009, de la Contraloría General de la República</v>
      </c>
      <c r="T936" s="131">
        <f>VLOOKUP(A936,BASE.!$A$1:$T$878,20,FALSE)</f>
        <v>42059</v>
      </c>
      <c r="U936" s="130">
        <v>7546</v>
      </c>
      <c r="V936" s="136">
        <v>94620</v>
      </c>
      <c r="W936" s="136">
        <v>94620</v>
      </c>
      <c r="X936" s="134">
        <v>44227</v>
      </c>
      <c r="Y936" s="135" t="s">
        <v>8664</v>
      </c>
      <c r="Z936" s="135" t="s">
        <v>7880</v>
      </c>
      <c r="AA936" s="135" t="s">
        <v>7955</v>
      </c>
    </row>
    <row r="937" spans="1:27" x14ac:dyDescent="0.25">
      <c r="A937" s="129">
        <v>7547</v>
      </c>
      <c r="B937" s="129" t="s">
        <v>8570</v>
      </c>
      <c r="C937" s="129">
        <v>692519000</v>
      </c>
      <c r="D937" s="129" t="str">
        <f>VLOOKUP(A937,BASE.!$A$1:$T$878,4,FALSE)</f>
        <v>Municipalidad</v>
      </c>
      <c r="E937" s="129" t="str">
        <f>VLOOKUP(A937,BASE.!$A$1:$T$878,5,FALSE)</f>
        <v>Constitución Política de la República, artículo 107.</v>
      </c>
      <c r="F937" s="129" t="str">
        <f>VLOOKUP(A937,BASE.!$A$1:$T$878,6,FALSE)</f>
        <v>Indefinida.</v>
      </c>
      <c r="G937" s="129" t="str">
        <f>VLOOKUP(A937,BASE.!$A$1:$T$878,7,FALSE)</f>
        <v>Según Ley Orgánica Nº 18.695, artículos 1º al 4º.</v>
      </c>
      <c r="H937" s="129" t="str">
        <f>VLOOKUP(A937,BASE.!$A$1:$T$878,8,FALSE)</f>
        <v>no tiene</v>
      </c>
      <c r="I937" s="129">
        <f>VLOOKUP(A937,BASE.!$A$1:$T$878,9,FALSE)</f>
        <v>0</v>
      </c>
      <c r="J937" s="129">
        <f>VLOOKUP(A937,BASE.!$A$1:$T$878,10,FALSE)</f>
        <v>0</v>
      </c>
      <c r="K937" s="129" t="str">
        <f>VLOOKUP(A937,BASE.!$A$1:$T$878,11,FALSE)</f>
        <v xml:space="preserve">Carmen Antonia Bou Bou, </v>
      </c>
      <c r="L937" s="129" t="str">
        <f>VLOOKUP(A937,BASE.!$A$1:$T$878,12,FALSE)</f>
        <v xml:space="preserve">Padre Alonso García S/N, comuna de Alto del Carmen, Región de Atacama. 
</v>
      </c>
      <c r="M937" s="129" t="str">
        <f>VLOOKUP(A937,BASE.!$A$1:$T$878,13,FALSE)</f>
        <v>III</v>
      </c>
      <c r="N937" s="129" t="str">
        <f>VLOOKUP(A937,BASE.!$A$1:$T$878,14,FALSE)</f>
        <v>Alto del Carmen</v>
      </c>
      <c r="O937" s="129" t="str">
        <f>VLOOKUP(A937,BASE.!$A$1:$T$878,15,FALSE)</f>
        <v>Fono: (51) 610359- 610328</v>
      </c>
      <c r="P937" s="129">
        <f>VLOOKUP(A937,BASE.!$A$1:$T$878,16,FALSE)</f>
        <v>0</v>
      </c>
      <c r="Q937" s="129">
        <f>VLOOKUP(A937,BASE.!$A$1:$T$878,17,FALSE)</f>
        <v>0</v>
      </c>
      <c r="R937" s="129">
        <f>VLOOKUP(A937,BASE.!$A$1:$T$878,18,FALSE)</f>
        <v>91001</v>
      </c>
      <c r="S937" s="129" t="str">
        <f>VLOOKUP(A937,BASE.!$A$1:$T$878,19,FALSE)</f>
        <v>No se acompañan. Aplica Informe Jurídico Nº 09, de  fecha 14 de marzo de 2011 del Departamento Jurídico y Dictamen Nº 070791, de 2009, de la Contraloría General de la República</v>
      </c>
      <c r="T937" s="131">
        <f>VLOOKUP(A937,BASE.!$A$1:$T$878,20,FALSE)</f>
        <v>42059</v>
      </c>
      <c r="U937" s="130">
        <v>7547</v>
      </c>
      <c r="V937" s="136">
        <v>137199</v>
      </c>
      <c r="W937" s="136">
        <v>137199</v>
      </c>
      <c r="X937" s="134">
        <v>44227</v>
      </c>
      <c r="Y937" s="135" t="s">
        <v>8664</v>
      </c>
      <c r="Z937" s="135" t="s">
        <v>7880</v>
      </c>
      <c r="AA937" s="135" t="s">
        <v>8109</v>
      </c>
    </row>
    <row r="938" spans="1:27" x14ac:dyDescent="0.25">
      <c r="A938" s="129">
        <v>7548</v>
      </c>
      <c r="B938" s="129" t="s">
        <v>8571</v>
      </c>
      <c r="C938" s="129">
        <v>690304007</v>
      </c>
      <c r="D938" s="129" t="str">
        <f>VLOOKUP(A938,BASE.!$A$1:$T$878,4,FALSE)</f>
        <v>Municipalidad</v>
      </c>
      <c r="E938" s="129" t="str">
        <f>VLOOKUP(A938,BASE.!$A$1:$T$878,5,FALSE)</f>
        <v>Constitución Política de la República, artículo 107.</v>
      </c>
      <c r="F938" s="129" t="str">
        <f>VLOOKUP(A938,BASE.!$A$1:$T$878,6,FALSE)</f>
        <v>Constitución Política de la República, artículo 107.</v>
      </c>
      <c r="G938" s="129" t="str">
        <f>VLOOKUP(A938,BASE.!$A$1:$T$878,7,FALSE)</f>
        <v>Según Ley Orgánica Nº 18.695, artículos 1º al 4º.</v>
      </c>
      <c r="H938" s="129" t="str">
        <f>VLOOKUP(A938,BASE.!$A$1:$T$878,8,FALSE)</f>
        <v>no tiene</v>
      </c>
      <c r="I938" s="129">
        <f>VLOOKUP(A938,BASE.!$A$1:$T$878,9,FALSE)</f>
        <v>0</v>
      </c>
      <c r="J938" s="129">
        <f>VLOOKUP(A938,BASE.!$A$1:$T$878,10,FALSE)</f>
        <v>0</v>
      </c>
      <c r="K938" s="129" t="str">
        <f>VLOOKUP(A938,BASE.!$A$1:$T$878,11,FALSE)</f>
        <v>Mario Arturo Morales Carrasco</v>
      </c>
      <c r="L938" s="129" t="str">
        <f>VLOOKUP(A938,BASE.!$A$1:$T$878,12,FALSE)</f>
        <v xml:space="preserve">Avenida Miguel Lemeur Nº 544, comuna de Tierra Amarilla, Región de Atacama. 
</v>
      </c>
      <c r="M938" s="129" t="str">
        <f>VLOOKUP(A938,BASE.!$A$1:$T$878,13,FALSE)</f>
        <v>III</v>
      </c>
      <c r="N938" s="129" t="str">
        <f>VLOOKUP(A938,BASE.!$A$1:$T$878,14,FALSE)</f>
        <v>Tierra Amarilla</v>
      </c>
      <c r="O938" s="129" t="str">
        <f>VLOOKUP(A938,BASE.!$A$1:$T$878,15,FALSE)</f>
        <v xml:space="preserve">Fono: (52) 320017- 320054- 320277- 320936
</v>
      </c>
      <c r="P938" s="129" t="str">
        <f>VLOOKUP(A938,BASE.!$A$1:$T$878,16,FALSE)</f>
        <v xml:space="preserve">: info@MuniTierraAmarilla.cl </v>
      </c>
      <c r="Q938" s="129">
        <f>VLOOKUP(A938,BASE.!$A$1:$T$878,17,FALSE)</f>
        <v>0</v>
      </c>
      <c r="R938" s="129">
        <f>VLOOKUP(A938,BASE.!$A$1:$T$878,18,FALSE)</f>
        <v>91001</v>
      </c>
      <c r="S938" s="129" t="str">
        <f>VLOOKUP(A938,BASE.!$A$1:$T$878,19,FALSE)</f>
        <v>No se acompañan. Aplica Informe Jurídico Nº 09, de  fecha 14 de marzo de 2011 del Departamento Jurídico y Dictamen Nº 070791, de 2009, de la Contraloría General de la República</v>
      </c>
      <c r="T938" s="131">
        <f>VLOOKUP(A938,BASE.!$A$1:$T$878,20,FALSE)</f>
        <v>42059</v>
      </c>
      <c r="U938" s="130">
        <v>7548</v>
      </c>
      <c r="V938" s="136">
        <v>108813</v>
      </c>
      <c r="W938" s="136">
        <v>108813</v>
      </c>
      <c r="X938" s="134">
        <v>44227</v>
      </c>
      <c r="Y938" s="135" t="s">
        <v>8664</v>
      </c>
      <c r="Z938" s="135" t="s">
        <v>7880</v>
      </c>
      <c r="AA938" s="135" t="s">
        <v>8110</v>
      </c>
    </row>
    <row r="939" spans="1:27" x14ac:dyDescent="0.25">
      <c r="A939" s="129">
        <v>7549</v>
      </c>
      <c r="B939" s="129" t="s">
        <v>8572</v>
      </c>
      <c r="C939" s="129">
        <v>690301008</v>
      </c>
      <c r="D939" s="129" t="str">
        <f>VLOOKUP(A939,BASE.!$A$1:$T$878,4,FALSE)</f>
        <v>Municipalidad</v>
      </c>
      <c r="E939" s="129" t="str">
        <f>VLOOKUP(A939,BASE.!$A$1:$T$878,5,FALSE)</f>
        <v>Constitución Política de la República, artículo 107.</v>
      </c>
      <c r="F939" s="129" t="str">
        <f>VLOOKUP(A939,BASE.!$A$1:$T$878,6,FALSE)</f>
        <v>Indefinida.</v>
      </c>
      <c r="G939" s="129" t="str">
        <f>VLOOKUP(A939,BASE.!$A$1:$T$878,7,FALSE)</f>
        <v>Según Ley Orgánica Nº 18.695, artículos 1º al 4º.</v>
      </c>
      <c r="H939" s="129" t="str">
        <f>VLOOKUP(A939,BASE.!$A$1:$T$878,8,FALSE)</f>
        <v>no tiene</v>
      </c>
      <c r="I939" s="129">
        <f>VLOOKUP(A939,BASE.!$A$1:$T$878,9,FALSE)</f>
        <v>0</v>
      </c>
      <c r="J939" s="129">
        <f>VLOOKUP(A939,BASE.!$A$1:$T$878,10,FALSE)</f>
        <v>0</v>
      </c>
      <c r="K939" s="129" t="str">
        <f>VLOOKUP(A939,BASE.!$A$1:$T$878,11,FALSE)</f>
        <v xml:space="preserve">Estanislao Raúl Salas Aguilera, </v>
      </c>
      <c r="L939" s="129" t="str">
        <f>VLOOKUP(A939,BASE.!$A$1:$T$878,12,FALSE)</f>
        <v xml:space="preserve">Merino Jarpa Nº 801, comuna de Chañaral, Región de Atacama. 
</v>
      </c>
      <c r="M939" s="129" t="str">
        <f>VLOOKUP(A939,BASE.!$A$1:$T$878,13,FALSE)</f>
        <v>III</v>
      </c>
      <c r="N939" s="129" t="str">
        <f>VLOOKUP(A939,BASE.!$A$1:$T$878,14,FALSE)</f>
        <v>Chañaral</v>
      </c>
      <c r="O939" s="129" t="str">
        <f>VLOOKUP(A939,BASE.!$A$1:$T$878,15,FALSE)</f>
        <v>Fono: (52) 543301</v>
      </c>
      <c r="P939" s="129" t="str">
        <f>VLOOKUP(A939,BASE.!$A$1:$T$878,16,FALSE)</f>
        <v xml:space="preserve">www.municipalidadchanaral.munichanaral.cl </v>
      </c>
      <c r="Q939" s="129">
        <f>VLOOKUP(A939,BASE.!$A$1:$T$878,17,FALSE)</f>
        <v>0</v>
      </c>
      <c r="R939" s="129">
        <f>VLOOKUP(A939,BASE.!$A$1:$T$878,18,FALSE)</f>
        <v>91001</v>
      </c>
      <c r="S939" s="129" t="str">
        <f>VLOOKUP(A939,BASE.!$A$1:$T$878,19,FALSE)</f>
        <v>No se acompañan. Aplica Informe Jurídico Nº 09, de  fecha 14 de marzo de 2011 del Departamento Jurídico y Dictamen Nº 070791, de 2009, de la Contraloría General de la República</v>
      </c>
      <c r="T939" s="131">
        <f>VLOOKUP(A939,BASE.!$A$1:$T$878,20,FALSE)</f>
        <v>42059</v>
      </c>
      <c r="U939" s="130">
        <v>7549</v>
      </c>
      <c r="V939" s="136">
        <v>17986302</v>
      </c>
      <c r="W939" s="136">
        <v>17986302</v>
      </c>
      <c r="X939" s="134">
        <v>44227</v>
      </c>
      <c r="Y939" s="135" t="s">
        <v>8664</v>
      </c>
      <c r="Z939" s="135" t="s">
        <v>7880</v>
      </c>
      <c r="AA939" s="135" t="s">
        <v>8038</v>
      </c>
    </row>
    <row r="940" spans="1:27" x14ac:dyDescent="0.25">
      <c r="A940" s="129">
        <v>7550</v>
      </c>
      <c r="B940" s="129" t="s">
        <v>8573</v>
      </c>
      <c r="C940" s="129">
        <v>692503007</v>
      </c>
      <c r="D940" s="129" t="str">
        <f>VLOOKUP(A940,BASE.!$A$1:$T$878,4,FALSE)</f>
        <v>Municipalidad</v>
      </c>
      <c r="E940" s="129" t="str">
        <f>VLOOKUP(A940,BASE.!$A$1:$T$878,5,FALSE)</f>
        <v>Constitución Política de la República, artículo 107.</v>
      </c>
      <c r="F940" s="129" t="str">
        <f>VLOOKUP(A940,BASE.!$A$1:$T$878,6,FALSE)</f>
        <v>Indefinida.</v>
      </c>
      <c r="G940" s="129" t="str">
        <f>VLOOKUP(A940,BASE.!$A$1:$T$878,7,FALSE)</f>
        <v>Según Ley Orgánica Nº 18.695, artículos 1º al 4º.</v>
      </c>
      <c r="H940" s="129" t="str">
        <f>VLOOKUP(A940,BASE.!$A$1:$T$878,8,FALSE)</f>
        <v>no tiene</v>
      </c>
      <c r="I940" s="129">
        <f>VLOOKUP(A940,BASE.!$A$1:$T$878,9,FALSE)</f>
        <v>0</v>
      </c>
      <c r="J940" s="129">
        <f>VLOOKUP(A940,BASE.!$A$1:$T$878,10,FALSE)</f>
        <v>0</v>
      </c>
      <c r="K940" s="129" t="str">
        <f>VLOOKUP(A940,BASE.!$A$1:$T$878,11,FALSE)</f>
        <v xml:space="preserve">Marisol Andrade Cárdenas, </v>
      </c>
      <c r="L940" s="129" t="str">
        <f>VLOOKUP(A940,BASE.!$A$1:$T$878,12,FALSE)</f>
        <v xml:space="preserve">Zavattaro Nº 434, Comuna de Porvenir, Provincia de Tierra del Fuego, XII Región de Magallanes y la Antártica Chilena.
</v>
      </c>
      <c r="M940" s="129" t="str">
        <f>VLOOKUP(A940,BASE.!$A$1:$T$878,13,FALSE)</f>
        <v>XII</v>
      </c>
      <c r="N940" s="129" t="str">
        <f>VLOOKUP(A940,BASE.!$A$1:$T$878,14,FALSE)</f>
        <v>Porvenir</v>
      </c>
      <c r="O940" s="129" t="str">
        <f>VLOOKUP(A940,BASE.!$A$1:$T$878,15,FALSE)</f>
        <v>Fono: (61)2581404-(61)2581189.</v>
      </c>
      <c r="P940" s="129" t="str">
        <f>VLOOKUP(A940,BASE.!$A$1:$T$878,16,FALSE)</f>
        <v>rrozas@muniporvenir.cl</v>
      </c>
      <c r="Q940" s="129">
        <f>VLOOKUP(A940,BASE.!$A$1:$T$878,17,FALSE)</f>
        <v>0</v>
      </c>
      <c r="R940" s="129">
        <f>VLOOKUP(A940,BASE.!$A$1:$T$878,18,FALSE)</f>
        <v>91001</v>
      </c>
      <c r="S940" s="129" t="str">
        <f>VLOOKUP(A940,BASE.!$A$1:$T$878,19,FALSE)</f>
        <v>No corresponde</v>
      </c>
      <c r="T940" s="131">
        <f>VLOOKUP(A940,BASE.!$A$1:$T$878,20,FALSE)</f>
        <v>42059</v>
      </c>
      <c r="U940" s="130">
        <v>7550</v>
      </c>
      <c r="V940" s="136">
        <v>152720</v>
      </c>
      <c r="W940" s="136">
        <v>152720</v>
      </c>
      <c r="X940" s="134">
        <v>44227</v>
      </c>
      <c r="Y940" s="135" t="s">
        <v>8664</v>
      </c>
      <c r="Z940" s="135" t="s">
        <v>7880</v>
      </c>
      <c r="AA940" s="135" t="s">
        <v>8020</v>
      </c>
    </row>
    <row r="941" spans="1:27" x14ac:dyDescent="0.25">
      <c r="A941" s="129">
        <v>7553</v>
      </c>
      <c r="B941" s="129" t="s">
        <v>8574</v>
      </c>
      <c r="C941" s="129">
        <v>692518004</v>
      </c>
      <c r="D941" s="129" t="str">
        <f>VLOOKUP(A941,BASE.!$A$1:$T$878,4,FALSE)</f>
        <v>Municipalidad</v>
      </c>
      <c r="E941" s="129" t="str">
        <f>VLOOKUP(A941,BASE.!$A$1:$T$878,5,FALSE)</f>
        <v>Constitución Política de la República, artículo 107.</v>
      </c>
      <c r="F941" s="129" t="str">
        <f>VLOOKUP(A941,BASE.!$A$1:$T$878,6,FALSE)</f>
        <v>Indefinida.</v>
      </c>
      <c r="G941" s="129" t="str">
        <f>VLOOKUP(A941,BASE.!$A$1:$T$878,7,FALSE)</f>
        <v>Según Ley Orgánica Nº 18.695, artículos 1º al 4º.</v>
      </c>
      <c r="H941" s="129" t="str">
        <f>VLOOKUP(A941,BASE.!$A$1:$T$878,8,FALSE)</f>
        <v>no tiene</v>
      </c>
      <c r="I941" s="129">
        <f>VLOOKUP(A941,BASE.!$A$1:$T$878,9,FALSE)</f>
        <v>0</v>
      </c>
      <c r="J941" s="129">
        <f>VLOOKUP(A941,BASE.!$A$1:$T$878,10,FALSE)</f>
        <v>0</v>
      </c>
      <c r="K941" s="129" t="str">
        <f>VLOOKUP(A941,BASE.!$A$1:$T$878,11,FALSE)</f>
        <v xml:space="preserve">Bernardo Candía Henríquez, </v>
      </c>
      <c r="L941" s="129" t="str">
        <f>VLOOKUP(A941,BASE.!$A$1:$T$878,12,FALSE)</f>
        <v xml:space="preserve">Avenida Nueva Sur s/n, Puaucho, comuna de San Juan de La Costa, Región de Los Lagos
</v>
      </c>
      <c r="M941" s="129" t="str">
        <f>VLOOKUP(A941,BASE.!$A$1:$T$878,13,FALSE)</f>
        <v>X</v>
      </c>
      <c r="N941" s="129" t="str">
        <f>VLOOKUP(A941,BASE.!$A$1:$T$878,14,FALSE)</f>
        <v>San Juan de La Costa</v>
      </c>
      <c r="O941" s="129" t="str">
        <f>VLOOKUP(A941,BASE.!$A$1:$T$878,15,FALSE)</f>
        <v xml:space="preserve">Fono: 064-2261911
</v>
      </c>
      <c r="P941" s="129" t="str">
        <f>VLOOKUP(A941,BASE.!$A$1:$T$878,16,FALSE)</f>
        <v xml:space="preserve"> alcaldía@sanjuandelacosta.cl</v>
      </c>
      <c r="Q941" s="129">
        <f>VLOOKUP(A941,BASE.!$A$1:$T$878,17,FALSE)</f>
        <v>0</v>
      </c>
      <c r="R941" s="129">
        <f>VLOOKUP(A941,BASE.!$A$1:$T$878,18,FALSE)</f>
        <v>91001</v>
      </c>
      <c r="S941" s="129" t="str">
        <f>VLOOKUP(A941,BASE.!$A$1:$T$878,19,FALSE)</f>
        <v>No corresponde</v>
      </c>
      <c r="T941" s="131">
        <f>VLOOKUP(A941,BASE.!$A$1:$T$878,20,FALSE)</f>
        <v>42061</v>
      </c>
      <c r="U941" s="130">
        <v>7553</v>
      </c>
      <c r="V941" s="136">
        <v>94620</v>
      </c>
      <c r="W941" s="136">
        <v>94620</v>
      </c>
      <c r="X941" s="134">
        <v>44227</v>
      </c>
      <c r="Y941" s="135" t="s">
        <v>8664</v>
      </c>
      <c r="Z941" s="135" t="s">
        <v>7880</v>
      </c>
      <c r="AA941" s="135" t="s">
        <v>8111</v>
      </c>
    </row>
    <row r="942" spans="1:27" x14ac:dyDescent="0.25">
      <c r="A942" s="129">
        <v>7554</v>
      </c>
      <c r="B942" s="129" t="s">
        <v>8575</v>
      </c>
      <c r="C942" s="129">
        <v>690703009</v>
      </c>
      <c r="D942" s="129" t="str">
        <f>VLOOKUP(A942,BASE.!$A$1:$T$878,4,FALSE)</f>
        <v>Municipalidad</v>
      </c>
      <c r="E942" s="129" t="str">
        <f>VLOOKUP(A942,BASE.!$A$1:$T$878,5,FALSE)</f>
        <v>Constitución Política de la República, artículo 107.</v>
      </c>
      <c r="F942" s="129" t="str">
        <f>VLOOKUP(A942,BASE.!$A$1:$T$878,6,FALSE)</f>
        <v>Indefinida.</v>
      </c>
      <c r="G942" s="129" t="str">
        <f>VLOOKUP(A942,BASE.!$A$1:$T$878,7,FALSE)</f>
        <v>Según Ley Orgánica Nº 18.695, artículos 1º al 4º.</v>
      </c>
      <c r="H942" s="129" t="str">
        <f>VLOOKUP(A942,BASE.!$A$1:$T$878,8,FALSE)</f>
        <v>no tiene</v>
      </c>
      <c r="I942" s="129">
        <f>VLOOKUP(A942,BASE.!$A$1:$T$878,9,FALSE)</f>
        <v>0</v>
      </c>
      <c r="J942" s="129">
        <f>VLOOKUP(A942,BASE.!$A$1:$T$878,10,FALSE)</f>
        <v>0</v>
      </c>
      <c r="K942" s="129" t="str">
        <f>VLOOKUP(A942,BASE.!$A$1:$T$878,11,FALSE)</f>
        <v xml:space="preserve">Evelyn Rose Matthei Fornet, </v>
      </c>
      <c r="L942" s="129" t="str">
        <f>VLOOKUP(A942,BASE.!$A$1:$T$878,12,FALSE)</f>
        <v xml:space="preserve">Avenida de Valdivia Nº 963, comuna de Providencia, Región Metropolitana
</v>
      </c>
      <c r="M942" s="129" t="str">
        <f>VLOOKUP(A942,BASE.!$A$1:$T$878,13,FALSE)</f>
        <v>XIII</v>
      </c>
      <c r="N942" s="129" t="str">
        <f>VLOOKUP(A942,BASE.!$A$1:$T$878,14,FALSE)</f>
        <v>Providencia</v>
      </c>
      <c r="O942" s="129" t="str">
        <f>VLOOKUP(A942,BASE.!$A$1:$T$878,15,FALSE)</f>
        <v>Fono: 226543435</v>
      </c>
      <c r="P942" s="129" t="str">
        <f>VLOOKUP(A942,BASE.!$A$1:$T$878,16,FALSE)</f>
        <v>Correo electrónico: evelyn.matthei@providencia.cl</v>
      </c>
      <c r="Q942" s="129">
        <f>VLOOKUP(A942,BASE.!$A$1:$T$878,17,FALSE)</f>
        <v>0</v>
      </c>
      <c r="R942" s="129">
        <f>VLOOKUP(A942,BASE.!$A$1:$T$878,18,FALSE)</f>
        <v>91001</v>
      </c>
      <c r="S942" s="129" t="str">
        <f>VLOOKUP(A942,BASE.!$A$1:$T$878,19,FALSE)</f>
        <v>No corresponde</v>
      </c>
      <c r="T942" s="131">
        <f>VLOOKUP(A942,BASE.!$A$1:$T$878,20,FALSE)</f>
        <v>42061</v>
      </c>
      <c r="U942" s="130">
        <v>7554</v>
      </c>
      <c r="V942" s="136">
        <v>4006576</v>
      </c>
      <c r="W942" s="136">
        <v>4006576</v>
      </c>
      <c r="X942" s="134">
        <v>44227</v>
      </c>
      <c r="Y942" s="135" t="s">
        <v>8664</v>
      </c>
      <c r="Z942" s="135" t="s">
        <v>7880</v>
      </c>
      <c r="AA942" s="135" t="s">
        <v>78</v>
      </c>
    </row>
    <row r="943" spans="1:27" x14ac:dyDescent="0.25">
      <c r="A943" s="129">
        <v>7555</v>
      </c>
      <c r="B943" s="129" t="s">
        <v>8576</v>
      </c>
      <c r="C943" s="129">
        <v>692203003</v>
      </c>
      <c r="D943" s="129" t="str">
        <f>VLOOKUP(A943,BASE.!$A$1:$T$878,4,FALSE)</f>
        <v>Municipalidad</v>
      </c>
      <c r="E943" s="129" t="str">
        <f>VLOOKUP(A943,BASE.!$A$1:$T$878,5,FALSE)</f>
        <v>Constitución Política de la República, artículo 107.</v>
      </c>
      <c r="F943" s="129" t="str">
        <f>VLOOKUP(A943,BASE.!$A$1:$T$878,6,FALSE)</f>
        <v>Indefinida.</v>
      </c>
      <c r="G943" s="129" t="str">
        <f>VLOOKUP(A943,BASE.!$A$1:$T$878,7,FALSE)</f>
        <v>Según Ley Orgánica Nº 18.695, artículos 1º al 4º.</v>
      </c>
      <c r="H943" s="129" t="str">
        <f>VLOOKUP(A943,BASE.!$A$1:$T$878,8,FALSE)</f>
        <v>no tiene</v>
      </c>
      <c r="I943" s="129">
        <f>VLOOKUP(A943,BASE.!$A$1:$T$878,9,FALSE)</f>
        <v>0</v>
      </c>
      <c r="J943" s="129">
        <f>VLOOKUP(A943,BASE.!$A$1:$T$878,10,FALSE)</f>
        <v>0</v>
      </c>
      <c r="K943" s="129" t="str">
        <f>VLOOKUP(A943,BASE.!$A$1:$T$878,11,FALSE)</f>
        <v>Juan Fernando Vasquez Vasquez,</v>
      </c>
      <c r="L943" s="129" t="str">
        <f>VLOOKUP(A943,BASE.!$A$1:$T$878,12,FALSE)</f>
        <v xml:space="preserve">Erardo Werner Nº 450, comuna de Llanquihue, Región de Los Lagos. 
</v>
      </c>
      <c r="M943" s="129" t="str">
        <f>VLOOKUP(A943,BASE.!$A$1:$T$878,13,FALSE)</f>
        <v>X</v>
      </c>
      <c r="N943" s="129" t="str">
        <f>VLOOKUP(A943,BASE.!$A$1:$T$878,14,FALSE)</f>
        <v>Llanquihue,</v>
      </c>
      <c r="O943" s="129" t="str">
        <f>VLOOKUP(A943,BASE.!$A$1:$T$878,15,FALSE)</f>
        <v>Fono: 2244540- 2244500</v>
      </c>
      <c r="P943" s="129" t="str">
        <f>VLOOKUP(A943,BASE.!$A$1:$T$878,16,FALSE)</f>
        <v xml:space="preserve">alcalde@llamquihue.cl 
</v>
      </c>
      <c r="Q943" s="129">
        <f>VLOOKUP(A943,BASE.!$A$1:$T$878,17,FALSE)</f>
        <v>0</v>
      </c>
      <c r="R943" s="129">
        <f>VLOOKUP(A943,BASE.!$A$1:$T$878,18,FALSE)</f>
        <v>91001</v>
      </c>
      <c r="S943" s="129" t="str">
        <f>VLOOKUP(A943,BASE.!$A$1:$T$878,19,FALSE)</f>
        <v>No corresponde</v>
      </c>
      <c r="T943" s="131">
        <f>VLOOKUP(A943,BASE.!$A$1:$T$878,20,FALSE)</f>
        <v>42061</v>
      </c>
      <c r="U943" s="130">
        <v>7555</v>
      </c>
      <c r="V943" s="136">
        <v>141930</v>
      </c>
      <c r="W943" s="136">
        <v>141930</v>
      </c>
      <c r="X943" s="134">
        <v>44227</v>
      </c>
      <c r="Y943" s="135" t="s">
        <v>8664</v>
      </c>
      <c r="Z943" s="135" t="s">
        <v>7880</v>
      </c>
      <c r="AA943" s="135" t="s">
        <v>8053</v>
      </c>
    </row>
    <row r="944" spans="1:27" x14ac:dyDescent="0.25">
      <c r="A944" s="129">
        <v>7557</v>
      </c>
      <c r="B944" s="129" t="s">
        <v>8577</v>
      </c>
      <c r="C944" s="129">
        <v>691103005</v>
      </c>
      <c r="D944" s="129" t="str">
        <f>VLOOKUP(A944,BASE.!$A$1:$T$878,4,FALSE)</f>
        <v>Municipalidad</v>
      </c>
      <c r="E944" s="129" t="str">
        <f>VLOOKUP(A944,BASE.!$A$1:$T$878,5,FALSE)</f>
        <v>Constitución Política de la República, artículo 107.</v>
      </c>
      <c r="F944" s="129" t="str">
        <f>VLOOKUP(A944,BASE.!$A$1:$T$878,6,FALSE)</f>
        <v>Indefinida.</v>
      </c>
      <c r="G944" s="129" t="str">
        <f>VLOOKUP(A944,BASE.!$A$1:$T$878,7,FALSE)</f>
        <v>Según Ley Orgánica Nº 18.695, artículos 1º al 4º.</v>
      </c>
      <c r="H944" s="129" t="str">
        <f>VLOOKUP(A944,BASE.!$A$1:$T$878,8,FALSE)</f>
        <v>no tiene</v>
      </c>
      <c r="I944" s="129">
        <f>VLOOKUP(A944,BASE.!$A$1:$T$878,9,FALSE)</f>
        <v>0</v>
      </c>
      <c r="J944" s="129">
        <f>VLOOKUP(A944,BASE.!$A$1:$T$878,10,FALSE)</f>
        <v>0</v>
      </c>
      <c r="K944" s="129" t="str">
        <f>VLOOKUP(A944,BASE.!$A$1:$T$878,11,FALSE)</f>
        <v xml:space="preserve">René Alejandro Concha González, </v>
      </c>
      <c r="L944" s="129" t="str">
        <f>VLOOKUP(A944,BASE.!$A$1:$T$878,12,FALSE)</f>
        <v xml:space="preserve">Plaza de Armas S/N, comuna de Curepto, Región del Maule. 
</v>
      </c>
      <c r="M944" s="129" t="str">
        <f>VLOOKUP(A944,BASE.!$A$1:$T$878,13,FALSE)</f>
        <v>VII</v>
      </c>
      <c r="N944" s="129" t="str">
        <f>VLOOKUP(A944,BASE.!$A$1:$T$878,14,FALSE)</f>
        <v>Maule</v>
      </c>
      <c r="O944" s="129" t="str">
        <f>VLOOKUP(A944,BASE.!$A$1:$T$878,15,FALSE)</f>
        <v>Fono: (075) 2552300</v>
      </c>
      <c r="P944" s="129">
        <f>VLOOKUP(A944,BASE.!$A$1:$T$878,16,FALSE)</f>
        <v>0</v>
      </c>
      <c r="Q944" s="129">
        <f>VLOOKUP(A944,BASE.!$A$1:$T$878,17,FALSE)</f>
        <v>0</v>
      </c>
      <c r="R944" s="129">
        <f>VLOOKUP(A944,BASE.!$A$1:$T$878,18,FALSE)</f>
        <v>91001</v>
      </c>
      <c r="S944" s="129" t="str">
        <f>VLOOKUP(A944,BASE.!$A$1:$T$878,19,FALSE)</f>
        <v>No se acompañan. Aplica Informe Jurídico Nº 09, de  fecha 14 de marzo de 2011 del Departamento Jurídico y Dictamen Nº 070791, de 2009, de la Contraloría General de la República</v>
      </c>
      <c r="T944" s="131">
        <f>VLOOKUP(A944,BASE.!$A$1:$T$878,20,FALSE)</f>
        <v>42068</v>
      </c>
      <c r="U944" s="130">
        <v>7557</v>
      </c>
      <c r="V944" s="136">
        <v>108813</v>
      </c>
      <c r="W944" s="136">
        <v>108813</v>
      </c>
      <c r="X944" s="134">
        <v>44227</v>
      </c>
      <c r="Y944" s="135" t="s">
        <v>8664</v>
      </c>
      <c r="Z944" s="135" t="s">
        <v>7880</v>
      </c>
      <c r="AA944" s="135" t="s">
        <v>7990</v>
      </c>
    </row>
    <row r="945" spans="1:27" x14ac:dyDescent="0.25">
      <c r="A945" s="129">
        <v>7558</v>
      </c>
      <c r="B945" s="129" t="s">
        <v>8578</v>
      </c>
      <c r="C945" s="129" t="s">
        <v>7828</v>
      </c>
      <c r="D945" s="129" t="str">
        <f>VLOOKUP(A945,BASE.!$A$1:$T$878,4,FALSE)</f>
        <v>Municipalidad</v>
      </c>
      <c r="E945" s="129" t="str">
        <f>VLOOKUP(A945,BASE.!$A$1:$T$878,5,FALSE)</f>
        <v>Constitución Política de la República, artículo 107.</v>
      </c>
      <c r="F945" s="129" t="str">
        <f>VLOOKUP(A945,BASE.!$A$1:$T$878,6,FALSE)</f>
        <v>Indefinida.</v>
      </c>
      <c r="G945" s="129" t="str">
        <f>VLOOKUP(A945,BASE.!$A$1:$T$878,7,FALSE)</f>
        <v>Según Ley Orgánica Nº 18.695, artículos 1º al 4º.</v>
      </c>
      <c r="H945" s="129" t="str">
        <f>VLOOKUP(A945,BASE.!$A$1:$T$878,8,FALSE)</f>
        <v>no tiene</v>
      </c>
      <c r="I945" s="129">
        <f>VLOOKUP(A945,BASE.!$A$1:$T$878,9,FALSE)</f>
        <v>0</v>
      </c>
      <c r="J945" s="129">
        <f>VLOOKUP(A945,BASE.!$A$1:$T$878,10,FALSE)</f>
        <v>0</v>
      </c>
      <c r="K945" s="129" t="str">
        <f>VLOOKUP(A945,BASE.!$A$1:$T$878,11,FALSE)</f>
        <v xml:space="preserve">Viviana Escarlette Díaz Meza, </v>
      </c>
      <c r="L945" s="129" t="str">
        <f>VLOOKUP(A945,BASE.!$A$1:$T$878,12,FALSE)</f>
        <v xml:space="preserve">Abdón Fuentealba Nº 334, comuna de Chanco, Región del Maule. 
</v>
      </c>
      <c r="M945" s="129" t="str">
        <f>VLOOKUP(A945,BASE.!$A$1:$T$878,13,FALSE)</f>
        <v>VII</v>
      </c>
      <c r="N945" s="129" t="str">
        <f>VLOOKUP(A945,BASE.!$A$1:$T$878,14,FALSE)</f>
        <v>Maule</v>
      </c>
      <c r="O945" s="129" t="str">
        <f>VLOOKUP(A945,BASE.!$A$1:$T$878,15,FALSE)</f>
        <v>Fono: (73) 551083</v>
      </c>
      <c r="P945" s="129">
        <f>VLOOKUP(A945,BASE.!$A$1:$T$878,16,FALSE)</f>
        <v>0</v>
      </c>
      <c r="Q945" s="129">
        <f>VLOOKUP(A945,BASE.!$A$1:$T$878,17,FALSE)</f>
        <v>0</v>
      </c>
      <c r="R945" s="129">
        <f>VLOOKUP(A945,BASE.!$A$1:$T$878,18,FALSE)</f>
        <v>91001</v>
      </c>
      <c r="S945" s="129" t="str">
        <f>VLOOKUP(A945,BASE.!$A$1:$T$878,19,FALSE)</f>
        <v>No se acompañan. Aplica Informe Jurídico Nº 09, de  fecha 14 de marzo de 2011 del Departamento Jurídico y Dictamen Nº 070791, de 2009, de la Contraloría General de la República</v>
      </c>
      <c r="T945" s="131">
        <f>VLOOKUP(A945,BASE.!$A$1:$T$878,20,FALSE)</f>
        <v>42068</v>
      </c>
      <c r="U945" s="130">
        <v>7558</v>
      </c>
      <c r="V945" s="136">
        <v>104082</v>
      </c>
      <c r="W945" s="136">
        <v>104082</v>
      </c>
      <c r="X945" s="134">
        <v>44227</v>
      </c>
      <c r="Y945" s="135" t="s">
        <v>8664</v>
      </c>
      <c r="Z945" s="135" t="s">
        <v>7880</v>
      </c>
      <c r="AA945" s="135" t="s">
        <v>8112</v>
      </c>
    </row>
    <row r="946" spans="1:27" x14ac:dyDescent="0.25">
      <c r="A946" s="129">
        <v>7559</v>
      </c>
      <c r="B946" s="129" t="s">
        <v>8579</v>
      </c>
      <c r="C946" s="129">
        <v>690910004</v>
      </c>
      <c r="D946" s="129" t="str">
        <f>VLOOKUP(A946,BASE.!$A$1:$T$878,4,FALSE)</f>
        <v>Municipalidad</v>
      </c>
      <c r="E946" s="129" t="str">
        <f>VLOOKUP(A946,BASE.!$A$1:$T$878,5,FALSE)</f>
        <v>Constitución Política de la República, artículo 107.</v>
      </c>
      <c r="F946" s="129" t="str">
        <f>VLOOKUP(A946,BASE.!$A$1:$T$878,6,FALSE)</f>
        <v>Indefinida.</v>
      </c>
      <c r="G946" s="129" t="str">
        <f>VLOOKUP(A946,BASE.!$A$1:$T$878,7,FALSE)</f>
        <v>Según Ley Orgánica Nº 18.695, artículos 1º al 4º.</v>
      </c>
      <c r="H946" s="129" t="str">
        <f>VLOOKUP(A946,BASE.!$A$1:$T$878,8,FALSE)</f>
        <v>no tiene</v>
      </c>
      <c r="I946" s="129">
        <f>VLOOKUP(A946,BASE.!$A$1:$T$878,9,FALSE)</f>
        <v>0</v>
      </c>
      <c r="J946" s="129">
        <f>VLOOKUP(A946,BASE.!$A$1:$T$878,10,FALSE)</f>
        <v>0</v>
      </c>
      <c r="K946" s="129" t="str">
        <f>VLOOKUP(A946,BASE.!$A$1:$T$878,11,FALSE)</f>
        <v xml:space="preserve">Gloria de las Mercedes Paredes Valdés, </v>
      </c>
      <c r="L946" s="129" t="str">
        <f>VLOOKUP(A946,BASE.!$A$1:$T$878,12,FALSE)</f>
        <v xml:space="preserve">Juan Guillermo Day Nº 80, Palmilla. VI Región de O’Higgins.
</v>
      </c>
      <c r="M946" s="129" t="str">
        <f>VLOOKUP(A946,BASE.!$A$1:$T$878,13,FALSE)</f>
        <v>VI</v>
      </c>
      <c r="N946" s="129" t="str">
        <f>VLOOKUP(A946,BASE.!$A$1:$T$878,14,FALSE)</f>
        <v xml:space="preserve"> Palmilla</v>
      </c>
      <c r="O946" s="129">
        <f>VLOOKUP(A946,BASE.!$A$1:$T$878,15,FALSE)</f>
        <v>0</v>
      </c>
      <c r="P946" s="129" t="str">
        <f>VLOOKUP(A946,BASE.!$A$1:$T$878,16,FALSE)</f>
        <v>http://www.munipalmilla.cl</v>
      </c>
      <c r="Q946" s="129">
        <f>VLOOKUP(A946,BASE.!$A$1:$T$878,17,FALSE)</f>
        <v>0</v>
      </c>
      <c r="R946" s="129">
        <f>VLOOKUP(A946,BASE.!$A$1:$T$878,18,FALSE)</f>
        <v>91001</v>
      </c>
      <c r="S946" s="129" t="str">
        <f>VLOOKUP(A946,BASE.!$A$1:$T$878,19,FALSE)</f>
        <v>No se acompañan. Aplica Informe Jurídico Nº 09, de  fecha 14 de marzo de 2011 del Departamento Jurídico y Dictamen Nº 070791, de 2009, de la Contraloría General de la República</v>
      </c>
      <c r="T946" s="131">
        <f>VLOOKUP(A946,BASE.!$A$1:$T$878,20,FALSE)</f>
        <v>42080</v>
      </c>
      <c r="U946" s="130">
        <v>7559</v>
      </c>
      <c r="V946" s="136">
        <v>95450</v>
      </c>
      <c r="W946" s="136">
        <v>95450</v>
      </c>
      <c r="X946" s="134">
        <v>44227</v>
      </c>
      <c r="Y946" s="135" t="s">
        <v>8664</v>
      </c>
      <c r="Z946" s="135" t="s">
        <v>7880</v>
      </c>
      <c r="AA946" s="135" t="s">
        <v>8113</v>
      </c>
    </row>
    <row r="947" spans="1:27" x14ac:dyDescent="0.25">
      <c r="A947" s="129">
        <v>7560</v>
      </c>
      <c r="B947" s="129" t="s">
        <v>8580</v>
      </c>
      <c r="C947" s="129">
        <v>690201003</v>
      </c>
      <c r="D947" s="129" t="str">
        <f>VLOOKUP(A947,BASE.!$A$1:$T$878,4,FALSE)</f>
        <v>Municipalidad</v>
      </c>
      <c r="E947" s="129" t="str">
        <f>VLOOKUP(A947,BASE.!$A$1:$T$878,5,FALSE)</f>
        <v>Constitución Política de la República, artículo 107.</v>
      </c>
      <c r="F947" s="129" t="str">
        <f>VLOOKUP(A947,BASE.!$A$1:$T$878,6,FALSE)</f>
        <v>Indefinida.</v>
      </c>
      <c r="G947" s="129" t="str">
        <f>VLOOKUP(A947,BASE.!$A$1:$T$878,7,FALSE)</f>
        <v>Según Ley Orgánica Nº 18.695, artículos 1º al 4º.</v>
      </c>
      <c r="H947" s="129" t="str">
        <f>VLOOKUP(A947,BASE.!$A$1:$T$878,8,FALSE)</f>
        <v>no tiene</v>
      </c>
      <c r="I947" s="129">
        <f>VLOOKUP(A947,BASE.!$A$1:$T$878,9,FALSE)</f>
        <v>0</v>
      </c>
      <c r="J947" s="129">
        <f>VLOOKUP(A947,BASE.!$A$1:$T$878,10,FALSE)</f>
        <v>0</v>
      </c>
      <c r="K947" s="129" t="str">
        <f>VLOOKUP(A947,BASE.!$A$1:$T$878,11,FALSE)</f>
        <v xml:space="preserve">Fernando Sebastián San Román Bascuñán, </v>
      </c>
      <c r="L947" s="129" t="str">
        <f>VLOOKUP(A947,BASE.!$A$1:$T$878,12,FALSE)</f>
        <v xml:space="preserve">Anibal Pinto Nº 1305, de la comuna de Tocopilla, Región de Antofagasta.  
</v>
      </c>
      <c r="M947" s="129" t="str">
        <f>VLOOKUP(A947,BASE.!$A$1:$T$878,13,FALSE)</f>
        <v>III</v>
      </c>
      <c r="N947" s="129" t="str">
        <f>VLOOKUP(A947,BASE.!$A$1:$T$878,14,FALSE)</f>
        <v xml:space="preserve"> Tocopilla</v>
      </c>
      <c r="O947" s="129" t="str">
        <f>VLOOKUP(A947,BASE.!$A$1:$T$878,15,FALSE)</f>
        <v>Fono: (55) 2421347 – 2421355</v>
      </c>
      <c r="P947" s="129" t="str">
        <f>VLOOKUP(A947,BASE.!$A$1:$T$878,16,FALSE)</f>
        <v xml:space="preserve"> fsanramon@imtocopilla.cl</v>
      </c>
      <c r="Q947" s="129">
        <f>VLOOKUP(A947,BASE.!$A$1:$T$878,17,FALSE)</f>
        <v>0</v>
      </c>
      <c r="R947" s="129">
        <f>VLOOKUP(A947,BASE.!$A$1:$T$878,18,FALSE)</f>
        <v>91001</v>
      </c>
      <c r="S947" s="129" t="str">
        <f>VLOOKUP(A947,BASE.!$A$1:$T$878,19,FALSE)</f>
        <v>No se acompañan. Aplica Informe Jurídico Nº 09, de  fecha 14 de marzo de 2011 del Departamento Jurídico y Dictamen Nº 070791, de 2009, de la Contraloría General de la República</v>
      </c>
      <c r="T947" s="131">
        <f>VLOOKUP(A947,BASE.!$A$1:$T$878,20,FALSE)</f>
        <v>42087</v>
      </c>
      <c r="U947" s="130">
        <v>7560</v>
      </c>
      <c r="V947" s="136">
        <v>122176</v>
      </c>
      <c r="W947" s="136">
        <v>122176</v>
      </c>
      <c r="X947" s="134">
        <v>44227</v>
      </c>
      <c r="Y947" s="135" t="s">
        <v>8664</v>
      </c>
      <c r="Z947" s="135" t="s">
        <v>7880</v>
      </c>
      <c r="AA947" s="135" t="s">
        <v>8045</v>
      </c>
    </row>
    <row r="948" spans="1:27" x14ac:dyDescent="0.25">
      <c r="A948" s="129">
        <v>7562</v>
      </c>
      <c r="B948" s="129" t="s">
        <v>8581</v>
      </c>
      <c r="C948" s="129">
        <v>692309006</v>
      </c>
      <c r="D948" s="129" t="str">
        <f>VLOOKUP(A948,BASE.!$A$1:$T$878,4,FALSE)</f>
        <v>Municipalidad</v>
      </c>
      <c r="E948" s="129" t="str">
        <f>VLOOKUP(A948,BASE.!$A$1:$T$878,5,FALSE)</f>
        <v>Constitución Política de la República, artículo 107.</v>
      </c>
      <c r="F948" s="129" t="str">
        <f>VLOOKUP(A948,BASE.!$A$1:$T$878,6,FALSE)</f>
        <v>Indefinida.</v>
      </c>
      <c r="G948" s="129" t="str">
        <f>VLOOKUP(A948,BASE.!$A$1:$T$878,7,FALSE)</f>
        <v>Según Ley Orgánica Nº 18.695, artículos 1º al 4º.</v>
      </c>
      <c r="H948" s="129" t="str">
        <f>VLOOKUP(A948,BASE.!$A$1:$T$878,8,FALSE)</f>
        <v>no tiene</v>
      </c>
      <c r="I948" s="129">
        <f>VLOOKUP(A948,BASE.!$A$1:$T$878,9,FALSE)</f>
        <v>0</v>
      </c>
      <c r="J948" s="129">
        <f>VLOOKUP(A948,BASE.!$A$1:$T$878,10,FALSE)</f>
        <v>0</v>
      </c>
      <c r="K948" s="129" t="str">
        <f>VLOOKUP(A948,BASE.!$A$1:$T$878,11,FALSE)</f>
        <v xml:space="preserve">Washington Arnaldo Ulloa Villarroel.
</v>
      </c>
      <c r="L948" s="129" t="str">
        <f>VLOOKUP(A948,BASE.!$A$1:$T$878,12,FALSE)</f>
        <v xml:space="preserve">Amunategui 018, comuna de Quinchao, Región de Los Lagos
</v>
      </c>
      <c r="M948" s="129" t="str">
        <f>VLOOKUP(A948,BASE.!$A$1:$T$878,13,FALSE)</f>
        <v>X</v>
      </c>
      <c r="N948" s="129" t="str">
        <f>VLOOKUP(A948,BASE.!$A$1:$T$878,14,FALSE)</f>
        <v>Quinchao</v>
      </c>
      <c r="O948" s="129" t="str">
        <f>VLOOKUP(A948,BASE.!$A$1:$T$878,15,FALSE)</f>
        <v>Teléfono: (65)2661150 - (65)2661211</v>
      </c>
      <c r="P948" s="129" t="str">
        <f>VLOOKUP(A948,BASE.!$A$1:$T$878,16,FALSE)</f>
        <v>http://www.municipalidadquinchao.com</v>
      </c>
      <c r="Q948" s="129">
        <f>VLOOKUP(A948,BASE.!$A$1:$T$878,17,FALSE)</f>
        <v>0</v>
      </c>
      <c r="R948" s="129">
        <f>VLOOKUP(A948,BASE.!$A$1:$T$878,18,FALSE)</f>
        <v>91001</v>
      </c>
      <c r="S948" s="129" t="str">
        <f>VLOOKUP(A948,BASE.!$A$1:$T$878,19,FALSE)</f>
        <v>No se acompañan. Aplica Informe Jurídico Nº 09, de  fecha 14 de marzo de 2011 del Departamento Jurídico y Dictamen Nº 070791, de 2009, de la Contraloría General de la República</v>
      </c>
      <c r="T948" s="131">
        <f>VLOOKUP(A948,BASE.!$A$1:$T$878,20,FALSE)</f>
        <v>42110</v>
      </c>
      <c r="U948" s="130">
        <v>7562</v>
      </c>
      <c r="V948" s="136">
        <v>159360</v>
      </c>
      <c r="W948" s="136">
        <v>159360</v>
      </c>
      <c r="X948" s="134">
        <v>44227</v>
      </c>
      <c r="Y948" s="135" t="s">
        <v>8664</v>
      </c>
      <c r="Z948" s="135" t="s">
        <v>7880</v>
      </c>
      <c r="AA948" s="135" t="s">
        <v>8114</v>
      </c>
    </row>
    <row r="949" spans="1:27" x14ac:dyDescent="0.25">
      <c r="A949" s="129">
        <v>7565</v>
      </c>
      <c r="B949" s="129" t="s">
        <v>8582</v>
      </c>
      <c r="C949" s="129">
        <v>650980085</v>
      </c>
      <c r="D949" s="129" t="str">
        <f>VLOOKUP(A949,BASE.!$A$1:$T$878,4,FALSE)</f>
        <v xml:space="preserve">Corporación de Derecho Privado.
</v>
      </c>
      <c r="E949" s="129" t="str">
        <f>VLOOKUP(A949,BASE.!$A$1:$T$878,5,FALSE)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v>
      </c>
      <c r="F949" s="129" t="str">
        <f>VLOOKUP(A949,BASE.!$A$1:$T$878,6,FALSE)</f>
        <v>Certificado de Vigencia Folio 500342394157, de fecha 28 de agosto de 2020, del Servicio de Registro Civil e Identificación.</v>
      </c>
      <c r="G949" s="129" t="str">
        <f>VLOOKUP(A949,BASE.!$A$1:$T$878,7,FALSE)</f>
        <v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949" s="129" t="str">
        <f>VLOOKUP(A949,BASE.!$A$1:$T$878,8,FALSE)</f>
        <v xml:space="preserve">Presidente: 
Sandra Emma Rojas Osorio, 
Vice presidente:
Cristián Alejandro Burgos Contreras, 
Secretario: 
Carlos Alonso Roldán Ramírez, 
Tesorero: 
Marcelo Alberto Burgos Contreras, 
</v>
      </c>
      <c r="I949" s="129" t="str">
        <f>VLOOKUP(A949,BASE.!$A$1:$T$878,9,FALSE)</f>
        <v>3 años</v>
      </c>
      <c r="J949" s="129" t="str">
        <f>VLOOKUP(A949,BASE.!$A$1:$T$878,10,FALSE)</f>
        <v>AL 04.09.2021</v>
      </c>
      <c r="K949" s="129" t="str">
        <f>VLOOKUP(A949,BASE.!$A$1:$T$878,11,FALSE)</f>
        <v xml:space="preserve"> Vice presidente:
Cristián Alejandro Burgos Contreras, 
</v>
      </c>
      <c r="L949" s="129" t="str">
        <f>VLOOKUP(A949,BASE.!$A$1:$T$878,12,FALSE)</f>
        <v xml:space="preserve">Carlos Lyon Nº543, Cerro Cárcel, comuna de Valparaíso.comuna de Valparaíso.
</v>
      </c>
      <c r="M949" s="129" t="str">
        <f>VLOOKUP(A949,BASE.!$A$1:$T$878,13,FALSE)</f>
        <v>V</v>
      </c>
      <c r="N949" s="129" t="str">
        <f>VLOOKUP(A949,BASE.!$A$1:$T$878,14,FALSE)</f>
        <v>Valparaíso</v>
      </c>
      <c r="O949" s="129" t="str">
        <f>VLOOKUP(A949,BASE.!$A$1:$T$878,15,FALSE)</f>
        <v xml:space="preserve">
Fonos: 32-22250839/+56979508116 
</v>
      </c>
      <c r="P949" s="129" t="str">
        <f>VLOOKUP(A949,BASE.!$A$1:$T$878,16,FALSE)</f>
        <v xml:space="preserve"> corporación.incita.2014@gmail.com </v>
      </c>
      <c r="Q949" s="129">
        <f>VLOOKUP(A949,BASE.!$A$1:$T$878,17,FALSE)</f>
        <v>0</v>
      </c>
      <c r="R949" s="129" t="str">
        <f>VLOOKUP(A949,BASE.!$A$1:$T$878,18,FALSE)</f>
        <v>93401: Institución de Asistencia Social</v>
      </c>
      <c r="S949" s="129" t="str">
        <f>VLOOKUP(A949,BASE.!$A$1:$T$878,19,FALSE)</f>
        <v>Antecedentes financieros correspondientes al año 2019, aprobados por el Subdepartamento de Supervisión Financiera Nacional</v>
      </c>
      <c r="T949" s="131">
        <f>VLOOKUP(A949,BASE.!$A$1:$T$878,20,FALSE)</f>
        <v>42131</v>
      </c>
      <c r="U949" s="130">
        <v>7565</v>
      </c>
      <c r="V949" s="136">
        <v>7214940</v>
      </c>
      <c r="W949" s="136">
        <v>7214940</v>
      </c>
      <c r="X949" s="134">
        <v>44227</v>
      </c>
      <c r="Y949" s="135" t="s">
        <v>8664</v>
      </c>
      <c r="Z949" s="135" t="s">
        <v>7880</v>
      </c>
      <c r="AA949" s="135" t="s">
        <v>7888</v>
      </c>
    </row>
    <row r="950" spans="1:27" x14ac:dyDescent="0.25">
      <c r="A950" s="129">
        <v>7566</v>
      </c>
      <c r="B950" s="129" t="s">
        <v>8583</v>
      </c>
      <c r="C950" s="129">
        <v>605111394</v>
      </c>
      <c r="D950" s="129" t="str">
        <f>VLOOKUP(A950,BASE.!$A$1:$T$878,4,FALSE)</f>
        <v>Gobernación Provincial</v>
      </c>
      <c r="E950" s="129" t="str">
        <f>VLOOKUP(A950,BASE.!$A$1:$T$878,5,FALSE)</f>
        <v>Constitución Política de la República, artículo 116.</v>
      </c>
      <c r="F950" s="129" t="str">
        <f>VLOOKUP(A950,BASE.!$A$1:$T$878,6,FALSE)</f>
        <v>Indefinida.</v>
      </c>
      <c r="G950" s="129" t="str">
        <f>VLOOKUP(A950,BASE.!$A$1:$T$878,7,FALSE)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50" s="129" t="str">
        <f>VLOOKUP(A950,BASE.!$A$1:$T$878,8,FALSE)</f>
        <v>no tiene</v>
      </c>
      <c r="I950" s="129">
        <f>VLOOKUP(A950,BASE.!$A$1:$T$878,9,FALSE)</f>
        <v>0</v>
      </c>
      <c r="J950" s="129">
        <f>VLOOKUP(A950,BASE.!$A$1:$T$878,10,FALSE)</f>
        <v>0</v>
      </c>
      <c r="K950" s="129" t="str">
        <f>VLOOKUP(A950,BASE.!$A$1:$T$878,11,FALSE)</f>
        <v xml:space="preserve">Gobernador Provincial Titular: Marcelo Andrés Zara Pizarro, </v>
      </c>
      <c r="L950" s="129" t="str">
        <f>VLOOKUP(A950,BASE.!$A$1:$T$878,12,FALSE)</f>
        <v xml:space="preserve">José Miguel Carrera Nº 350, Comuna de Putre. Región de Arica y Parinacota. 
</v>
      </c>
      <c r="M950" s="129" t="str">
        <f>VLOOKUP(A950,BASE.!$A$1:$T$878,13,FALSE)</f>
        <v>XV</v>
      </c>
      <c r="N950" s="129" t="str">
        <f>VLOOKUP(A950,BASE.!$A$1:$T$878,14,FALSE)</f>
        <v>Putre</v>
      </c>
      <c r="O950" s="129" t="str">
        <f>VLOOKUP(A950,BASE.!$A$1:$T$878,15,FALSE)</f>
        <v xml:space="preserve">Teléfono: 058-2241322 – 058-2222735
</v>
      </c>
      <c r="P950" s="129" t="str">
        <f>VLOOKUP(A950,BASE.!$A$1:$T$878,16,FALSE)</f>
        <v xml:space="preserve"> rlau@interior.gov.cl;  pmoya@interior.gov.cl; jblas@interior.gov.cl</v>
      </c>
      <c r="Q950" s="129">
        <f>VLOOKUP(A950,BASE.!$A$1:$T$878,17,FALSE)</f>
        <v>0</v>
      </c>
      <c r="R950" s="129">
        <f>VLOOKUP(A950,BASE.!$A$1:$T$878,18,FALSE)</f>
        <v>91001</v>
      </c>
      <c r="S950" s="129" t="str">
        <f>VLOOKUP(A950,BASE.!$A$1:$T$878,19,FALSE)</f>
        <v>No se acompañan. Aplica Informe Jurídico Nº 09, de  fecha 14 de marzo de 2011 del Departamento Jurídico y Dictamen Nº 070791, de 2009, de la Contraloría General de la República</v>
      </c>
      <c r="T950" s="131">
        <f>VLOOKUP(A950,BASE.!$A$1:$T$878,20,FALSE)</f>
        <v>42136</v>
      </c>
      <c r="U950" s="130">
        <v>7566</v>
      </c>
      <c r="V950" s="136">
        <v>161850</v>
      </c>
      <c r="W950" s="136">
        <v>161850</v>
      </c>
      <c r="X950" s="134">
        <v>44227</v>
      </c>
      <c r="Y950" s="135" t="s">
        <v>8664</v>
      </c>
      <c r="Z950" s="135" t="s">
        <v>7880</v>
      </c>
      <c r="AA950" s="135" t="s">
        <v>8115</v>
      </c>
    </row>
    <row r="951" spans="1:27" x14ac:dyDescent="0.25">
      <c r="A951" s="129">
        <v>7572</v>
      </c>
      <c r="B951" s="129" t="s">
        <v>8584</v>
      </c>
      <c r="C951" s="129">
        <v>690510006</v>
      </c>
      <c r="D951" s="129" t="str">
        <f>VLOOKUP(A951,BASE.!$A$1:$T$878,4,FALSE)</f>
        <v>Municipalidad</v>
      </c>
      <c r="E951" s="129" t="str">
        <f>VLOOKUP(A951,BASE.!$A$1:$T$878,5,FALSE)</f>
        <v>Constitución Política de la República, artículo 118.</v>
      </c>
      <c r="F951" s="129" t="str">
        <f>VLOOKUP(A951,BASE.!$A$1:$T$878,6,FALSE)</f>
        <v>Indefinida.</v>
      </c>
      <c r="G951" s="129" t="str">
        <f>VLOOKUP(A951,BASE.!$A$1:$T$878,7,FALSE)</f>
        <v>Según Ley Orgánica Nº 18.695, artículos 1º al 4º.</v>
      </c>
      <c r="H951" s="129" t="str">
        <f>VLOOKUP(A951,BASE.!$A$1:$T$878,8,FALSE)</f>
        <v>no tiene</v>
      </c>
      <c r="I951" s="129">
        <f>VLOOKUP(A951,BASE.!$A$1:$T$878,9,FALSE)</f>
        <v>0</v>
      </c>
      <c r="J951" s="129">
        <f>VLOOKUP(A951,BASE.!$A$1:$T$878,10,FALSE)</f>
        <v>0</v>
      </c>
      <c r="K951" s="129" t="str">
        <f>VLOOKUP(A951,BASE.!$A$1:$T$878,11,FALSE)</f>
        <v xml:space="preserve">Claudio Zurita Ibarra, </v>
      </c>
      <c r="L951" s="129" t="str">
        <f>VLOOKUP(A951,BASE.!$A$1:$T$878,12,FALSE)</f>
        <v xml:space="preserve">Calle Bernardo O’Higgins Nº 843, comuna de Santa María, Región de Valparaíso
</v>
      </c>
      <c r="M951" s="129" t="str">
        <f>VLOOKUP(A951,BASE.!$A$1:$T$878,13,FALSE)</f>
        <v>V</v>
      </c>
      <c r="N951" s="129" t="str">
        <f>VLOOKUP(A951,BASE.!$A$1:$T$878,14,FALSE)</f>
        <v>Santa María</v>
      </c>
      <c r="O951" s="129" t="str">
        <f>VLOOKUP(A951,BASE.!$A$1:$T$878,15,FALSE)</f>
        <v xml:space="preserve"> Teléfono: (34) 2595331 – (34) 2595348
(34) 2593000 (Operadora Central Telefónica I. Municipalidad de Santa María)
</v>
      </c>
      <c r="P951" s="129" t="str">
        <f>VLOOKUP(A951,BASE.!$A$1:$T$878,16,FALSE)</f>
        <v>http://www.imsantamaria.cl</v>
      </c>
      <c r="Q951" s="129">
        <f>VLOOKUP(A951,BASE.!$A$1:$T$878,17,FALSE)</f>
        <v>0</v>
      </c>
      <c r="R951" s="129">
        <f>VLOOKUP(A951,BASE.!$A$1:$T$878,18,FALSE)</f>
        <v>91001</v>
      </c>
      <c r="S951" s="129" t="str">
        <f>VLOOKUP(A951,BASE.!$A$1:$T$878,19,FALSE)</f>
        <v>No se acompañan. Aplica Informe Jurídico Nº 09, de  fecha 14 de marzo de 2011 del Departamento Jurídico y Dictamen Nº 070791, de 2009, de la Contraloría General de la República</v>
      </c>
      <c r="T951" s="131">
        <f>VLOOKUP(A951,BASE.!$A$1:$T$878,20,FALSE)</f>
        <v>42195</v>
      </c>
      <c r="U951" s="130">
        <v>7572</v>
      </c>
      <c r="V951" s="136">
        <v>103750</v>
      </c>
      <c r="W951" s="136">
        <v>103750</v>
      </c>
      <c r="X951" s="134">
        <v>44227</v>
      </c>
      <c r="Y951" s="135" t="s">
        <v>8664</v>
      </c>
      <c r="Z951" s="135" t="s">
        <v>7880</v>
      </c>
      <c r="AA951" s="135" t="s">
        <v>8116</v>
      </c>
    </row>
    <row r="952" spans="1:27" x14ac:dyDescent="0.25">
      <c r="A952" s="129">
        <v>7572</v>
      </c>
      <c r="B952" s="129" t="s">
        <v>8584</v>
      </c>
      <c r="C952" s="129">
        <v>690510006</v>
      </c>
      <c r="D952" s="129" t="str">
        <f>VLOOKUP(A952,BASE.!$A$1:$T$878,4,FALSE)</f>
        <v>Municipalidad</v>
      </c>
      <c r="E952" s="129" t="str">
        <f>VLOOKUP(A952,BASE.!$A$1:$T$878,5,FALSE)</f>
        <v>Constitución Política de la República, artículo 118.</v>
      </c>
      <c r="F952" s="129" t="str">
        <f>VLOOKUP(A952,BASE.!$A$1:$T$878,6,FALSE)</f>
        <v>Indefinida.</v>
      </c>
      <c r="G952" s="129" t="str">
        <f>VLOOKUP(A952,BASE.!$A$1:$T$878,7,FALSE)</f>
        <v>Según Ley Orgánica Nº 18.695, artículos 1º al 4º.</v>
      </c>
      <c r="H952" s="129" t="str">
        <f>VLOOKUP(A952,BASE.!$A$1:$T$878,8,FALSE)</f>
        <v>no tiene</v>
      </c>
      <c r="I952" s="129">
        <f>VLOOKUP(A952,BASE.!$A$1:$T$878,9,FALSE)</f>
        <v>0</v>
      </c>
      <c r="J952" s="129">
        <f>VLOOKUP(A952,BASE.!$A$1:$T$878,10,FALSE)</f>
        <v>0</v>
      </c>
      <c r="K952" s="129" t="str">
        <f>VLOOKUP(A952,BASE.!$A$1:$T$878,11,FALSE)</f>
        <v xml:space="preserve">Claudio Zurita Ibarra, </v>
      </c>
      <c r="L952" s="129" t="str">
        <f>VLOOKUP(A952,BASE.!$A$1:$T$878,12,FALSE)</f>
        <v xml:space="preserve">Calle Bernardo O’Higgins Nº 843, comuna de Santa María, Región de Valparaíso
</v>
      </c>
      <c r="M952" s="129" t="str">
        <f>VLOOKUP(A952,BASE.!$A$1:$T$878,13,FALSE)</f>
        <v>V</v>
      </c>
      <c r="N952" s="129" t="str">
        <f>VLOOKUP(A952,BASE.!$A$1:$T$878,14,FALSE)</f>
        <v>Santa María</v>
      </c>
      <c r="O952" s="129" t="str">
        <f>VLOOKUP(A952,BASE.!$A$1:$T$878,15,FALSE)</f>
        <v xml:space="preserve"> Teléfono: (34) 2595331 – (34) 2595348
(34) 2593000 (Operadora Central Telefónica I. Municipalidad de Santa María)
</v>
      </c>
      <c r="P952" s="129" t="str">
        <f>VLOOKUP(A952,BASE.!$A$1:$T$878,16,FALSE)</f>
        <v>http://www.imsantamaria.cl</v>
      </c>
      <c r="Q952" s="129">
        <f>VLOOKUP(A952,BASE.!$A$1:$T$878,17,FALSE)</f>
        <v>0</v>
      </c>
      <c r="R952" s="129">
        <f>VLOOKUP(A952,BASE.!$A$1:$T$878,18,FALSE)</f>
        <v>91001</v>
      </c>
      <c r="S952" s="129" t="str">
        <f>VLOOKUP(A952,BASE.!$A$1:$T$878,19,FALSE)</f>
        <v>No se acompañan. Aplica Informe Jurídico Nº 09, de  fecha 14 de marzo de 2011 del Departamento Jurídico y Dictamen Nº 070791, de 2009, de la Contraloría General de la República</v>
      </c>
      <c r="T952" s="131">
        <f>VLOOKUP(A952,BASE.!$A$1:$T$878,20,FALSE)</f>
        <v>42195</v>
      </c>
      <c r="U952" s="130">
        <v>7572</v>
      </c>
      <c r="V952" s="136">
        <v>0</v>
      </c>
      <c r="W952" s="136">
        <v>0</v>
      </c>
      <c r="X952" s="134">
        <v>44227</v>
      </c>
      <c r="Y952" s="135" t="s">
        <v>8664</v>
      </c>
      <c r="Z952" s="135" t="s">
        <v>7880</v>
      </c>
      <c r="AA952" s="135" t="s">
        <v>8669</v>
      </c>
    </row>
    <row r="953" spans="1:27" x14ac:dyDescent="0.25">
      <c r="A953" s="129">
        <v>7574</v>
      </c>
      <c r="B953" s="129" t="s">
        <v>8585</v>
      </c>
      <c r="C953" s="129">
        <v>650856899</v>
      </c>
      <c r="D953" s="129" t="str">
        <f>VLOOKUP(A953,BASE.!$A$1:$T$878,4,FALSE)</f>
        <v>Fundación de Derecho Privado.</v>
      </c>
      <c r="E953" s="129" t="str">
        <f>VLOOKUP(A953,BASE.!$A$1:$T$878,5,FALSE)</f>
        <v>Inscripción N° 170002, de fecha 22 de abril de 2014, del Registro de Personas Jurídicas, del Servicio de Registro Civil e Identificación.</v>
      </c>
      <c r="F953" s="129" t="str">
        <f>VLOOKUP(A953,BASE.!$A$1:$T$878,6,FALSE)</f>
        <v xml:space="preserve">Certificado de Vigencia, Folio Nº 78788740, emitido con fecha 18 de agosto de 2020, por el Servicio de Registro Civil e Identificación.
</v>
      </c>
      <c r="G953" s="129" t="str">
        <f>VLOOKUP(A953,BASE.!$A$1:$T$878,7,FALSE)</f>
        <v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v>
      </c>
      <c r="H953" s="129" t="str">
        <f>VLOOKUP(A953,BASE.!$A$1:$T$878,8,FALSE)</f>
        <v xml:space="preserve">Presidente: Juan Luis Del Pino Riesco, 
Secretario: Francisca Ester Oyarce Espinoza, 
Tesorero: Ramona Edecia Vilches Lagos, 
</v>
      </c>
      <c r="I953" s="129" t="str">
        <f>VLOOKUP(A953,BASE.!$A$1:$T$878,9,FALSE)</f>
        <v>4 años</v>
      </c>
      <c r="J953" s="129" t="str">
        <f>VLOOKUP(A953,BASE.!$A$1:$T$878,10,FALSE)</f>
        <v>no aparece</v>
      </c>
      <c r="K953" s="129" t="str">
        <f>VLOOKUP(A953,BASE.!$A$1:$T$878,11,FALSE)</f>
        <v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v>
      </c>
      <c r="L953" s="129" t="str">
        <f>VLOOKUP(A953,BASE.!$A$1:$T$878,12,FALSE)</f>
        <v xml:space="preserve">Avenida O`Higgins Nº 1541, Chillan, Región del Ñuble
</v>
      </c>
      <c r="M953" s="129" t="str">
        <f>VLOOKUP(A953,BASE.!$A$1:$T$878,13,FALSE)</f>
        <v>XVI</v>
      </c>
      <c r="N953" s="129" t="str">
        <f>VLOOKUP(A953,BASE.!$A$1:$T$878,14,FALSE)</f>
        <v>Chillan</v>
      </c>
      <c r="O953" s="129" t="str">
        <f>VLOOKUP(A953,BASE.!$A$1:$T$878,15,FALSE)</f>
        <v xml:space="preserve">042-2223675.
979928331.
985603549.
</v>
      </c>
      <c r="P953" s="129" t="str">
        <f>VLOOKUP(A953,BASE.!$A$1:$T$878,16,FALSE)</f>
        <v>Hogaresperanza1_2@hotmail.com
jldelpino@gmail.com
edecia_vilches@hotmail.com</v>
      </c>
      <c r="Q953" s="129">
        <f>VLOOKUP(A953,BASE.!$A$1:$T$878,17,FALSE)</f>
        <v>0</v>
      </c>
      <c r="R953" s="129">
        <f>VLOOKUP(A953,BASE.!$A$1:$T$878,18,FALSE)</f>
        <v>93401</v>
      </c>
      <c r="S953" s="129" t="str">
        <f>VLOOKUP(A953,BASE.!$A$1:$T$878,19,FALSE)</f>
        <v>Se acompaña Certificado Financiero año 2019, aprobados por Subdepartamento de Supervisión Financiera Nacional.</v>
      </c>
      <c r="T953" s="131">
        <f>VLOOKUP(A953,BASE.!$A$1:$T$878,20,FALSE)</f>
        <v>42202</v>
      </c>
      <c r="U953" s="130">
        <v>7574</v>
      </c>
      <c r="V953" s="136">
        <v>25210465</v>
      </c>
      <c r="W953" s="136">
        <v>25210465</v>
      </c>
      <c r="X953" s="134">
        <v>44227</v>
      </c>
      <c r="Y953" s="135" t="s">
        <v>8664</v>
      </c>
      <c r="Z953" s="135" t="s">
        <v>7880</v>
      </c>
      <c r="AA953" s="135" t="s">
        <v>7911</v>
      </c>
    </row>
    <row r="954" spans="1:27" x14ac:dyDescent="0.25">
      <c r="A954" s="129">
        <v>7575</v>
      </c>
      <c r="B954" s="129" t="s">
        <v>8586</v>
      </c>
      <c r="C954" s="129">
        <v>605110231</v>
      </c>
      <c r="D954" s="129" t="str">
        <f>VLOOKUP(A954,BASE.!$A$1:$T$878,4,FALSE)</f>
        <v>Gobernación Provincial</v>
      </c>
      <c r="E954" s="129" t="str">
        <f>VLOOKUP(A954,BASE.!$A$1:$T$878,5,FALSE)</f>
        <v>Constitución Política de la República, artículo 116.</v>
      </c>
      <c r="F954" s="129" t="str">
        <f>VLOOKUP(A954,BASE.!$A$1:$T$878,6,FALSE)</f>
        <v>Indefinida.</v>
      </c>
      <c r="G954" s="129" t="str">
        <f>VLOOKUP(A954,BASE.!$A$1:$T$878,7,FALSE)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54" s="129" t="str">
        <f>VLOOKUP(A954,BASE.!$A$1:$T$878,8,FALSE)</f>
        <v>no tiene</v>
      </c>
      <c r="I954" s="129">
        <f>VLOOKUP(A954,BASE.!$A$1:$T$878,9,FALSE)</f>
        <v>0</v>
      </c>
      <c r="J954" s="129">
        <f>VLOOKUP(A954,BASE.!$A$1:$T$878,10,FALSE)</f>
        <v>0</v>
      </c>
      <c r="K954" s="129" t="str">
        <f>VLOOKUP(A954,BASE.!$A$1:$T$878,11,FALSE)</f>
        <v xml:space="preserve">Gobernadora Provincial Titular: María Bernarda Jopia Contreras, </v>
      </c>
      <c r="L954" s="129" t="str">
        <f>VLOOKUP(A954,BASE.!$A$1:$T$878,12,FALSE)</f>
        <v xml:space="preserve">Granaderos Nº 2296, Calama, Región de Antofagasta. 
</v>
      </c>
      <c r="M954" s="129" t="str">
        <f>VLOOKUP(A954,BASE.!$A$1:$T$878,13,FALSE)</f>
        <v>III</v>
      </c>
      <c r="N954" s="129" t="str">
        <f>VLOOKUP(A954,BASE.!$A$1:$T$878,14,FALSE)</f>
        <v>Calama</v>
      </c>
      <c r="O954" s="129" t="str">
        <f>VLOOKUP(A954,BASE.!$A$1:$T$878,15,FALSE)</f>
        <v>Fono: (55) 566501 / (55) 566502</v>
      </c>
      <c r="P954" s="129">
        <f>VLOOKUP(A954,BASE.!$A$1:$T$878,16,FALSE)</f>
        <v>0</v>
      </c>
      <c r="Q954" s="129">
        <f>VLOOKUP(A954,BASE.!$A$1:$T$878,17,FALSE)</f>
        <v>0</v>
      </c>
      <c r="R954" s="129">
        <f>VLOOKUP(A954,BASE.!$A$1:$T$878,18,FALSE)</f>
        <v>91001</v>
      </c>
      <c r="S954" s="129" t="str">
        <f>VLOOKUP(A954,BASE.!$A$1:$T$878,19,FALSE)</f>
        <v>No se acompañan. Aplica Informe Jurídico Nº 09, de  fecha 14 de marzo de 2011 del Departamento Jurídico y Dictamen Nº 070791, de 2009, de la Contraloría General de la República</v>
      </c>
      <c r="T954" s="131">
        <f>VLOOKUP(A954,BASE.!$A$1:$T$878,20,FALSE)</f>
        <v>42206</v>
      </c>
      <c r="U954" s="130">
        <v>7575</v>
      </c>
      <c r="V954" s="136">
        <v>8208998</v>
      </c>
      <c r="W954" s="136">
        <v>8208998</v>
      </c>
      <c r="X954" s="134">
        <v>44227</v>
      </c>
      <c r="Y954" s="135" t="s">
        <v>8664</v>
      </c>
      <c r="Z954" s="135" t="s">
        <v>7880</v>
      </c>
      <c r="AA954" s="135" t="s">
        <v>7883</v>
      </c>
    </row>
    <row r="955" spans="1:27" x14ac:dyDescent="0.25">
      <c r="A955" s="129">
        <v>7577</v>
      </c>
      <c r="B955" s="129" t="s">
        <v>8658</v>
      </c>
      <c r="C955" s="129">
        <v>690617005</v>
      </c>
      <c r="D955" s="129" t="str">
        <f>VLOOKUP(A955,BASE.!$A$1:$T$878,4,FALSE)</f>
        <v>Municipalidad</v>
      </c>
      <c r="E955" s="129" t="str">
        <f>VLOOKUP(A955,BASE.!$A$1:$T$878,5,FALSE)</f>
        <v>Constitución Política de la República, artículo 118.</v>
      </c>
      <c r="F955" s="129" t="str">
        <f>VLOOKUP(A955,BASE.!$A$1:$T$878,6,FALSE)</f>
        <v>Indefinida.</v>
      </c>
      <c r="G955" s="129" t="str">
        <f>VLOOKUP(A955,BASE.!$A$1:$T$878,7,FALSE)</f>
        <v>Según Ley Orgánica Nº 18.695, artículos 1º al 4º.</v>
      </c>
      <c r="H955" s="129" t="str">
        <f>VLOOKUP(A955,BASE.!$A$1:$T$878,8,FALSE)</f>
        <v>no tiene</v>
      </c>
      <c r="I955" s="129">
        <f>VLOOKUP(A955,BASE.!$A$1:$T$878,9,FALSE)</f>
        <v>0</v>
      </c>
      <c r="J955" s="129">
        <f>VLOOKUP(A955,BASE.!$A$1:$T$878,10,FALSE)</f>
        <v>0</v>
      </c>
      <c r="K955" s="129" t="str">
        <f>VLOOKUP(A955,BASE.!$A$1:$T$878,11,FALSE)</f>
        <v xml:space="preserve">Natalia Andrea Carrasco Pizarro, </v>
      </c>
      <c r="L955" s="129" t="str">
        <f>VLOOKUP(A955,BASE.!$A$1:$T$878,12,FALSE)</f>
        <v xml:space="preserve">Avenida Francia 011, El Quisco. Región de Valparaíso.
</v>
      </c>
      <c r="M955" s="129" t="str">
        <f>VLOOKUP(A955,BASE.!$A$1:$T$878,13,FALSE)</f>
        <v>V</v>
      </c>
      <c r="N955" s="129" t="str">
        <f>VLOOKUP(A955,BASE.!$A$1:$T$878,14,FALSE)</f>
        <v xml:space="preserve"> El Quisco</v>
      </c>
      <c r="O955" s="129" t="str">
        <f>VLOOKUP(A955,BASE.!$A$1:$T$878,15,FALSE)</f>
        <v xml:space="preserve"> Teléfono: (35) 245 6100
</v>
      </c>
      <c r="P955" s="129" t="str">
        <f>VLOOKUP(A955,BASE.!$A$1:$T$878,16,FALSE)</f>
        <v>http://www.elquisco.cl/</v>
      </c>
      <c r="Q955" s="129">
        <f>VLOOKUP(A955,BASE.!$A$1:$T$878,17,FALSE)</f>
        <v>0</v>
      </c>
      <c r="R955" s="129">
        <f>VLOOKUP(A955,BASE.!$A$1:$T$878,18,FALSE)</f>
        <v>91001</v>
      </c>
      <c r="S955" s="129" t="str">
        <f>VLOOKUP(A955,BASE.!$A$1:$T$878,19,FALSE)</f>
        <v>No se acompañan. Aplica Informe Jurídico Nº 09, de  fecha 14 de marzo de 2011 del Departamento Jurídico y Dictamen Nº 070791, de 2009, de la Contraloría General de la República</v>
      </c>
      <c r="T955" s="131">
        <f>VLOOKUP(A955,BASE.!$A$1:$T$878,20,FALSE)</f>
        <v>42215</v>
      </c>
      <c r="U955" s="130">
        <v>7577</v>
      </c>
      <c r="V955" s="136">
        <v>0</v>
      </c>
      <c r="W955" s="136">
        <v>0</v>
      </c>
      <c r="X955" s="134">
        <v>44227</v>
      </c>
      <c r="Y955" s="135" t="s">
        <v>8664</v>
      </c>
      <c r="Z955" s="135" t="s">
        <v>7880</v>
      </c>
      <c r="AA955" s="135" t="s">
        <v>7964</v>
      </c>
    </row>
    <row r="956" spans="1:27" x14ac:dyDescent="0.25">
      <c r="A956" s="129">
        <v>7580</v>
      </c>
      <c r="B956" s="129" t="s">
        <v>8587</v>
      </c>
      <c r="C956" s="129">
        <v>605110223</v>
      </c>
      <c r="D956" s="129" t="str">
        <f>VLOOKUP(A956,BASE.!$A$1:$T$878,4,FALSE)</f>
        <v>Gobernación Provincial</v>
      </c>
      <c r="E956" s="129" t="str">
        <f>VLOOKUP(A956,BASE.!$A$1:$T$878,5,FALSE)</f>
        <v>Constitución Política de la República, artículo 116.</v>
      </c>
      <c r="F956" s="129" t="str">
        <f>VLOOKUP(A956,BASE.!$A$1:$T$878,6,FALSE)</f>
        <v>Indefinida.</v>
      </c>
      <c r="G956" s="129" t="str">
        <f>VLOOKUP(A956,BASE.!$A$1:$T$878,7,FALSE)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56" s="129" t="str">
        <f>VLOOKUP(A956,BASE.!$A$1:$T$878,8,FALSE)</f>
        <v>no tiene</v>
      </c>
      <c r="I956" s="129">
        <f>VLOOKUP(A956,BASE.!$A$1:$T$878,9,FALSE)</f>
        <v>0</v>
      </c>
      <c r="J956" s="129">
        <f>VLOOKUP(A956,BASE.!$A$1:$T$878,10,FALSE)</f>
        <v>0</v>
      </c>
      <c r="K956" s="129" t="str">
        <f>VLOOKUP(A956,BASE.!$A$1:$T$878,11,FALSE)</f>
        <v xml:space="preserve">Gobernador Provincial Titular: 
Fabiola Andrea Rivero Rojas, 
</v>
      </c>
      <c r="L956" s="129" t="str">
        <f>VLOOKUP(A956,BASE.!$A$1:$T$878,12,FALSE)</f>
        <v>Calle Arturo Prat 384, Antofagasta, Región de Antofagasta</v>
      </c>
      <c r="M956" s="129" t="str">
        <f>VLOOKUP(A956,BASE.!$A$1:$T$878,13,FALSE)</f>
        <v>III</v>
      </c>
      <c r="N956" s="129" t="str">
        <f>VLOOKUP(A956,BASE.!$A$1:$T$878,14,FALSE)</f>
        <v>Antofagasta</v>
      </c>
      <c r="O956" s="129">
        <f>VLOOKUP(A956,BASE.!$A$1:$T$878,15,FALSE)</f>
        <v>0</v>
      </c>
      <c r="P956" s="129">
        <f>VLOOKUP(A956,BASE.!$A$1:$T$878,16,FALSE)</f>
        <v>0</v>
      </c>
      <c r="Q956" s="129">
        <f>VLOOKUP(A956,BASE.!$A$1:$T$878,17,FALSE)</f>
        <v>0</v>
      </c>
      <c r="R956" s="129">
        <f>VLOOKUP(A956,BASE.!$A$1:$T$878,18,FALSE)</f>
        <v>91001</v>
      </c>
      <c r="S956" s="129" t="str">
        <f>VLOOKUP(A956,BASE.!$A$1:$T$878,19,FALSE)</f>
        <v>No se acompañan. Aplica Informe Jurídico Nº 09, de  fecha 14 de marzo de 2011 del Departamento Jurídico y Dictamen Nº 070791, de 2009, de la Contraloría General de la República</v>
      </c>
      <c r="T956" s="131">
        <f>VLOOKUP(A956,BASE.!$A$1:$T$878,20,FALSE)</f>
        <v>42226</v>
      </c>
      <c r="U956" s="130">
        <v>7580</v>
      </c>
      <c r="V956" s="136">
        <v>292160</v>
      </c>
      <c r="W956" s="136">
        <v>292160</v>
      </c>
      <c r="X956" s="134">
        <v>44227</v>
      </c>
      <c r="Y956" s="135" t="s">
        <v>8664</v>
      </c>
      <c r="Z956" s="135" t="s">
        <v>7880</v>
      </c>
      <c r="AA956" s="135" t="s">
        <v>7882</v>
      </c>
    </row>
    <row r="957" spans="1:27" x14ac:dyDescent="0.25">
      <c r="A957" s="129">
        <v>7583</v>
      </c>
      <c r="B957" s="129" t="s">
        <v>8659</v>
      </c>
      <c r="C957" s="129">
        <v>691804003</v>
      </c>
      <c r="D957" s="129" t="str">
        <f>VLOOKUP(A957,BASE.!$A$1:$T$878,4,FALSE)</f>
        <v>Municipalidad</v>
      </c>
      <c r="E957" s="129" t="str">
        <f>VLOOKUP(A957,BASE.!$A$1:$T$878,5,FALSE)</f>
        <v>Constitución Política de la República, artículo 118.</v>
      </c>
      <c r="F957" s="129" t="str">
        <f>VLOOKUP(A957,BASE.!$A$1:$T$878,6,FALSE)</f>
        <v>Indefinida.</v>
      </c>
      <c r="G957" s="129" t="str">
        <f>VLOOKUP(A957,BASE.!$A$1:$T$878,7,FALSE)</f>
        <v>Según Ley Orgánica Nº 18.695, artículos 1º al 4º.</v>
      </c>
      <c r="H957" s="129" t="str">
        <f>VLOOKUP(A957,BASE.!$A$1:$T$878,8,FALSE)</f>
        <v>no tiene</v>
      </c>
      <c r="I957" s="129">
        <f>VLOOKUP(A957,BASE.!$A$1:$T$878,9,FALSE)</f>
        <v>0</v>
      </c>
      <c r="J957" s="129">
        <f>VLOOKUP(A957,BASE.!$A$1:$T$878,10,FALSE)</f>
        <v>0</v>
      </c>
      <c r="K957" s="129" t="str">
        <f>VLOOKUP(A957,BASE.!$A$1:$T$878,11,FALSE)</f>
        <v xml:space="preserve">Juan Carlos Reinao Marilao. </v>
      </c>
      <c r="L957" s="129" t="str">
        <f>VLOOKUP(A957,BASE.!$A$1:$T$878,12,FALSE)</f>
        <v xml:space="preserve">Calle Comercio Nº 206, comuna de Renaico. Región de La Araucanía.
</v>
      </c>
      <c r="M957" s="129" t="str">
        <f>VLOOKUP(A957,BASE.!$A$1:$T$878,13,FALSE)</f>
        <v>IX</v>
      </c>
      <c r="N957" s="129" t="str">
        <f>VLOOKUP(A957,BASE.!$A$1:$T$878,14,FALSE)</f>
        <v xml:space="preserve"> Renaico</v>
      </c>
      <c r="O957" s="129" t="str">
        <f>VLOOKUP(A957,BASE.!$A$1:$T$878,15,FALSE)</f>
        <v>Fono: (65) 202800</v>
      </c>
      <c r="P957" s="129" t="str">
        <f>VLOOKUP(A957,BASE.!$A$1:$T$878,16,FALSE)</f>
        <v xml:space="preserve"> didecorenaico@yahoo.cl</v>
      </c>
      <c r="Q957" s="129">
        <f>VLOOKUP(A957,BASE.!$A$1:$T$878,17,FALSE)</f>
        <v>0</v>
      </c>
      <c r="R957" s="129">
        <f>VLOOKUP(A957,BASE.!$A$1:$T$878,18,FALSE)</f>
        <v>91001</v>
      </c>
      <c r="S957" s="129" t="str">
        <f>VLOOKUP(A957,BASE.!$A$1:$T$878,19,FALSE)</f>
        <v>No se acompañan. Aplica Informe Jurídico Nº 09, de  fecha 14 de marzo de 2011 del Departamento Jurídico y Dictamen Nº 070791, de 2009, de la Contraloría General de la República</v>
      </c>
      <c r="T957" s="131">
        <f>VLOOKUP(A957,BASE.!$A$1:$T$878,20,FALSE)</f>
        <v>42262</v>
      </c>
      <c r="U957" s="130">
        <v>7583</v>
      </c>
      <c r="V957" s="136">
        <v>0</v>
      </c>
      <c r="W957" s="136">
        <v>0</v>
      </c>
      <c r="X957" s="134">
        <v>44227</v>
      </c>
      <c r="Y957" s="135" t="s">
        <v>8664</v>
      </c>
      <c r="Z957" s="135" t="s">
        <v>7880</v>
      </c>
      <c r="AA957" s="135" t="s">
        <v>8670</v>
      </c>
    </row>
    <row r="958" spans="1:27" x14ac:dyDescent="0.25">
      <c r="A958" s="129">
        <v>7584</v>
      </c>
      <c r="B958" s="129" t="s">
        <v>8588</v>
      </c>
      <c r="C958" s="129">
        <v>690507005</v>
      </c>
      <c r="D958" s="129" t="str">
        <f>VLOOKUP(A958,BASE.!$A$1:$T$878,4,FALSE)</f>
        <v>Municipalidad</v>
      </c>
      <c r="E958" s="129" t="str">
        <f>VLOOKUP(A958,BASE.!$A$1:$T$878,5,FALSE)</f>
        <v>Constitución Política de la República, artículo 118.</v>
      </c>
      <c r="F958" s="129" t="str">
        <f>VLOOKUP(A958,BASE.!$A$1:$T$878,6,FALSE)</f>
        <v>Indefinida.</v>
      </c>
      <c r="G958" s="129" t="str">
        <f>VLOOKUP(A958,BASE.!$A$1:$T$878,7,FALSE)</f>
        <v>Según Ley Orgánica Nº 18.695, artículos 1º al 4º.</v>
      </c>
      <c r="H958" s="129" t="str">
        <f>VLOOKUP(A958,BASE.!$A$1:$T$878,8,FALSE)</f>
        <v>no tiene</v>
      </c>
      <c r="I958" s="129">
        <f>VLOOKUP(A958,BASE.!$A$1:$T$878,9,FALSE)</f>
        <v>0</v>
      </c>
      <c r="J958" s="129">
        <f>VLOOKUP(A958,BASE.!$A$1:$T$878,10,FALSE)</f>
        <v>0</v>
      </c>
      <c r="K958" s="129" t="str">
        <f>VLOOKUP(A958,BASE.!$A$1:$T$878,11,FALSE)</f>
        <v xml:space="preserve">Guillermo Heriberto Reyes Cortez, </v>
      </c>
      <c r="L958" s="129" t="str">
        <f>VLOOKUP(A958,BASE.!$A$1:$T$878,12,FALSE)</f>
        <v xml:space="preserve">Calle Prat Nº 1, Comuna de Putaendo, Región de Valparaíso.
</v>
      </c>
      <c r="M958" s="129" t="str">
        <f>VLOOKUP(A958,BASE.!$A$1:$T$878,13,FALSE)</f>
        <v>V</v>
      </c>
      <c r="N958" s="129" t="str">
        <f>VLOOKUP(A958,BASE.!$A$1:$T$878,14,FALSE)</f>
        <v>Putaendo</v>
      </c>
      <c r="O958" s="129" t="str">
        <f>VLOOKUP(A958,BASE.!$A$1:$T$878,15,FALSE)</f>
        <v>34-2-431510</v>
      </c>
      <c r="P958" s="129" t="str">
        <f>VLOOKUP(A958,BASE.!$A$1:$T$878,16,FALSE)</f>
        <v>http://www.putaendo.cl/muni/</v>
      </c>
      <c r="Q958" s="129">
        <f>VLOOKUP(A958,BASE.!$A$1:$T$878,17,FALSE)</f>
        <v>0</v>
      </c>
      <c r="R958" s="129">
        <f>VLOOKUP(A958,BASE.!$A$1:$T$878,18,FALSE)</f>
        <v>91001</v>
      </c>
      <c r="S958" s="129" t="str">
        <f>VLOOKUP(A958,BASE.!$A$1:$T$878,19,FALSE)</f>
        <v>No se acompañan. Aplica Informe Jurídico Nº 09, de  fecha 14 de marzo de 2011 del Departamento Jurídico y Dictamen Nº 070791, de 2009, de la Contraloría General de la República</v>
      </c>
      <c r="T958" s="131">
        <f>VLOOKUP(A958,BASE.!$A$1:$T$878,20,FALSE)</f>
        <v>38641</v>
      </c>
      <c r="U958" s="130">
        <v>7584</v>
      </c>
      <c r="V958" s="136">
        <v>3577300</v>
      </c>
      <c r="W958" s="136">
        <v>3577300</v>
      </c>
      <c r="X958" s="134">
        <v>44227</v>
      </c>
      <c r="Y958" s="135" t="s">
        <v>8664</v>
      </c>
      <c r="Z958" s="135" t="s">
        <v>7880</v>
      </c>
      <c r="AA958" s="135" t="s">
        <v>8030</v>
      </c>
    </row>
    <row r="959" spans="1:27" x14ac:dyDescent="0.25">
      <c r="A959" s="129">
        <v>7586</v>
      </c>
      <c r="B959" s="129" t="s">
        <v>8589</v>
      </c>
      <c r="C959" s="129">
        <v>690307006</v>
      </c>
      <c r="D959" s="129" t="str">
        <f>VLOOKUP(A959,BASE.!$A$1:$T$878,4,FALSE)</f>
        <v>Municipalidad</v>
      </c>
      <c r="E959" s="129" t="str">
        <f>VLOOKUP(A959,BASE.!$A$1:$T$878,5,FALSE)</f>
        <v>Constitución Política de la República, artículo 118.</v>
      </c>
      <c r="F959" s="129" t="str">
        <f>VLOOKUP(A959,BASE.!$A$1:$T$878,6,FALSE)</f>
        <v>Indefinida.</v>
      </c>
      <c r="G959" s="129" t="str">
        <f>VLOOKUP(A959,BASE.!$A$1:$T$878,7,FALSE)</f>
        <v>Según Ley Orgánica Nº 18.695, artículos 1º al 4º.</v>
      </c>
      <c r="H959" s="129" t="str">
        <f>VLOOKUP(A959,BASE.!$A$1:$T$878,8,FALSE)</f>
        <v>no tiene</v>
      </c>
      <c r="I959" s="129">
        <f>VLOOKUP(A959,BASE.!$A$1:$T$878,9,FALSE)</f>
        <v>0</v>
      </c>
      <c r="J959" s="129">
        <f>VLOOKUP(A959,BASE.!$A$1:$T$878,10,FALSE)</f>
        <v>0</v>
      </c>
      <c r="K959" s="129" t="str">
        <f>VLOOKUP(A959,BASE.!$A$1:$T$878,11,FALSE)</f>
        <v xml:space="preserve">Rodrigo Sebastián Loyola Morenilla, </v>
      </c>
      <c r="L959" s="129" t="str">
        <f>VLOOKUP(A959,BASE.!$A$1:$T$878,12,FALSE)</f>
        <v xml:space="preserve">Calle Graig Nª 530, comuna de Huasco, Región de Atacama
</v>
      </c>
      <c r="M959" s="129" t="str">
        <f>VLOOKUP(A959,BASE.!$A$1:$T$878,13,FALSE)</f>
        <v>III</v>
      </c>
      <c r="N959" s="129" t="str">
        <f>VLOOKUP(A959,BASE.!$A$1:$T$878,14,FALSE)</f>
        <v xml:space="preserve"> Huasco</v>
      </c>
      <c r="O959" s="129" t="str">
        <f>VLOOKUP(A959,BASE.!$A$1:$T$878,15,FALSE)</f>
        <v xml:space="preserve"> Teléfono: 051-531039-531042-531010</v>
      </c>
      <c r="P959" s="129" t="str">
        <f>VLOOKUP(A959,BASE.!$A$1:$T$878,16,FALSE)</f>
        <v>http://www.imhuasco.cl</v>
      </c>
      <c r="Q959" s="129">
        <f>VLOOKUP(A959,BASE.!$A$1:$T$878,17,FALSE)</f>
        <v>0</v>
      </c>
      <c r="R959" s="129">
        <f>VLOOKUP(A959,BASE.!$A$1:$T$878,18,FALSE)</f>
        <v>91001</v>
      </c>
      <c r="S959" s="129" t="str">
        <f>VLOOKUP(A959,BASE.!$A$1:$T$878,19,FALSE)</f>
        <v>No se acompañan. Aplica Informe Jurídico Nº 09, de  fecha 14 de marzo de 2011 del Departamento Jurídico y Dictamen Nº 070791, de 2009, de la Contraloría General de la República</v>
      </c>
      <c r="T959" s="131">
        <f>VLOOKUP(A959,BASE.!$A$1:$T$878,20,FALSE)</f>
        <v>42347</v>
      </c>
      <c r="U959" s="130">
        <v>7586</v>
      </c>
      <c r="V959" s="136">
        <v>94620</v>
      </c>
      <c r="W959" s="136">
        <v>94620</v>
      </c>
      <c r="X959" s="134">
        <v>44227</v>
      </c>
      <c r="Y959" s="135" t="s">
        <v>8664</v>
      </c>
      <c r="Z959" s="135" t="s">
        <v>7880</v>
      </c>
      <c r="AA959" s="135" t="s">
        <v>7976</v>
      </c>
    </row>
    <row r="960" spans="1:27" x14ac:dyDescent="0.25">
      <c r="A960" s="129">
        <v>7587</v>
      </c>
      <c r="B960" s="129" t="s">
        <v>8660</v>
      </c>
      <c r="C960" s="129">
        <v>605110533</v>
      </c>
      <c r="D960" s="129" t="str">
        <f>VLOOKUP(A960,BASE.!$A$1:$T$878,4,FALSE)</f>
        <v>Gobernación Provincial</v>
      </c>
      <c r="E960" s="129" t="str">
        <f>VLOOKUP(A960,BASE.!$A$1:$T$878,5,FALSE)</f>
        <v>Constitución Política de la República, artículo 116.</v>
      </c>
      <c r="F960" s="129" t="str">
        <f>VLOOKUP(A960,BASE.!$A$1:$T$878,6,FALSE)</f>
        <v>Indefinida.</v>
      </c>
      <c r="G960" s="129" t="str">
        <f>VLOOKUP(A960,BASE.!$A$1:$T$878,7,FALSE)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60" s="129" t="str">
        <f>VLOOKUP(A960,BASE.!$A$1:$T$878,8,FALSE)</f>
        <v>no tiene</v>
      </c>
      <c r="I960" s="129">
        <f>VLOOKUP(A960,BASE.!$A$1:$T$878,9,FALSE)</f>
        <v>0</v>
      </c>
      <c r="J960" s="129">
        <f>VLOOKUP(A960,BASE.!$A$1:$T$878,10,FALSE)</f>
        <v>0</v>
      </c>
      <c r="K960" s="129" t="str">
        <f>VLOOKUP(A960,BASE.!$A$1:$T$878,11,FALSE)</f>
        <v xml:space="preserve">Gobernadora Provincial Titular: 
Melania Carolina Hotu Hey 
</v>
      </c>
      <c r="L960" s="129" t="str">
        <f>VLOOKUP(A960,BASE.!$A$1:$T$878,12,FALSE)</f>
        <v xml:space="preserve">Kiri Reva S/N, Isla de Pascua. Región de Valparaíso. </v>
      </c>
      <c r="M960" s="129" t="str">
        <f>VLOOKUP(A960,BASE.!$A$1:$T$878,13,FALSE)</f>
        <v>V</v>
      </c>
      <c r="N960" s="129" t="str">
        <f>VLOOKUP(A960,BASE.!$A$1:$T$878,14,FALSE)</f>
        <v xml:space="preserve"> Isla de Pascua</v>
      </c>
      <c r="O960" s="129">
        <f>VLOOKUP(A960,BASE.!$A$1:$T$878,15,FALSE)</f>
        <v>0</v>
      </c>
      <c r="P960" s="129">
        <f>VLOOKUP(A960,BASE.!$A$1:$T$878,16,FALSE)</f>
        <v>0</v>
      </c>
      <c r="Q960" s="129">
        <f>VLOOKUP(A960,BASE.!$A$1:$T$878,17,FALSE)</f>
        <v>0</v>
      </c>
      <c r="R960" s="129">
        <f>VLOOKUP(A960,BASE.!$A$1:$T$878,18,FALSE)</f>
        <v>91001</v>
      </c>
      <c r="S960" s="129" t="str">
        <f>VLOOKUP(A960,BASE.!$A$1:$T$878,19,FALSE)</f>
        <v>No se acompañan. Aplica Informe Jurídico Nº 09, de  fecha 14 de marzo de 2011 del Departamento Jurídico y Dictamen Nº 070791, de 2009, de la Contraloría General de la República</v>
      </c>
      <c r="T960" s="131">
        <f>VLOOKUP(A960,BASE.!$A$1:$T$878,20,FALSE)</f>
        <v>42348</v>
      </c>
      <c r="U960" s="130">
        <v>7587</v>
      </c>
      <c r="V960" s="136">
        <v>0</v>
      </c>
      <c r="W960" s="136">
        <v>0</v>
      </c>
      <c r="X960" s="134">
        <v>44227</v>
      </c>
      <c r="Y960" s="135" t="s">
        <v>8664</v>
      </c>
      <c r="Z960" s="135" t="s">
        <v>7880</v>
      </c>
      <c r="AA960" s="135" t="s">
        <v>7987</v>
      </c>
    </row>
    <row r="961" spans="1:27" x14ac:dyDescent="0.25">
      <c r="A961" s="129">
        <v>7591</v>
      </c>
      <c r="B961" s="129" t="s">
        <v>8590</v>
      </c>
      <c r="C961" s="129">
        <v>691007006</v>
      </c>
      <c r="D961" s="129" t="str">
        <f>VLOOKUP(A961,BASE.!$A$1:$T$878,4,FALSE)</f>
        <v>Municipalidad</v>
      </c>
      <c r="E961" s="129" t="str">
        <f>VLOOKUP(A961,BASE.!$A$1:$T$878,5,FALSE)</f>
        <v>Constitución Política de la República, artículo 107.</v>
      </c>
      <c r="F961" s="129" t="str">
        <f>VLOOKUP(A961,BASE.!$A$1:$T$878,6,FALSE)</f>
        <v>Indefinida.</v>
      </c>
      <c r="G961" s="129" t="str">
        <f>VLOOKUP(A961,BASE.!$A$1:$T$878,7,FALSE)</f>
        <v>Según Ley Orgánica Nº 18.695, artículos 1º al 4º.</v>
      </c>
      <c r="H961" s="129" t="str">
        <f>VLOOKUP(A961,BASE.!$A$1:$T$878,8,FALSE)</f>
        <v>no tiene</v>
      </c>
      <c r="I961" s="129">
        <f>VLOOKUP(A961,BASE.!$A$1:$T$878,9,FALSE)</f>
        <v>0</v>
      </c>
      <c r="J961" s="129">
        <f>VLOOKUP(A961,BASE.!$A$1:$T$878,10,FALSE)</f>
        <v>0</v>
      </c>
      <c r="K961" s="129" t="str">
        <f>VLOOKUP(A961,BASE.!$A$1:$T$878,11,FALSE)</f>
        <v xml:space="preserve">Roberto Hernán Rivera Pino
</v>
      </c>
      <c r="L961" s="129" t="str">
        <f>VLOOKUP(A961,BASE.!$A$1:$T$878,12,FALSE)</f>
        <v xml:space="preserve">Manuel Rodríguez Nº 315, de la comuna de Vichuquén, Región del Maule.  
</v>
      </c>
      <c r="M961" s="129" t="str">
        <f>VLOOKUP(A961,BASE.!$A$1:$T$878,13,FALSE)</f>
        <v>VII</v>
      </c>
      <c r="N961" s="129" t="str">
        <f>VLOOKUP(A961,BASE.!$A$1:$T$878,14,FALSE)</f>
        <v>Vichuquén</v>
      </c>
      <c r="O961" s="129" t="str">
        <f>VLOOKUP(A961,BASE.!$A$1:$T$878,15,FALSE)</f>
        <v>Fono: (75) 2555516 – 2555501</v>
      </c>
      <c r="P961" s="129" t="str">
        <f>VLOOKUP(A961,BASE.!$A$1:$T$878,16,FALSE)</f>
        <v>munivichuquen@gmail.com</v>
      </c>
      <c r="Q961" s="129">
        <f>VLOOKUP(A961,BASE.!$A$1:$T$878,17,FALSE)</f>
        <v>0</v>
      </c>
      <c r="R961" s="129">
        <f>VLOOKUP(A961,BASE.!$A$1:$T$878,18,FALSE)</f>
        <v>91001</v>
      </c>
      <c r="S961" s="129" t="str">
        <f>VLOOKUP(A961,BASE.!$A$1:$T$878,19,FALSE)</f>
        <v>No se acompañan. Aplica Informe Jurídico Nº 09, de  fecha 14 de marzo de 2011 del Departamento Jurídico y Dictamen Nº 070791, de 2009, de la Contraloría General de la República</v>
      </c>
      <c r="T961" s="131">
        <f>VLOOKUP(A961,BASE.!$A$1:$T$878,20,FALSE)</f>
        <v>42383</v>
      </c>
      <c r="U961" s="130">
        <v>7591</v>
      </c>
      <c r="V961" s="136">
        <v>83000</v>
      </c>
      <c r="W961" s="136">
        <v>83000</v>
      </c>
      <c r="X961" s="134">
        <v>44227</v>
      </c>
      <c r="Y961" s="135" t="s">
        <v>8664</v>
      </c>
      <c r="Z961" s="135" t="s">
        <v>7880</v>
      </c>
      <c r="AA961" s="135" t="s">
        <v>8117</v>
      </c>
    </row>
    <row r="962" spans="1:27" x14ac:dyDescent="0.25">
      <c r="A962" s="129">
        <v>7592</v>
      </c>
      <c r="B962" s="129" t="s">
        <v>8591</v>
      </c>
      <c r="C962" s="129">
        <v>692645006</v>
      </c>
      <c r="D962" s="129" t="str">
        <f>VLOOKUP(A962,BASE.!$A$1:$T$878,4,FALSE)</f>
        <v>Municipalidad</v>
      </c>
      <c r="E962" s="129" t="str">
        <f>VLOOKUP(A962,BASE.!$A$1:$T$878,5,FALSE)</f>
        <v>Constitución Política de la República, artículo 107.</v>
      </c>
      <c r="F962" s="129" t="str">
        <f>VLOOKUP(A962,BASE.!$A$1:$T$878,6,FALSE)</f>
        <v>Indefinida.</v>
      </c>
      <c r="G962" s="129" t="str">
        <f>VLOOKUP(A962,BASE.!$A$1:$T$878,7,FALSE)</f>
        <v>Según Ley Orgánica Nº 18.695, artículos 1º al 4º.</v>
      </c>
      <c r="H962" s="129" t="str">
        <f>VLOOKUP(A962,BASE.!$A$1:$T$878,8,FALSE)</f>
        <v>no tiene</v>
      </c>
      <c r="I962" s="129">
        <f>VLOOKUP(A962,BASE.!$A$1:$T$878,9,FALSE)</f>
        <v>0</v>
      </c>
      <c r="J962" s="129">
        <f>VLOOKUP(A962,BASE.!$A$1:$T$878,10,FALSE)</f>
        <v>0</v>
      </c>
      <c r="K962" s="129" t="str">
        <f>VLOOKUP(A962,BASE.!$A$1:$T$878,11,FALSE)</f>
        <v xml:space="preserve">Claudia Alejandra Díaz Bravo, </v>
      </c>
      <c r="L962" s="129" t="str">
        <f>VLOOKUP(A962,BASE.!$A$1:$T$878,12,FALSE)</f>
        <v xml:space="preserve">Avenida Oriente Nº 2625, Comuna de San Rafael. Provincia de Talca. VII Región del Maule. 
</v>
      </c>
      <c r="M962" s="129" t="str">
        <f>VLOOKUP(A962,BASE.!$A$1:$T$878,13,FALSE)</f>
        <v>VII</v>
      </c>
      <c r="N962" s="129" t="str">
        <f>VLOOKUP(A962,BASE.!$A$1:$T$878,14,FALSE)</f>
        <v>San Rafael</v>
      </c>
      <c r="O962" s="129" t="str">
        <f>VLOOKUP(A962,BASE.!$A$1:$T$878,15,FALSE)</f>
        <v>(71) 2651012</v>
      </c>
      <c r="P962" s="129" t="str">
        <f>VLOOKUP(A962,BASE.!$A$1:$T$878,16,FALSE)</f>
        <v>Secre_alcaldia@hotmail.es rrpp@munisanrafael.cl</v>
      </c>
      <c r="Q962" s="129">
        <f>VLOOKUP(A962,BASE.!$A$1:$T$878,17,FALSE)</f>
        <v>0</v>
      </c>
      <c r="R962" s="129">
        <f>VLOOKUP(A962,BASE.!$A$1:$T$878,18,FALSE)</f>
        <v>91001</v>
      </c>
      <c r="S962" s="129" t="str">
        <f>VLOOKUP(A962,BASE.!$A$1:$T$878,19,FALSE)</f>
        <v>No se acompañan. Aplica Informe Jurídico Nº 09, de  fecha 14 de marzo de 2011 del Departamento Jurídico y Dictamen Nº 070791, de 2009, de la Contraloría General de la República</v>
      </c>
      <c r="T962" s="131">
        <f>VLOOKUP(A962,BASE.!$A$1:$T$878,20,FALSE)</f>
        <v>42397</v>
      </c>
      <c r="U962" s="130">
        <v>7592</v>
      </c>
      <c r="V962" s="136">
        <v>136950</v>
      </c>
      <c r="W962" s="136">
        <v>136950</v>
      </c>
      <c r="X962" s="134">
        <v>44227</v>
      </c>
      <c r="Y962" s="135" t="s">
        <v>8664</v>
      </c>
      <c r="Z962" s="135" t="s">
        <v>7880</v>
      </c>
      <c r="AA962" s="135" t="s">
        <v>8118</v>
      </c>
    </row>
    <row r="963" spans="1:27" x14ac:dyDescent="0.25">
      <c r="A963" s="129">
        <v>7593</v>
      </c>
      <c r="B963" s="129" t="s">
        <v>8592</v>
      </c>
      <c r="C963" s="129">
        <v>690513005</v>
      </c>
      <c r="D963" s="129" t="str">
        <f>VLOOKUP(A963,BASE.!$A$1:$T$878,4,FALSE)</f>
        <v>Municipalidad</v>
      </c>
      <c r="E963" s="129" t="str">
        <f>VLOOKUP(A963,BASE.!$A$1:$T$878,5,FALSE)</f>
        <v>Constitución Política de la República, artículo 107.</v>
      </c>
      <c r="F963" s="129" t="str">
        <f>VLOOKUP(A963,BASE.!$A$1:$T$878,6,FALSE)</f>
        <v>Indefinida.</v>
      </c>
      <c r="G963" s="129" t="str">
        <f>VLOOKUP(A963,BASE.!$A$1:$T$878,7,FALSE)</f>
        <v>Según Ley Orgánica Nº 18.695, artículos 1º al 4º.</v>
      </c>
      <c r="H963" s="129" t="str">
        <f>VLOOKUP(A963,BASE.!$A$1:$T$878,8,FALSE)</f>
        <v>no tiene</v>
      </c>
      <c r="I963" s="129">
        <f>VLOOKUP(A963,BASE.!$A$1:$T$878,9,FALSE)</f>
        <v>0</v>
      </c>
      <c r="J963" s="129">
        <f>VLOOKUP(A963,BASE.!$A$1:$T$878,10,FALSE)</f>
        <v>0</v>
      </c>
      <c r="K963" s="129" t="str">
        <f>VLOOKUP(A963,BASE.!$A$1:$T$878,11,FALSE)</f>
        <v xml:space="preserve">Pedro Antonio Caballería Díaz, </v>
      </c>
      <c r="L963" s="129" t="str">
        <f>VLOOKUP(A963,BASE.!$A$1:$T$878,12,FALSE)</f>
        <v xml:space="preserve">Carretera San Martín Nº 607, comuna de Rinconada, Región de Valparaíso. 
</v>
      </c>
      <c r="M963" s="129" t="str">
        <f>VLOOKUP(A963,BASE.!$A$1:$T$878,13,FALSE)</f>
        <v>V</v>
      </c>
      <c r="N963" s="129" t="str">
        <f>VLOOKUP(A963,BASE.!$A$1:$T$878,14,FALSE)</f>
        <v xml:space="preserve"> Rinconada</v>
      </c>
      <c r="O963" s="129" t="str">
        <f>VLOOKUP(A963,BASE.!$A$1:$T$878,15,FALSE)</f>
        <v>Teléfono: (34) 2509500</v>
      </c>
      <c r="P963" s="129">
        <f>VLOOKUP(A963,BASE.!$A$1:$T$878,16,FALSE)</f>
        <v>0</v>
      </c>
      <c r="Q963" s="129">
        <f>VLOOKUP(A963,BASE.!$A$1:$T$878,17,FALSE)</f>
        <v>0</v>
      </c>
      <c r="R963" s="129">
        <f>VLOOKUP(A963,BASE.!$A$1:$T$878,18,FALSE)</f>
        <v>91001</v>
      </c>
      <c r="S963" s="129" t="str">
        <f>VLOOKUP(A963,BASE.!$A$1:$T$878,19,FALSE)</f>
        <v>No se acompañan. Aplica Informe Jurídico Nº 09, de  fecha 14 de marzo de 2011 del Departamento Jurídico y Dictamen Nº 070791, de 2009, de la Contraloría General de la República</v>
      </c>
      <c r="T963" s="131">
        <f>VLOOKUP(A963,BASE.!$A$1:$T$878,20,FALSE)</f>
        <v>42402</v>
      </c>
      <c r="U963" s="130">
        <v>7593</v>
      </c>
      <c r="V963" s="136">
        <v>103750</v>
      </c>
      <c r="W963" s="136">
        <v>103750</v>
      </c>
      <c r="X963" s="134">
        <v>44227</v>
      </c>
      <c r="Y963" s="135" t="s">
        <v>8664</v>
      </c>
      <c r="Z963" s="135" t="s">
        <v>7880</v>
      </c>
      <c r="AA963" s="135" t="s">
        <v>8119</v>
      </c>
    </row>
    <row r="964" spans="1:27" x14ac:dyDescent="0.25">
      <c r="A964" s="129">
        <v>7594</v>
      </c>
      <c r="B964" s="129" t="s">
        <v>8593</v>
      </c>
      <c r="C964" s="129">
        <v>691002004</v>
      </c>
      <c r="D964" s="129" t="str">
        <f>VLOOKUP(A964,BASE.!$A$1:$T$878,4,FALSE)</f>
        <v>Municipalidad</v>
      </c>
      <c r="E964" s="129" t="str">
        <f>VLOOKUP(A964,BASE.!$A$1:$T$878,5,FALSE)</f>
        <v>Constitución Política de la República, artículo 107.</v>
      </c>
      <c r="F964" s="129" t="str">
        <f>VLOOKUP(A964,BASE.!$A$1:$T$878,6,FALSE)</f>
        <v>Indefinida.</v>
      </c>
      <c r="G964" s="129" t="str">
        <f>VLOOKUP(A964,BASE.!$A$1:$T$878,7,FALSE)</f>
        <v>Según Ley Orgánica Nº 18.695, artículos 1º al 4º.</v>
      </c>
      <c r="H964" s="129" t="str">
        <f>VLOOKUP(A964,BASE.!$A$1:$T$878,8,FALSE)</f>
        <v>no tiene</v>
      </c>
      <c r="I964" s="129">
        <f>VLOOKUP(A964,BASE.!$A$1:$T$878,9,FALSE)</f>
        <v>0</v>
      </c>
      <c r="J964" s="129">
        <f>VLOOKUP(A964,BASE.!$A$1:$T$878,10,FALSE)</f>
        <v>0</v>
      </c>
      <c r="K964" s="129" t="str">
        <f>VLOOKUP(A964,BASE.!$A$1:$T$878,11,FALSE)</f>
        <v xml:space="preserve">Carlos Vergara Zerega, </v>
      </c>
      <c r="L964" s="129" t="str">
        <f>VLOOKUP(A964,BASE.!$A$1:$T$878,12,FALSE)</f>
        <v xml:space="preserve">Calle Ignacio Carrera Pinto Nº 1213, comuna de Romeral. Región del Maule.- 
</v>
      </c>
      <c r="M964" s="129" t="str">
        <f>VLOOKUP(A964,BASE.!$A$1:$T$878,13,FALSE)</f>
        <v>VII</v>
      </c>
      <c r="N964" s="129" t="str">
        <f>VLOOKUP(A964,BASE.!$A$1:$T$878,14,FALSE)</f>
        <v>Romeral</v>
      </c>
      <c r="O964" s="129" t="str">
        <f>VLOOKUP(A964,BASE.!$A$1:$T$878,15,FALSE)</f>
        <v>Teléfono: 75-2576330</v>
      </c>
      <c r="P964" s="129" t="str">
        <f>VLOOKUP(A964,BASE.!$A$1:$T$878,16,FALSE)</f>
        <v xml:space="preserve">alcaldia@muniromeral.cl </v>
      </c>
      <c r="Q964" s="129">
        <f>VLOOKUP(A964,BASE.!$A$1:$T$878,17,FALSE)</f>
        <v>0</v>
      </c>
      <c r="R964" s="129">
        <f>VLOOKUP(A964,BASE.!$A$1:$T$878,18,FALSE)</f>
        <v>91001</v>
      </c>
      <c r="S964" s="129" t="str">
        <f>VLOOKUP(A964,BASE.!$A$1:$T$878,19,FALSE)</f>
        <v>No se acompañan. Aplica Informe Jurídico Nº 09, de  fecha 14 de marzo de 2011 del Departamento Jurídico y Dictamen Nº 070791, de 2009, de la Contraloría General de la República</v>
      </c>
      <c r="T964" s="131">
        <f>VLOOKUP(A964,BASE.!$A$1:$T$878,20,FALSE)</f>
        <v>42402</v>
      </c>
      <c r="U964" s="130">
        <v>7594</v>
      </c>
      <c r="V964" s="136">
        <v>91300</v>
      </c>
      <c r="W964" s="136">
        <v>91300</v>
      </c>
      <c r="X964" s="134">
        <v>44227</v>
      </c>
      <c r="Y964" s="135" t="s">
        <v>8664</v>
      </c>
      <c r="Z964" s="135" t="s">
        <v>7880</v>
      </c>
      <c r="AA964" s="135" t="s">
        <v>8120</v>
      </c>
    </row>
    <row r="965" spans="1:27" x14ac:dyDescent="0.25">
      <c r="A965" s="129">
        <v>7595</v>
      </c>
      <c r="B965" s="129" t="s">
        <v>8594</v>
      </c>
      <c r="C965" s="129">
        <v>605111211</v>
      </c>
      <c r="D965" s="129" t="str">
        <f>VLOOKUP(A965,BASE.!$A$1:$T$878,4,FALSE)</f>
        <v>Gobernación Provincial</v>
      </c>
      <c r="E965" s="129" t="str">
        <f>VLOOKUP(A965,BASE.!$A$1:$T$878,5,FALSE)</f>
        <v>Constitución Política de la República, artículo 116.</v>
      </c>
      <c r="F965" s="129" t="str">
        <f>VLOOKUP(A965,BASE.!$A$1:$T$878,6,FALSE)</f>
        <v>Indefinida.</v>
      </c>
      <c r="G965" s="129" t="str">
        <f>VLOOKUP(A965,BASE.!$A$1:$T$878,7,FALSE)</f>
        <v xml:space="preserve">DFL Nº 19.175, que fija el texto refundido, coordinado, sistematizado y actualizado de la Ley Orgánica Constitucional sobre Gobierno y Administración Regional, del Ministerio del Interior, específicamente los artículos 4º letra a), 13, 14, 19 letras a) y b.
</v>
      </c>
      <c r="H965" s="129" t="str">
        <f>VLOOKUP(A965,BASE.!$A$1:$T$878,8,FALSE)</f>
        <v>no tiene</v>
      </c>
      <c r="I965" s="129">
        <f>VLOOKUP(A965,BASE.!$A$1:$T$878,9,FALSE)</f>
        <v>0</v>
      </c>
      <c r="J965" s="129">
        <f>VLOOKUP(A965,BASE.!$A$1:$T$878,10,FALSE)</f>
        <v>0</v>
      </c>
      <c r="K965" s="129" t="str">
        <f>VLOOKUP(A965,BASE.!$A$1:$T$878,11,FALSE)</f>
        <v xml:space="preserve">Gobernadora Provincial Titular: 
Paola Andrea Fernández Gálvez,
</v>
      </c>
      <c r="L965" s="129" t="str">
        <f>VLOOKUP(A965,BASE.!$A$1:$T$878,12,FALSE)</f>
        <v xml:space="preserve">Presidente Julio Roca Nº 925, Punta Arenas. Región de Magallanes y la Antártica Chilena.
</v>
      </c>
      <c r="M965" s="129" t="str">
        <f>VLOOKUP(A965,BASE.!$A$1:$T$878,13,FALSE)</f>
        <v>XII</v>
      </c>
      <c r="N965" s="129" t="str">
        <f>VLOOKUP(A965,BASE.!$A$1:$T$878,14,FALSE)</f>
        <v>Punta Arenas</v>
      </c>
      <c r="O965" s="129" t="str">
        <f>VLOOKUP(A965,BASE.!$A$1:$T$878,15,FALSE)</f>
        <v>Teléfonos 61-222600, 225097, 242027</v>
      </c>
      <c r="P965" s="129">
        <f>VLOOKUP(A965,BASE.!$A$1:$T$878,16,FALSE)</f>
        <v>0</v>
      </c>
      <c r="Q965" s="129">
        <f>VLOOKUP(A965,BASE.!$A$1:$T$878,17,FALSE)</f>
        <v>0</v>
      </c>
      <c r="R965" s="129">
        <f>VLOOKUP(A965,BASE.!$A$1:$T$878,18,FALSE)</f>
        <v>91001</v>
      </c>
      <c r="S965" s="129" t="str">
        <f>VLOOKUP(A965,BASE.!$A$1:$T$878,19,FALSE)</f>
        <v>No se acompañan. Aplica Informe Jurídico Nº 09, de  fecha 14 de marzo de 2011 del Departamento Jurídico y Dictamen Nº 070791, de 2009, de la Contraloría General de la República</v>
      </c>
      <c r="T965" s="131">
        <f>VLOOKUP(A965,BASE.!$A$1:$T$878,20,FALSE)</f>
        <v>42405</v>
      </c>
      <c r="U965" s="130">
        <v>7595</v>
      </c>
      <c r="V965" s="136">
        <v>394914</v>
      </c>
      <c r="W965" s="136">
        <v>394914</v>
      </c>
      <c r="X965" s="134">
        <v>44227</v>
      </c>
      <c r="Y965" s="135" t="s">
        <v>8664</v>
      </c>
      <c r="Z965" s="135" t="s">
        <v>7880</v>
      </c>
      <c r="AA965" s="135" t="s">
        <v>7958</v>
      </c>
    </row>
    <row r="966" spans="1:27" x14ac:dyDescent="0.25">
      <c r="A966" s="129">
        <v>7596</v>
      </c>
      <c r="B966" s="129" t="s">
        <v>8595</v>
      </c>
      <c r="C966" s="129">
        <v>690737000</v>
      </c>
      <c r="D966" s="129" t="str">
        <f>VLOOKUP(A966,BASE.!$A$1:$T$878,4,FALSE)</f>
        <v>Municipalidad</v>
      </c>
      <c r="E966" s="129" t="str">
        <f>VLOOKUP(A966,BASE.!$A$1:$T$878,5,FALSE)</f>
        <v>Constitución Política de la República, artículo 107.</v>
      </c>
      <c r="F966" s="129" t="str">
        <f>VLOOKUP(A966,BASE.!$A$1:$T$878,6,FALSE)</f>
        <v>Indefinida.</v>
      </c>
      <c r="G966" s="129" t="str">
        <f>VLOOKUP(A966,BASE.!$A$1:$T$878,7,FALSE)</f>
        <v>Según Ley Orgánica Nº 18.695, artículos 1º al 4º.</v>
      </c>
      <c r="H966" s="129" t="str">
        <f>VLOOKUP(A966,BASE.!$A$1:$T$878,8,FALSE)</f>
        <v>no tiene</v>
      </c>
      <c r="I966" s="129">
        <f>VLOOKUP(A966,BASE.!$A$1:$T$878,9,FALSE)</f>
        <v>0</v>
      </c>
      <c r="J966" s="129">
        <f>VLOOKUP(A966,BASE.!$A$1:$T$878,10,FALSE)</f>
        <v>0</v>
      </c>
      <c r="K966" s="129" t="str">
        <f>VLOOKUP(A966,BASE.!$A$1:$T$878,11,FALSE)</f>
        <v xml:space="preserve">Emilio Osvaldo Jorquera Romero, </v>
      </c>
      <c r="L966" s="129" t="str">
        <f>VLOOKUP(A966,BASE.!$A$1:$T$878,12,FALSE)</f>
        <v xml:space="preserve">Las Cruces Norte Nº 401, comuna de El Tabo, Región de Valparaíso. 
</v>
      </c>
      <c r="M966" s="129" t="str">
        <f>VLOOKUP(A966,BASE.!$A$1:$T$878,13,FALSE)</f>
        <v>V</v>
      </c>
      <c r="N966" s="129" t="str">
        <f>VLOOKUP(A966,BASE.!$A$1:$T$878,14,FALSE)</f>
        <v>El Tabo</v>
      </c>
      <c r="O966" s="129" t="str">
        <f>VLOOKUP(A966,BASE.!$A$1:$T$878,15,FALSE)</f>
        <v xml:space="preserve">Teléfono: 35-2203500 </v>
      </c>
      <c r="P966" s="129">
        <f>VLOOKUP(A966,BASE.!$A$1:$T$878,16,FALSE)</f>
        <v>0</v>
      </c>
      <c r="Q966" s="129">
        <f>VLOOKUP(A966,BASE.!$A$1:$T$878,17,FALSE)</f>
        <v>0</v>
      </c>
      <c r="R966" s="129">
        <f>VLOOKUP(A966,BASE.!$A$1:$T$878,18,FALSE)</f>
        <v>91001</v>
      </c>
      <c r="S966" s="129" t="str">
        <f>VLOOKUP(A966,BASE.!$A$1:$T$878,19,FALSE)</f>
        <v>No se acompañan. Aplica Informe Jurídico Nº 09, de  fecha 14 de marzo de 2011 del Departamento Jurídico y Dictamen Nº 070791, de 2009, de la Contraloría General de la República</v>
      </c>
      <c r="T966" s="131">
        <f>VLOOKUP(A966,BASE.!$A$1:$T$878,20,FALSE)</f>
        <v>42410</v>
      </c>
      <c r="U966" s="130">
        <v>7596</v>
      </c>
      <c r="V966" s="136">
        <v>103750</v>
      </c>
      <c r="W966" s="136">
        <v>103750</v>
      </c>
      <c r="X966" s="134">
        <v>44227</v>
      </c>
      <c r="Y966" s="135" t="s">
        <v>8664</v>
      </c>
      <c r="Z966" s="135" t="s">
        <v>7880</v>
      </c>
      <c r="AA966" s="135" t="s">
        <v>8121</v>
      </c>
    </row>
    <row r="967" spans="1:27" x14ac:dyDescent="0.25">
      <c r="A967" s="129">
        <v>7598</v>
      </c>
      <c r="B967" s="129" t="s">
        <v>8596</v>
      </c>
      <c r="C967" s="129">
        <v>690406004</v>
      </c>
      <c r="D967" s="129" t="str">
        <f>VLOOKUP(A967,BASE.!$A$1:$T$878,4,FALSE)</f>
        <v>Municipalidad</v>
      </c>
      <c r="E967" s="129" t="str">
        <f>VLOOKUP(A967,BASE.!$A$1:$T$878,5,FALSE)</f>
        <v>Constitución Política de la República, artículo 118 y Siguientes.</v>
      </c>
      <c r="F967" s="129" t="str">
        <f>VLOOKUP(A967,BASE.!$A$1:$T$878,6,FALSE)</f>
        <v>Indefinida.</v>
      </c>
      <c r="G967" s="129" t="str">
        <f>VLOOKUP(A967,BASE.!$A$1:$T$878,7,FALSE)</f>
        <v>Según Ley Orgánica Nº 18.695, artículos 1º al 4º.</v>
      </c>
      <c r="H967" s="129" t="str">
        <f>VLOOKUP(A967,BASE.!$A$1:$T$878,8,FALSE)</f>
        <v>no tiene</v>
      </c>
      <c r="I967" s="129">
        <f>VLOOKUP(A967,BASE.!$A$1:$T$878,9,FALSE)</f>
        <v>0</v>
      </c>
      <c r="J967" s="129">
        <f>VLOOKUP(A967,BASE.!$A$1:$T$878,10,FALSE)</f>
        <v>0</v>
      </c>
      <c r="K967" s="129" t="str">
        <f>VLOOKUP(A967,BASE.!$A$1:$T$878,11,FALSE)</f>
        <v xml:space="preserve">Hernán Andres Ahumada Ahumada
</v>
      </c>
      <c r="L967" s="129" t="str">
        <f>VLOOKUP(A967,BASE.!$A$1:$T$878,12,FALSE)</f>
        <v xml:space="preserve">Balmaceda S/N, comuna de Paihuano, Región de Coquimbo.
</v>
      </c>
      <c r="M967" s="129" t="str">
        <f>VLOOKUP(A967,BASE.!$A$1:$T$878,13,FALSE)</f>
        <v>IV</v>
      </c>
      <c r="N967" s="129" t="str">
        <f>VLOOKUP(A967,BASE.!$A$1:$T$878,14,FALSE)</f>
        <v>Paihuano</v>
      </c>
      <c r="O967" s="129" t="str">
        <f>VLOOKUP(A967,BASE.!$A$1:$T$878,15,FALSE)</f>
        <v xml:space="preserve">Teléfono: (56)(51)451015 </v>
      </c>
      <c r="P967" s="129" t="str">
        <f>VLOOKUP(A967,BASE.!$A$1:$T$878,16,FALSE)</f>
        <v xml:space="preserve">alcalde@munipaihuani.cl 
jefe.gabinete@munipaihuano.cl
</v>
      </c>
      <c r="Q967" s="129">
        <f>VLOOKUP(A967,BASE.!$A$1:$T$878,17,FALSE)</f>
        <v>0</v>
      </c>
      <c r="R967" s="129">
        <f>VLOOKUP(A967,BASE.!$A$1:$T$878,18,FALSE)</f>
        <v>91001</v>
      </c>
      <c r="S967" s="129" t="str">
        <f>VLOOKUP(A967,BASE.!$A$1:$T$878,19,FALSE)</f>
        <v>No se acompañan. Aplica Informe Jurídico Nº 09, de  fecha 14 de marzo de 2011 del Departamento Jurídico y Dictamen Nº 070791, de 2009, de la Contraloría General de la República</v>
      </c>
      <c r="T967" s="131">
        <f>VLOOKUP(A967,BASE.!$A$1:$T$878,20,FALSE)</f>
        <v>42416</v>
      </c>
      <c r="U967" s="130">
        <v>7598</v>
      </c>
      <c r="V967" s="136">
        <v>3262498</v>
      </c>
      <c r="W967" s="136">
        <v>3262498</v>
      </c>
      <c r="X967" s="134">
        <v>44227</v>
      </c>
      <c r="Y967" s="135" t="s">
        <v>8664</v>
      </c>
      <c r="Z967" s="135" t="s">
        <v>7880</v>
      </c>
      <c r="AA967" s="135" t="s">
        <v>8122</v>
      </c>
    </row>
    <row r="968" spans="1:27" x14ac:dyDescent="0.25">
      <c r="A968" s="129">
        <v>7601</v>
      </c>
      <c r="B968" s="129" t="s">
        <v>8597</v>
      </c>
      <c r="C968" s="129">
        <v>690402009</v>
      </c>
      <c r="D968" s="129" t="str">
        <f>VLOOKUP(A968,BASE.!$A$1:$T$878,4,FALSE)</f>
        <v>Municipalidad</v>
      </c>
      <c r="E968" s="129" t="str">
        <f>VLOOKUP(A968,BASE.!$A$1:$T$878,5,FALSE)</f>
        <v>Constitución Política de la República, artículo 118 y siguientes.</v>
      </c>
      <c r="F968" s="129" t="str">
        <f>VLOOKUP(A968,BASE.!$A$1:$T$878,6,FALSE)</f>
        <v>Indefinida.</v>
      </c>
      <c r="G968" s="129" t="str">
        <f>VLOOKUP(A968,BASE.!$A$1:$T$878,7,FALSE)</f>
        <v>Según Ley Orgánica Nº 18.695, artículos 1º al 4º.</v>
      </c>
      <c r="H968" s="129" t="str">
        <f>VLOOKUP(A968,BASE.!$A$1:$T$878,8,FALSE)</f>
        <v>no tiene</v>
      </c>
      <c r="I968" s="129">
        <f>VLOOKUP(A968,BASE.!$A$1:$T$878,9,FALSE)</f>
        <v>0</v>
      </c>
      <c r="J968" s="129">
        <f>VLOOKUP(A968,BASE.!$A$1:$T$878,10,FALSE)</f>
        <v>0</v>
      </c>
      <c r="K968" s="129" t="str">
        <f>VLOOKUP(A968,BASE.!$A$1:$T$878,11,FALSE)</f>
        <v xml:space="preserve">Yerko Hernaldo Galleguillos Ossandón, 
</v>
      </c>
      <c r="L968" s="129" t="str">
        <f>VLOOKUP(A968,BASE.!$A$1:$T$878,12,FALSE)</f>
        <v xml:space="preserve">Avenida La Paz Nº 2, Comuna de La Higuera. Región de Coquimbo.
</v>
      </c>
      <c r="M968" s="129" t="str">
        <f>VLOOKUP(A968,BASE.!$A$1:$T$878,13,FALSE)</f>
        <v>IV</v>
      </c>
      <c r="N968" s="129" t="str">
        <f>VLOOKUP(A968,BASE.!$A$1:$T$878,14,FALSE)</f>
        <v>La Higuera.</v>
      </c>
      <c r="O968" s="129" t="str">
        <f>VLOOKUP(A968,BASE.!$A$1:$T$878,15,FALSE)</f>
        <v xml:space="preserve">Teléfono: 51-2-429902 </v>
      </c>
      <c r="P968" s="129">
        <f>VLOOKUP(A968,BASE.!$A$1:$T$878,16,FALSE)</f>
        <v>0</v>
      </c>
      <c r="Q968" s="129">
        <f>VLOOKUP(A968,BASE.!$A$1:$T$878,17,FALSE)</f>
        <v>0</v>
      </c>
      <c r="R968" s="129">
        <f>VLOOKUP(A968,BASE.!$A$1:$T$878,18,FALSE)</f>
        <v>91001</v>
      </c>
      <c r="S968" s="129" t="str">
        <f>VLOOKUP(A968,BASE.!$A$1:$T$878,19,FALSE)</f>
        <v>No se acompañan. Aplica Informe Jurídico Nº 09, de  fecha 14 de marzo de 2011 del Departamento Jurídico y Dictamen Nº 070791, de 2009, de la Contraloría General de la República</v>
      </c>
      <c r="T968" s="131">
        <f>VLOOKUP(A968,BASE.!$A$1:$T$878,20,FALSE)</f>
        <v>42422</v>
      </c>
      <c r="U968" s="130">
        <v>7601</v>
      </c>
      <c r="V968" s="136">
        <v>110894</v>
      </c>
      <c r="W968" s="136">
        <v>110894</v>
      </c>
      <c r="X968" s="134">
        <v>44227</v>
      </c>
      <c r="Y968" s="135" t="s">
        <v>8664</v>
      </c>
      <c r="Z968" s="135" t="s">
        <v>7880</v>
      </c>
      <c r="AA968" s="135" t="s">
        <v>8123</v>
      </c>
    </row>
    <row r="969" spans="1:27" x14ac:dyDescent="0.25">
      <c r="A969" s="129">
        <v>7603</v>
      </c>
      <c r="B969" s="129" t="s">
        <v>8661</v>
      </c>
      <c r="C969" s="129">
        <v>691913007</v>
      </c>
      <c r="D969" s="129" t="str">
        <f>VLOOKUP(A969,BASE.!$A$1:$T$878,4,FALSE)</f>
        <v>Municipalidad</v>
      </c>
      <c r="E969" s="129" t="str">
        <f>VLOOKUP(A969,BASE.!$A$1:$T$878,5,FALSE)</f>
        <v>Constitución Política de la República, art. 107.</v>
      </c>
      <c r="F969" s="129" t="str">
        <f>VLOOKUP(A969,BASE.!$A$1:$T$878,6,FALSE)</f>
        <v>Indefinida.</v>
      </c>
      <c r="G969" s="129" t="str">
        <f>VLOOKUP(A969,BASE.!$A$1:$T$878,7,FALSE)</f>
        <v>Según Ley Orgánica Nº 18.695, arts. 1º al 4º.</v>
      </c>
      <c r="H969" s="129" t="str">
        <f>VLOOKUP(A969,BASE.!$A$1:$T$878,8,FALSE)</f>
        <v>no tiene</v>
      </c>
      <c r="I969" s="129">
        <f>VLOOKUP(A969,BASE.!$A$1:$T$878,9,FALSE)</f>
        <v>0</v>
      </c>
      <c r="J969" s="129">
        <f>VLOOKUP(A969,BASE.!$A$1:$T$878,10,FALSE)</f>
        <v>0</v>
      </c>
      <c r="K969" s="129" t="str">
        <f>VLOOKUP(A969,BASE.!$A$1:$T$878,11,FALSE)</f>
        <v xml:space="preserve">JORGE JARAMILLO HOTT
</v>
      </c>
      <c r="L969" s="129" t="str">
        <f>VLOOKUP(A969,BASE.!$A$1:$T$878,12,FALSE)</f>
        <v xml:space="preserve">Francisco Bilbao N°593, comuna de Pitrufquen, región de La Araucanía. </v>
      </c>
      <c r="M969" s="129" t="str">
        <f>VLOOKUP(A969,BASE.!$A$1:$T$878,13,FALSE)</f>
        <v>IX</v>
      </c>
      <c r="N969" s="129" t="str">
        <f>VLOOKUP(A969,BASE.!$A$1:$T$878,14,FALSE)</f>
        <v>Pitrufquen</v>
      </c>
      <c r="O969" s="129" t="str">
        <f>VLOOKUP(A969,BASE.!$A$1:$T$878,15,FALSE)</f>
        <v>45275700-452757002</v>
      </c>
      <c r="P969" s="129" t="str">
        <f>VLOOKUP(A969,BASE.!$A$1:$T$878,16,FALSE)</f>
        <v xml:space="preserve">jjaramillo@mpitrufquen.cl
                            ichesta@mpitrusfquen.cl
</v>
      </c>
      <c r="Q969" s="129">
        <f>VLOOKUP(A969,BASE.!$A$1:$T$878,17,FALSE)</f>
        <v>0</v>
      </c>
      <c r="R969" s="129">
        <f>VLOOKUP(A969,BASE.!$A$1:$T$878,18,FALSE)</f>
        <v>91001</v>
      </c>
      <c r="S969" s="129" t="str">
        <f>VLOOKUP(A969,BASE.!$A$1:$T$878,19,FALSE)</f>
        <v xml:space="preserve">No se acompañan. Aplica Informe Jurídico Nº 09, de  fecha 14 de marzo de 2011 del Departamento Jurídico y Dictamen Nº 070791, de 2009, de la Contraloría General de la República.  
</v>
      </c>
      <c r="T969" s="131">
        <f>VLOOKUP(A969,BASE.!$A$1:$T$878,20,FALSE)</f>
        <v>42446</v>
      </c>
      <c r="U969" s="130">
        <v>7603</v>
      </c>
      <c r="V969" s="136">
        <v>0</v>
      </c>
      <c r="W969" s="136">
        <v>0</v>
      </c>
      <c r="X969" s="134">
        <v>44227</v>
      </c>
      <c r="Y969" s="135" t="s">
        <v>8664</v>
      </c>
      <c r="Z969" s="135" t="s">
        <v>7880</v>
      </c>
      <c r="AA969" s="135" t="s">
        <v>8050</v>
      </c>
    </row>
    <row r="970" spans="1:27" x14ac:dyDescent="0.25">
      <c r="A970" s="129">
        <v>7605</v>
      </c>
      <c r="B970" s="129" t="s">
        <v>8598</v>
      </c>
      <c r="C970" s="129">
        <v>651131154</v>
      </c>
      <c r="D970" s="129" t="str">
        <f>VLOOKUP(A970,BASE.!$A$1:$T$878,4,FALSE)</f>
        <v>Corporación de Derecho Privado.</v>
      </c>
      <c r="E970" s="129" t="str">
        <f>VLOOKUP(A970,BASE.!$A$1:$T$878,5,FALSE)</f>
        <v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v>
      </c>
      <c r="F970" s="129" t="str">
        <f>VLOOKUP(A970,BASE.!$A$1:$T$878,6,FALSE)</f>
        <v xml:space="preserve">CCertificado de Vigencia Folio N° 500255058789, emitido por el Servicio de Registro Civil e Identificación con fecha 11 de septiembre de 2019. 
</v>
      </c>
      <c r="G970" s="129" t="str">
        <f>VLOOKUP(A970,BASE.!$A$1:$T$878,7,FALSE)</f>
        <v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v>
      </c>
      <c r="H970" s="129" t="str">
        <f>VLOOKUP(A970,BASE.!$A$1:$T$878,8,FALSE)</f>
        <v xml:space="preserve">Presidente: José Miguel Araya Garrido, 
Secretario: Stephania Alejandra Vivanco Zambrano
Tesorero: Alejandra Noemi Zambrano Alvarez,
Directores
Raúl Antonio Cancino Flores,
Loreto Isabel Valdés Castillo, 
Jimena Del Carmen Maldonado Verdugo,
</v>
      </c>
      <c r="I970" s="129" t="str">
        <f>VLOOKUP(A970,BASE.!$A$1:$T$878,9,FALSE)</f>
        <v>5 años.</v>
      </c>
      <c r="J970" s="129" t="str">
        <f>VLOOKUP(A970,BASE.!$A$1:$T$878,10,FALSE)</f>
        <v xml:space="preserve">03 de octubre de 2015 al 03 de octubre de 2020. </v>
      </c>
      <c r="K970" s="129" t="str">
        <f>VLOOKUP(A970,BASE.!$A$1:$T$878,11,FALSE)</f>
        <v xml:space="preserve">José Miguel Araya Garrido, </v>
      </c>
      <c r="L970" s="129" t="str">
        <f>VLOOKUP(A970,BASE.!$A$1:$T$878,12,FALSE)</f>
        <v xml:space="preserve">Calle 13 Sur 4 Poniente Nº 519, comuna de Talca, VII Región del Maule.
</v>
      </c>
      <c r="M970" s="129" t="str">
        <f>VLOOKUP(A970,BASE.!$A$1:$T$878,13,FALSE)</f>
        <v>VII</v>
      </c>
      <c r="N970" s="129" t="str">
        <f>VLOOKUP(A970,BASE.!$A$1:$T$878,14,FALSE)</f>
        <v>talca</v>
      </c>
      <c r="O970" s="129" t="str">
        <f>VLOOKUP(A970,BASE.!$A$1:$T$878,15,FALSE)</f>
        <v>Fono: 71 2 383436
Celular: 98694714</v>
      </c>
      <c r="P970" s="129" t="str">
        <f>VLOOKUP(A970,BASE.!$A$1:$T$878,16,FALSE)</f>
        <v>shalom-jany@hotmail.com</v>
      </c>
      <c r="Q970" s="129">
        <f>VLOOKUP(A970,BASE.!$A$1:$T$878,17,FALSE)</f>
        <v>0</v>
      </c>
      <c r="R970" s="129" t="str">
        <f>VLOOKUP(A970,BASE.!$A$1:$T$878,18,FALSE)</f>
        <v>93401: Institución de Asistencia Social</v>
      </c>
      <c r="S970" s="129" t="str">
        <f>VLOOKUP(A970,BASE.!$A$1:$T$878,19,FALSE)</f>
        <v xml:space="preserve">Certificado Financiero correspondiente al año 2019, aprobado por el Subdepartamento de Supervisión Financiera Nacional. </v>
      </c>
      <c r="T970" s="131">
        <f>VLOOKUP(A970,BASE.!$A$1:$T$878,20,FALSE)</f>
        <v>42472</v>
      </c>
      <c r="U970" s="130">
        <v>7605</v>
      </c>
      <c r="V970" s="136">
        <v>12242937</v>
      </c>
      <c r="W970" s="136">
        <v>12242937</v>
      </c>
      <c r="X970" s="134">
        <v>44227</v>
      </c>
      <c r="Y970" s="135" t="s">
        <v>8664</v>
      </c>
      <c r="Z970" s="135" t="s">
        <v>7880</v>
      </c>
      <c r="AA970" s="135" t="s">
        <v>7899</v>
      </c>
    </row>
    <row r="971" spans="1:27" x14ac:dyDescent="0.25">
      <c r="A971" s="129">
        <v>7609</v>
      </c>
      <c r="B971" s="129" t="s">
        <v>8599</v>
      </c>
      <c r="C971" s="129" t="s">
        <v>7802</v>
      </c>
      <c r="D971" s="129" t="str">
        <f>VLOOKUP(A971,BASE.!$A$1:$T$878,4,FALSE)</f>
        <v>Corporación de Derecho Privado</v>
      </c>
      <c r="E971" s="129" t="str">
        <f>VLOOKUP(A971,BASE.!$A$1:$T$878,5,FALSE)</f>
        <v>Inscripción N°216982 de fecha 13 de febrero de 2016, del Registro de Personas Jurídicas, del Servicio de Registro Civil e Identificación.</v>
      </c>
      <c r="F971" s="129" t="str">
        <f>VLOOKUP(A971,BASE.!$A$1:$T$878,6,FALSE)</f>
        <v>Certificado de Vigencia Folio Nº 500367181309, del Servicio de Registro Civil e Identificación, de fecha 20 de enero de 2021.</v>
      </c>
      <c r="G971" s="129" t="str">
        <f>VLOOKUP(A971,BASE.!$A$1:$T$878,7,FALSE)</f>
        <v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v>
      </c>
      <c r="H971" s="129" t="str">
        <f>VLOOKUP(A971,BASE.!$A$1:$T$878,8,FALSE)</f>
        <v>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500367181309, de fecha 20 de enero de 2021, del Servicio de Registro Civil e Identificación.</v>
      </c>
      <c r="I971" s="129" t="str">
        <f>VLOOKUP(A971,BASE.!$A$1:$T$878,9,FALSE)</f>
        <v xml:space="preserve">2 años. </v>
      </c>
      <c r="J971" s="129" t="str">
        <f>VLOOKUP(A971,BASE.!$A$1:$T$878,10,FALSE)</f>
        <v>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v>
      </c>
      <c r="K971" s="129" t="str">
        <f>VLOOKUP(A971,BASE.!$A$1:$T$878,11,FALSE)</f>
        <v xml:space="preserve">Representante legal: Amara Sonia Galvez Pujado,
</v>
      </c>
      <c r="L971" s="129" t="str">
        <f>VLOOKUP(A971,BASE.!$A$1:$T$878,12,FALSE)</f>
        <v xml:space="preserve">Julio Echeverria Nº 260, Salamanca. Región de Coquimbo. 
</v>
      </c>
      <c r="M971" s="129" t="str">
        <f>VLOOKUP(A971,BASE.!$A$1:$T$878,13,FALSE)</f>
        <v>IV</v>
      </c>
      <c r="N971" s="129" t="str">
        <f>VLOOKUP(A971,BASE.!$A$1:$T$878,14,FALSE)</f>
        <v xml:space="preserve"> Salamanca</v>
      </c>
      <c r="O971" s="129" t="str">
        <f>VLOOKUP(A971,BASE.!$A$1:$T$878,15,FALSE)</f>
        <v>Celular: 941659628</v>
      </c>
      <c r="P971" s="129" t="str">
        <f>VLOOKUP(A971,BASE.!$A$1:$T$878,16,FALSE)</f>
        <v xml:space="preserve"> amara.galvez@hotmail.com</v>
      </c>
      <c r="Q971" s="129">
        <f>VLOOKUP(A971,BASE.!$A$1:$T$878,17,FALSE)</f>
        <v>0</v>
      </c>
      <c r="R971" s="129" t="str">
        <f>VLOOKUP(A971,BASE.!$A$1:$T$878,18,FALSE)</f>
        <v>93401: Instituciones de Asistencia Social</v>
      </c>
      <c r="S971" s="129" t="str">
        <f>VLOOKUP(A971,BASE.!$A$1:$T$878,19,FALSE)</f>
        <v>Se acompaña Certificado de la Institución correspondiente a antecedentes financieros del año 2019, aprobados por el Sub Departamento de Supervisión Financiera.</v>
      </c>
      <c r="T971" s="131">
        <f>VLOOKUP(A971,BASE.!$A$1:$T$878,20,FALSE)</f>
        <v>42538</v>
      </c>
      <c r="U971" s="130">
        <v>7609</v>
      </c>
      <c r="V971" s="136">
        <v>29509887</v>
      </c>
      <c r="W971" s="136">
        <v>29509887</v>
      </c>
      <c r="X971" s="134">
        <v>44227</v>
      </c>
      <c r="Y971" s="135" t="s">
        <v>8664</v>
      </c>
      <c r="Z971" s="135" t="s">
        <v>7880</v>
      </c>
      <c r="AA971" s="135" t="s">
        <v>7916</v>
      </c>
    </row>
    <row r="972" spans="1:27" x14ac:dyDescent="0.25">
      <c r="A972" s="129">
        <v>7614</v>
      </c>
      <c r="B972" s="129" t="s">
        <v>8600</v>
      </c>
      <c r="C972" s="129">
        <v>651185149</v>
      </c>
      <c r="D972" s="129" t="str">
        <f>VLOOKUP(A972,BASE.!$A$1:$T$878,4,FALSE)</f>
        <v>Corporación de Derecho Privado.</v>
      </c>
      <c r="E972" s="129" t="str">
        <f>VLOOKUP(A972,BASE.!$A$1:$T$878,5,FALSE)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972" s="129" t="str">
        <f>VLOOKUP(A972,BASE.!$A$1:$T$878,6,FALSE)</f>
        <v xml:space="preserve"> Certificado de Vigencia Folio Nº500342113321, de fecha 24 de agosto de 2020, del Servicio de Registro Civil e Identificación.</v>
      </c>
      <c r="G972" s="129" t="str">
        <f>VLOOKUP(A972,BASE.!$A$1:$T$878,7,FALSE)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972" s="129" t="str">
        <f>VLOOKUP(A972,BASE.!$A$1:$T$878,8,FALSE)</f>
        <v xml:space="preserve">Presidente: 
Andrea Soledad Hidalgo Winkler
Secretario: 
Ingrid Lorena Sandoval Fuentes
Tesorero:
Marcelo Eduardo mansilla Gomez,
</v>
      </c>
      <c r="I972" s="129" t="str">
        <f>VLOOKUP(A972,BASE.!$A$1:$T$878,9,FALSE)</f>
        <v>01 año a 05 años</v>
      </c>
      <c r="J972" s="129" t="str">
        <f>VLOOKUP(A972,BASE.!$A$1:$T$878,10,FALSE)</f>
        <v>Del 13 de junio de 2016 al 13 de junio de 2021</v>
      </c>
      <c r="K972" s="129" t="str">
        <f>VLOOKUP(A972,BASE.!$A$1:$T$878,11,FALSE)</f>
        <v xml:space="preserve">Yonatan Alexis Bustamante Cárcamo
</v>
      </c>
      <c r="L972" s="129" t="str">
        <f>VLOOKUP(A972,BASE.!$A$1:$T$878,12,FALSE)</f>
        <v>Calle Benavente N° 820, Comuna de Puerto Montt, Región de los Lagos</v>
      </c>
      <c r="M972" s="129" t="str">
        <f>VLOOKUP(A972,BASE.!$A$1:$T$878,13,FALSE)</f>
        <v>X</v>
      </c>
      <c r="N972" s="129" t="str">
        <f>VLOOKUP(A972,BASE.!$A$1:$T$878,14,FALSE)</f>
        <v>Puerto Montt</v>
      </c>
      <c r="O972" s="129" t="str">
        <f>VLOOKUP(A972,BASE.!$A$1:$T$878,15,FALSE)</f>
        <v>(41) 3184949</v>
      </c>
      <c r="P972" s="129" t="str">
        <f>VLOOKUP(A972,BASE.!$A$1:$T$878,16,FALSE)</f>
        <v>Yonatan.bustamante@ongcoincide.cl; contabilidad@ongcoincide.cl</v>
      </c>
      <c r="Q972" s="129">
        <f>VLOOKUP(A972,BASE.!$A$1:$T$878,17,FALSE)</f>
        <v>0</v>
      </c>
      <c r="R972" s="129" t="str">
        <f>VLOOKUP(A972,BASE.!$A$1:$T$878,18,FALSE)</f>
        <v xml:space="preserve">93401: Institución de Asistencia Social </v>
      </c>
      <c r="S972" s="129" t="str">
        <f>VLOOKUP(A972,BASE.!$A$1:$T$878,19,FALSE)</f>
        <v>Antecedentes financieros correspondientes al año 2019, aprobados por el Sub Departamento de Supervisión Financiera Nacional</v>
      </c>
      <c r="T972" s="131">
        <f>VLOOKUP(A972,BASE.!$A$1:$T$878,20,FALSE)</f>
        <v>42599</v>
      </c>
      <c r="U972" s="130">
        <v>7614</v>
      </c>
      <c r="V972" s="136">
        <v>22735284</v>
      </c>
      <c r="W972" s="136">
        <v>22735284</v>
      </c>
      <c r="X972" s="134">
        <v>44227</v>
      </c>
      <c r="Y972" s="135" t="s">
        <v>8664</v>
      </c>
      <c r="Z972" s="135" t="s">
        <v>7880</v>
      </c>
      <c r="AA972" s="135" t="s">
        <v>7908</v>
      </c>
    </row>
    <row r="973" spans="1:27" x14ac:dyDescent="0.25">
      <c r="A973" s="129">
        <v>7614</v>
      </c>
      <c r="B973" s="129" t="s">
        <v>8600</v>
      </c>
      <c r="C973" s="129">
        <v>651185149</v>
      </c>
      <c r="D973" s="129" t="str">
        <f>VLOOKUP(A973,BASE.!$A$1:$T$878,4,FALSE)</f>
        <v>Corporación de Derecho Privado.</v>
      </c>
      <c r="E973" s="129" t="str">
        <f>VLOOKUP(A973,BASE.!$A$1:$T$878,5,FALSE)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973" s="129" t="str">
        <f>VLOOKUP(A973,BASE.!$A$1:$T$878,6,FALSE)</f>
        <v xml:space="preserve"> Certificado de Vigencia Folio Nº500342113321, de fecha 24 de agosto de 2020, del Servicio de Registro Civil e Identificación.</v>
      </c>
      <c r="G973" s="129" t="str">
        <f>VLOOKUP(A973,BASE.!$A$1:$T$878,7,FALSE)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973" s="129" t="str">
        <f>VLOOKUP(A973,BASE.!$A$1:$T$878,8,FALSE)</f>
        <v xml:space="preserve">Presidente: 
Andrea Soledad Hidalgo Winkler
Secretario: 
Ingrid Lorena Sandoval Fuentes
Tesorero:
Marcelo Eduardo mansilla Gomez,
</v>
      </c>
      <c r="I973" s="129" t="str">
        <f>VLOOKUP(A973,BASE.!$A$1:$T$878,9,FALSE)</f>
        <v>01 año a 05 años</v>
      </c>
      <c r="J973" s="129" t="str">
        <f>VLOOKUP(A973,BASE.!$A$1:$T$878,10,FALSE)</f>
        <v>Del 13 de junio de 2016 al 13 de junio de 2021</v>
      </c>
      <c r="K973" s="129" t="str">
        <f>VLOOKUP(A973,BASE.!$A$1:$T$878,11,FALSE)</f>
        <v xml:space="preserve">Yonatan Alexis Bustamante Cárcamo
</v>
      </c>
      <c r="L973" s="129" t="str">
        <f>VLOOKUP(A973,BASE.!$A$1:$T$878,12,FALSE)</f>
        <v>Calle Benavente N° 820, Comuna de Puerto Montt, Región de los Lagos</v>
      </c>
      <c r="M973" s="129" t="str">
        <f>VLOOKUP(A973,BASE.!$A$1:$T$878,13,FALSE)</f>
        <v>X</v>
      </c>
      <c r="N973" s="129" t="str">
        <f>VLOOKUP(A973,BASE.!$A$1:$T$878,14,FALSE)</f>
        <v>Puerto Montt</v>
      </c>
      <c r="O973" s="129" t="str">
        <f>VLOOKUP(A973,BASE.!$A$1:$T$878,15,FALSE)</f>
        <v>(41) 3184949</v>
      </c>
      <c r="P973" s="129" t="str">
        <f>VLOOKUP(A973,BASE.!$A$1:$T$878,16,FALSE)</f>
        <v>Yonatan.bustamante@ongcoincide.cl; contabilidad@ongcoincide.cl</v>
      </c>
      <c r="Q973" s="129">
        <f>VLOOKUP(A973,BASE.!$A$1:$T$878,17,FALSE)</f>
        <v>0</v>
      </c>
      <c r="R973" s="129" t="str">
        <f>VLOOKUP(A973,BASE.!$A$1:$T$878,18,FALSE)</f>
        <v xml:space="preserve">93401: Institución de Asistencia Social </v>
      </c>
      <c r="S973" s="129" t="str">
        <f>VLOOKUP(A973,BASE.!$A$1:$T$878,19,FALSE)</f>
        <v>Antecedentes financieros correspondientes al año 2019, aprobados por el Sub Departamento de Supervisión Financiera Nacional</v>
      </c>
      <c r="T973" s="131">
        <f>VLOOKUP(A973,BASE.!$A$1:$T$878,20,FALSE)</f>
        <v>42599</v>
      </c>
      <c r="U973" s="130">
        <v>7614</v>
      </c>
      <c r="V973" s="136">
        <v>13743452</v>
      </c>
      <c r="W973" s="136">
        <v>13743452</v>
      </c>
      <c r="X973" s="134">
        <v>44227</v>
      </c>
      <c r="Y973" s="135" t="s">
        <v>8664</v>
      </c>
      <c r="Z973" s="135" t="s">
        <v>7880</v>
      </c>
      <c r="AA973" s="135" t="s">
        <v>7924</v>
      </c>
    </row>
    <row r="974" spans="1:27" x14ac:dyDescent="0.25">
      <c r="A974" s="129">
        <v>7614</v>
      </c>
      <c r="B974" s="129" t="s">
        <v>8600</v>
      </c>
      <c r="C974" s="129">
        <v>651185149</v>
      </c>
      <c r="D974" s="129" t="str">
        <f>VLOOKUP(A974,BASE.!$A$1:$T$878,4,FALSE)</f>
        <v>Corporación de Derecho Privado.</v>
      </c>
      <c r="E974" s="129" t="str">
        <f>VLOOKUP(A974,BASE.!$A$1:$T$878,5,FALSE)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974" s="129" t="str">
        <f>VLOOKUP(A974,BASE.!$A$1:$T$878,6,FALSE)</f>
        <v xml:space="preserve"> Certificado de Vigencia Folio Nº500342113321, de fecha 24 de agosto de 2020, del Servicio de Registro Civil e Identificación.</v>
      </c>
      <c r="G974" s="129" t="str">
        <f>VLOOKUP(A974,BASE.!$A$1:$T$878,7,FALSE)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974" s="129" t="str">
        <f>VLOOKUP(A974,BASE.!$A$1:$T$878,8,FALSE)</f>
        <v xml:space="preserve">Presidente: 
Andrea Soledad Hidalgo Winkler
Secretario: 
Ingrid Lorena Sandoval Fuentes
Tesorero:
Marcelo Eduardo mansilla Gomez,
</v>
      </c>
      <c r="I974" s="129" t="str">
        <f>VLOOKUP(A974,BASE.!$A$1:$T$878,9,FALSE)</f>
        <v>01 año a 05 años</v>
      </c>
      <c r="J974" s="129" t="str">
        <f>VLOOKUP(A974,BASE.!$A$1:$T$878,10,FALSE)</f>
        <v>Del 13 de junio de 2016 al 13 de junio de 2021</v>
      </c>
      <c r="K974" s="129" t="str">
        <f>VLOOKUP(A974,BASE.!$A$1:$T$878,11,FALSE)</f>
        <v xml:space="preserve">Yonatan Alexis Bustamante Cárcamo
</v>
      </c>
      <c r="L974" s="129" t="str">
        <f>VLOOKUP(A974,BASE.!$A$1:$T$878,12,FALSE)</f>
        <v>Calle Benavente N° 820, Comuna de Puerto Montt, Región de los Lagos</v>
      </c>
      <c r="M974" s="129" t="str">
        <f>VLOOKUP(A974,BASE.!$A$1:$T$878,13,FALSE)</f>
        <v>X</v>
      </c>
      <c r="N974" s="129" t="str">
        <f>VLOOKUP(A974,BASE.!$A$1:$T$878,14,FALSE)</f>
        <v>Puerto Montt</v>
      </c>
      <c r="O974" s="129" t="str">
        <f>VLOOKUP(A974,BASE.!$A$1:$T$878,15,FALSE)</f>
        <v>(41) 3184949</v>
      </c>
      <c r="P974" s="129" t="str">
        <f>VLOOKUP(A974,BASE.!$A$1:$T$878,16,FALSE)</f>
        <v>Yonatan.bustamante@ongcoincide.cl; contabilidad@ongcoincide.cl</v>
      </c>
      <c r="Q974" s="129">
        <f>VLOOKUP(A974,BASE.!$A$1:$T$878,17,FALSE)</f>
        <v>0</v>
      </c>
      <c r="R974" s="129" t="str">
        <f>VLOOKUP(A974,BASE.!$A$1:$T$878,18,FALSE)</f>
        <v xml:space="preserve">93401: Institución de Asistencia Social </v>
      </c>
      <c r="S974" s="129" t="str">
        <f>VLOOKUP(A974,BASE.!$A$1:$T$878,19,FALSE)</f>
        <v>Antecedentes financieros correspondientes al año 2019, aprobados por el Sub Departamento de Supervisión Financiera Nacional</v>
      </c>
      <c r="T974" s="131">
        <f>VLOOKUP(A974,BASE.!$A$1:$T$878,20,FALSE)</f>
        <v>42599</v>
      </c>
      <c r="U974" s="130">
        <v>7614</v>
      </c>
      <c r="V974" s="136">
        <v>61957805</v>
      </c>
      <c r="W974" s="136">
        <v>61957805</v>
      </c>
      <c r="X974" s="134">
        <v>44227</v>
      </c>
      <c r="Y974" s="135" t="s">
        <v>8664</v>
      </c>
      <c r="Z974" s="135" t="s">
        <v>7880</v>
      </c>
      <c r="AA974" s="135" t="s">
        <v>7928</v>
      </c>
    </row>
    <row r="975" spans="1:27" x14ac:dyDescent="0.25">
      <c r="A975" s="129">
        <v>7614</v>
      </c>
      <c r="B975" s="129" t="s">
        <v>8600</v>
      </c>
      <c r="C975" s="129">
        <v>651185149</v>
      </c>
      <c r="D975" s="129" t="str">
        <f>VLOOKUP(A975,BASE.!$A$1:$T$878,4,FALSE)</f>
        <v>Corporación de Derecho Privado.</v>
      </c>
      <c r="E975" s="129" t="str">
        <f>VLOOKUP(A975,BASE.!$A$1:$T$878,5,FALSE)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v>
      </c>
      <c r="F975" s="129" t="str">
        <f>VLOOKUP(A975,BASE.!$A$1:$T$878,6,FALSE)</f>
        <v xml:space="preserve"> Certificado de Vigencia Folio Nº500342113321, de fecha 24 de agosto de 2020, del Servicio de Registro Civil e Identificación.</v>
      </c>
      <c r="G975" s="129" t="str">
        <f>VLOOKUP(A975,BASE.!$A$1:$T$878,7,FALSE)</f>
        <v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v>
      </c>
      <c r="H975" s="129" t="str">
        <f>VLOOKUP(A975,BASE.!$A$1:$T$878,8,FALSE)</f>
        <v xml:space="preserve">Presidente: 
Andrea Soledad Hidalgo Winkler
Secretario: 
Ingrid Lorena Sandoval Fuentes
Tesorero:
Marcelo Eduardo mansilla Gomez,
</v>
      </c>
      <c r="I975" s="129" t="str">
        <f>VLOOKUP(A975,BASE.!$A$1:$T$878,9,FALSE)</f>
        <v>01 año a 05 años</v>
      </c>
      <c r="J975" s="129" t="str">
        <f>VLOOKUP(A975,BASE.!$A$1:$T$878,10,FALSE)</f>
        <v>Del 13 de junio de 2016 al 13 de junio de 2021</v>
      </c>
      <c r="K975" s="129" t="str">
        <f>VLOOKUP(A975,BASE.!$A$1:$T$878,11,FALSE)</f>
        <v xml:space="preserve">Yonatan Alexis Bustamante Cárcamo
</v>
      </c>
      <c r="L975" s="129" t="str">
        <f>VLOOKUP(A975,BASE.!$A$1:$T$878,12,FALSE)</f>
        <v>Calle Benavente N° 820, Comuna de Puerto Montt, Región de los Lagos</v>
      </c>
      <c r="M975" s="129" t="str">
        <f>VLOOKUP(A975,BASE.!$A$1:$T$878,13,FALSE)</f>
        <v>X</v>
      </c>
      <c r="N975" s="129" t="str">
        <f>VLOOKUP(A975,BASE.!$A$1:$T$878,14,FALSE)</f>
        <v>Puerto Montt</v>
      </c>
      <c r="O975" s="129" t="str">
        <f>VLOOKUP(A975,BASE.!$A$1:$T$878,15,FALSE)</f>
        <v>(41) 3184949</v>
      </c>
      <c r="P975" s="129" t="str">
        <f>VLOOKUP(A975,BASE.!$A$1:$T$878,16,FALSE)</f>
        <v>Yonatan.bustamante@ongcoincide.cl; contabilidad@ongcoincide.cl</v>
      </c>
      <c r="Q975" s="129">
        <f>VLOOKUP(A975,BASE.!$A$1:$T$878,17,FALSE)</f>
        <v>0</v>
      </c>
      <c r="R975" s="129" t="str">
        <f>VLOOKUP(A975,BASE.!$A$1:$T$878,18,FALSE)</f>
        <v xml:space="preserve">93401: Institución de Asistencia Social </v>
      </c>
      <c r="S975" s="129" t="str">
        <f>VLOOKUP(A975,BASE.!$A$1:$T$878,19,FALSE)</f>
        <v>Antecedentes financieros correspondientes al año 2019, aprobados por el Sub Departamento de Supervisión Financiera Nacional</v>
      </c>
      <c r="T975" s="131">
        <f>VLOOKUP(A975,BASE.!$A$1:$T$878,20,FALSE)</f>
        <v>42599</v>
      </c>
      <c r="U975" s="130">
        <v>7614</v>
      </c>
      <c r="V975" s="136">
        <v>27486902</v>
      </c>
      <c r="W975" s="136">
        <v>27486902</v>
      </c>
      <c r="X975" s="134">
        <v>44227</v>
      </c>
      <c r="Y975" s="135" t="s">
        <v>8664</v>
      </c>
      <c r="Z975" s="135" t="s">
        <v>7880</v>
      </c>
      <c r="AA975" s="135" t="s">
        <v>8019</v>
      </c>
    </row>
    <row r="976" spans="1:27" x14ac:dyDescent="0.25">
      <c r="A976" s="129">
        <v>7615</v>
      </c>
      <c r="B976" s="129" t="s">
        <v>8601</v>
      </c>
      <c r="C976" s="129" t="s">
        <v>7829</v>
      </c>
      <c r="D976" s="129" t="str">
        <f>VLOOKUP(A976,BASE.!$A$1:$T$878,4,FALSE)</f>
        <v>Municipalidad</v>
      </c>
      <c r="E976" s="129" t="str">
        <f>VLOOKUP(A976,BASE.!$A$1:$T$878,5,FALSE)</f>
        <v>Constitución Política de la República, art. 107.</v>
      </c>
      <c r="F976" s="129" t="str">
        <f>VLOOKUP(A976,BASE.!$A$1:$T$878,6,FALSE)</f>
        <v>Indefinida.</v>
      </c>
      <c r="G976" s="129" t="str">
        <f>VLOOKUP(A976,BASE.!$A$1:$T$878,7,FALSE)</f>
        <v>Según Ley Orgánica Nº 18.695, arts. 1º al 4º.</v>
      </c>
      <c r="H976" s="129" t="str">
        <f>VLOOKUP(A976,BASE.!$A$1:$T$878,8,FALSE)</f>
        <v>no tiene</v>
      </c>
      <c r="I976" s="129">
        <f>VLOOKUP(A976,BASE.!$A$1:$T$878,9,FALSE)</f>
        <v>0</v>
      </c>
      <c r="J976" s="129">
        <f>VLOOKUP(A976,BASE.!$A$1:$T$878,10,FALSE)</f>
        <v>0</v>
      </c>
      <c r="K976" s="129" t="str">
        <f>VLOOKUP(A976,BASE.!$A$1:$T$878,11,FALSE)</f>
        <v xml:space="preserve">Luis Huirilef Barra, 
</v>
      </c>
      <c r="L976" s="129" t="str">
        <f>VLOOKUP(A976,BASE.!$A$1:$T$878,12,FALSE)</f>
        <v xml:space="preserve">Calle Perez N° 449, comuna de Chol Chol. </v>
      </c>
      <c r="M976" s="129" t="str">
        <f>VLOOKUP(A976,BASE.!$A$1:$T$878,13,FALSE)</f>
        <v>IX</v>
      </c>
      <c r="N976" s="129" t="str">
        <f>VLOOKUP(A976,BASE.!$A$1:$T$878,14,FALSE)</f>
        <v>Chol Chol</v>
      </c>
      <c r="O976" s="129">
        <f>VLOOKUP(A976,BASE.!$A$1:$T$878,15,FALSE)</f>
        <v>0</v>
      </c>
      <c r="P976" s="129" t="str">
        <f>VLOOKUP(A976,BASE.!$A$1:$T$878,16,FALSE)</f>
        <v>opdcholchol@gmail.com</v>
      </c>
      <c r="Q976" s="129">
        <f>VLOOKUP(A976,BASE.!$A$1:$T$878,17,FALSE)</f>
        <v>0</v>
      </c>
      <c r="R976" s="129">
        <f>VLOOKUP(A976,BASE.!$A$1:$T$878,18,FALSE)</f>
        <v>91001</v>
      </c>
      <c r="S976" s="129" t="str">
        <f>VLOOKUP(A976,BASE.!$A$1:$T$878,19,FALSE)</f>
        <v xml:space="preserve">No se acompañan. Aplica Informe Jurídico Nº 09, de  fecha 14 de marzo de 2011 del Departamento Jurídico y Dictamen Nº 070791, de 2009, de la Contraloría General de la República.  
</v>
      </c>
      <c r="T976" s="131">
        <f>VLOOKUP(A976,BASE.!$A$1:$T$878,20,FALSE)</f>
        <v>42615</v>
      </c>
      <c r="U976" s="130">
        <v>7615</v>
      </c>
      <c r="V976" s="136">
        <v>4893746</v>
      </c>
      <c r="W976" s="136">
        <v>4893746</v>
      </c>
      <c r="X976" s="134">
        <v>44227</v>
      </c>
      <c r="Y976" s="135" t="s">
        <v>8664</v>
      </c>
      <c r="Z976" s="135" t="s">
        <v>7880</v>
      </c>
      <c r="AA976" s="135" t="s">
        <v>8093</v>
      </c>
    </row>
    <row r="977" spans="1:27" x14ac:dyDescent="0.25">
      <c r="A977" s="129">
        <v>7620</v>
      </c>
      <c r="B977" s="129" t="s">
        <v>8602</v>
      </c>
      <c r="C977" s="129">
        <v>732384006</v>
      </c>
      <c r="D977" s="129" t="str">
        <f>VLOOKUP(A977,BASE.!$A$1:$T$878,4,FALSE)</f>
        <v>Fundación de Derecho Privado.</v>
      </c>
      <c r="E977" s="129" t="str">
        <f>VLOOKUP(A977,BASE.!$A$1:$T$878,5,FALSE)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v>
      </c>
      <c r="F977" s="129" t="str">
        <f>VLOOKUP(A977,BASE.!$A$1:$T$878,6,FALSE)</f>
        <v xml:space="preserve">Se acompañó Certificado de vigencia de Persona Jurídica sin fines de lucro folio N° 80456019, de fecha 11 de noviembre del año 2020, del Servicio de Registro Civil e Identificación.
</v>
      </c>
      <c r="G977" s="129" t="str">
        <f>VLOOKUP(A977,BASE.!$A$1:$T$878,7,FALSE)</f>
        <v>“el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v>
      </c>
      <c r="H977" s="129" t="str">
        <f>VLOOKUP(A977,BASE.!$A$1:$T$878,8,FALSE)</f>
        <v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v>
      </c>
      <c r="I977" s="129" t="str">
        <f>VLOOKUP(A977,BASE.!$A$1:$T$878,9,FALSE)</f>
        <v xml:space="preserve">Indefinida, debiendo ser confirmados o reemplazados una vez al año. . </v>
      </c>
      <c r="J977" s="129" t="str">
        <f>VLOOKUP(A977,BASE.!$A$1:$T$878,10,FALSE)</f>
        <v>Del 04 de marzo de 2013.   Se solicitan antecedentes actualizados mediante correo electrónico y carta.(11.11.2020 CPM)</v>
      </c>
      <c r="K977" s="129" t="str">
        <f>VLOOKUP(A977,BASE.!$A$1:$T$878,11,FALSE)</f>
        <v xml:space="preserve">Maximiliano Sanchez Pérez 
</v>
      </c>
      <c r="L977" s="129" t="str">
        <f>VLOOKUP(A977,BASE.!$A$1:$T$878,12,FALSE)</f>
        <v xml:space="preserve">Avenida Pajaritos S/N, parcela 10-B. Malloco. Peñaflor </v>
      </c>
      <c r="M977" s="129" t="str">
        <f>VLOOKUP(A977,BASE.!$A$1:$T$878,13,FALSE)</f>
        <v>XIII</v>
      </c>
      <c r="N977" s="129" t="str">
        <f>VLOOKUP(A977,BASE.!$A$1:$T$878,14,FALSE)</f>
        <v>Peñaflor</v>
      </c>
      <c r="O977" s="129" t="str">
        <f>VLOOKUP(A977,BASE.!$A$1:$T$878,15,FALSE)</f>
        <v>228140697-228143164</v>
      </c>
      <c r="P977" s="129" t="str">
        <f>VLOOKUP(A977,BASE.!$A$1:$T$878,16,FALSE)</f>
        <v xml:space="preserve">hnkoinomadelfia@hotmail.com
monica@koinomadelfia.cl
</v>
      </c>
      <c r="Q977" s="129">
        <f>VLOOKUP(A977,BASE.!$A$1:$T$878,17,FALSE)</f>
        <v>0</v>
      </c>
      <c r="R977" s="129" t="str">
        <f>VLOOKUP(A977,BASE.!$A$1:$T$878,18,FALSE)</f>
        <v xml:space="preserve">93401: Institución de Asistencia Social </v>
      </c>
      <c r="S977" s="129" t="str">
        <f>VLOOKUP(A977,BASE.!$A$1:$T$878,19,FALSE)</f>
        <v xml:space="preserve">Antecedentes financieros correspondientes al año 2019  aprobados por el Subdepartamento de Supervisión Financiera  </v>
      </c>
      <c r="T977" s="131">
        <f>VLOOKUP(A977,BASE.!$A$1:$T$878,20,FALSE)</f>
        <v>42688</v>
      </c>
      <c r="U977" s="130">
        <v>7620</v>
      </c>
      <c r="V977" s="136">
        <v>31795042</v>
      </c>
      <c r="W977" s="136">
        <v>31795042</v>
      </c>
      <c r="X977" s="134">
        <v>44227</v>
      </c>
      <c r="Y977" s="135" t="s">
        <v>8664</v>
      </c>
      <c r="Z977" s="135" t="s">
        <v>7880</v>
      </c>
      <c r="AA977" s="135" t="s">
        <v>7925</v>
      </c>
    </row>
    <row r="978" spans="1:27" x14ac:dyDescent="0.25">
      <c r="A978" s="129">
        <v>7626</v>
      </c>
      <c r="B978" s="129" t="s">
        <v>8603</v>
      </c>
      <c r="C978" s="129" t="s">
        <v>7861</v>
      </c>
      <c r="D978" s="129" t="str">
        <f>VLOOKUP(A978,BASE.!$A$1:$T$878,4,FALSE)</f>
        <v>Corporación de Derecho Privado.</v>
      </c>
      <c r="E978" s="129" t="str">
        <f>VLOOKUP(A978,BASE.!$A$1:$T$878,5,FALSE)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v>
      </c>
      <c r="F978" s="129" t="str">
        <f>VLOOKUP(A978,BASE.!$A$1:$T$878,6,FALSE)</f>
        <v>Certificado de Vigencia Folio Nº 500328480916, de fecha 10 de julio del 2020, del Servicio de Registro Civil e Identificación.</v>
      </c>
      <c r="G978" s="129" t="str">
        <f>VLOOKUP(A978,BASE.!$A$1:$T$878,7,FALSE)</f>
        <v>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v>
      </c>
      <c r="H978" s="129" t="str">
        <f>VLOOKUP(A978,BASE.!$A$1:$T$878,8,FALSE)</f>
        <v xml:space="preserve">Presidente: 
Rubén Eduardo Gutierrez Quiñones
Vice -Presidente: 
Jean Pierre Faundes Campos,
Secretario: 
Jessica María Gutierrez Quiñones
Tesorera:
Claudia Andrea Llancapan Fabundes
</v>
      </c>
      <c r="I978" s="129" t="str">
        <f>VLOOKUP(A978,BASE.!$A$1:$T$878,9,FALSE)</f>
        <v>03 años</v>
      </c>
      <c r="J978" s="129" t="str">
        <f>VLOOKUP(A978,BASE.!$A$1:$T$878,10,FALSE)</f>
        <v>15-02-2019 a 15.02.22</v>
      </c>
      <c r="K978" s="129" t="str">
        <f>VLOOKUP(A978,BASE.!$A$1:$T$878,11,FALSE)</f>
        <v xml:space="preserve">Presidente: Rubén Eduardo Gutierrez Quiñones
</v>
      </c>
      <c r="L978" s="129" t="str">
        <f>VLOOKUP(A978,BASE.!$A$1:$T$878,12,FALSE)</f>
        <v xml:space="preserve">Barros Arana N° 162, oficina 91, Concepción </v>
      </c>
      <c r="M978" s="129" t="str">
        <f>VLOOKUP(A978,BASE.!$A$1:$T$878,13,FALSE)</f>
        <v>VIII</v>
      </c>
      <c r="N978" s="129" t="str">
        <f>VLOOKUP(A978,BASE.!$A$1:$T$878,14,FALSE)</f>
        <v xml:space="preserve">Concepción </v>
      </c>
      <c r="O978" s="129" t="str">
        <f>VLOOKUP(A978,BASE.!$A$1:$T$878,15,FALSE)</f>
        <v>41-2767056/+56974305923 (cel. Representante Legal)</v>
      </c>
      <c r="P978" s="129" t="str">
        <f>VLOOKUP(A978,BASE.!$A$1:$T$878,16,FALSE)</f>
        <v>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v>
      </c>
      <c r="Q978" s="129">
        <f>VLOOKUP(A978,BASE.!$A$1:$T$878,17,FALSE)</f>
        <v>0</v>
      </c>
      <c r="R978" s="129" t="str">
        <f>VLOOKUP(A978,BASE.!$A$1:$T$878,18,FALSE)</f>
        <v xml:space="preserve">93401: Institución de Asistencia Social </v>
      </c>
      <c r="S978" s="129" t="str">
        <f>VLOOKUP(A978,BASE.!$A$1:$T$878,19,FALSE)</f>
        <v>Antecedentes financieros correspondientes al año 2019 pendientes de aprobación por el Sub Departamento de Supervisión Financiera.</v>
      </c>
      <c r="T978" s="131">
        <f>VLOOKUP(A978,BASE.!$A$1:$T$878,20,FALSE)</f>
        <v>42762</v>
      </c>
      <c r="U978" s="130">
        <v>7626</v>
      </c>
      <c r="V978" s="136">
        <v>0</v>
      </c>
      <c r="W978" s="136">
        <v>0</v>
      </c>
      <c r="X978" s="134">
        <v>44227</v>
      </c>
      <c r="Y978" s="135" t="s">
        <v>8664</v>
      </c>
      <c r="Z978" s="135" t="s">
        <v>7880</v>
      </c>
      <c r="AA978" s="135" t="s">
        <v>7943</v>
      </c>
    </row>
    <row r="979" spans="1:27" x14ac:dyDescent="0.25">
      <c r="A979" s="129">
        <v>7626</v>
      </c>
      <c r="B979" s="129" t="s">
        <v>8603</v>
      </c>
      <c r="C979" s="129" t="s">
        <v>7861</v>
      </c>
      <c r="D979" s="129" t="str">
        <f>VLOOKUP(A979,BASE.!$A$1:$T$878,4,FALSE)</f>
        <v>Corporación de Derecho Privado.</v>
      </c>
      <c r="E979" s="129" t="str">
        <f>VLOOKUP(A979,BASE.!$A$1:$T$878,5,FALSE)</f>
        <v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v>
      </c>
      <c r="F979" s="129" t="str">
        <f>VLOOKUP(A979,BASE.!$A$1:$T$878,6,FALSE)</f>
        <v>Certificado de Vigencia Folio Nº 500328480916, de fecha 10 de julio del 2020, del Servicio de Registro Civil e Identificación.</v>
      </c>
      <c r="G979" s="129" t="str">
        <f>VLOOKUP(A979,BASE.!$A$1:$T$878,7,FALSE)</f>
        <v>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v>
      </c>
      <c r="H979" s="129" t="str">
        <f>VLOOKUP(A979,BASE.!$A$1:$T$878,8,FALSE)</f>
        <v xml:space="preserve">Presidente: 
Rubén Eduardo Gutierrez Quiñones
Vice -Presidente: 
Jean Pierre Faundes Campos,
Secretario: 
Jessica María Gutierrez Quiñones
Tesorera:
Claudia Andrea Llancapan Fabundes
</v>
      </c>
      <c r="I979" s="129" t="str">
        <f>VLOOKUP(A979,BASE.!$A$1:$T$878,9,FALSE)</f>
        <v>03 años</v>
      </c>
      <c r="J979" s="129" t="str">
        <f>VLOOKUP(A979,BASE.!$A$1:$T$878,10,FALSE)</f>
        <v>15-02-2019 a 15.02.22</v>
      </c>
      <c r="K979" s="129" t="str">
        <f>VLOOKUP(A979,BASE.!$A$1:$T$878,11,FALSE)</f>
        <v xml:space="preserve">Presidente: Rubén Eduardo Gutierrez Quiñones
</v>
      </c>
      <c r="L979" s="129" t="str">
        <f>VLOOKUP(A979,BASE.!$A$1:$T$878,12,FALSE)</f>
        <v xml:space="preserve">Barros Arana N° 162, oficina 91, Concepción </v>
      </c>
      <c r="M979" s="129" t="str">
        <f>VLOOKUP(A979,BASE.!$A$1:$T$878,13,FALSE)</f>
        <v>VIII</v>
      </c>
      <c r="N979" s="129" t="str">
        <f>VLOOKUP(A979,BASE.!$A$1:$T$878,14,FALSE)</f>
        <v xml:space="preserve">Concepción </v>
      </c>
      <c r="O979" s="129" t="str">
        <f>VLOOKUP(A979,BASE.!$A$1:$T$878,15,FALSE)</f>
        <v>41-2767056/+56974305923 (cel. Representante Legal)</v>
      </c>
      <c r="P979" s="129" t="str">
        <f>VLOOKUP(A979,BASE.!$A$1:$T$878,16,FALSE)</f>
        <v>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v>
      </c>
      <c r="Q979" s="129">
        <f>VLOOKUP(A979,BASE.!$A$1:$T$878,17,FALSE)</f>
        <v>0</v>
      </c>
      <c r="R979" s="129" t="str">
        <f>VLOOKUP(A979,BASE.!$A$1:$T$878,18,FALSE)</f>
        <v xml:space="preserve">93401: Institución de Asistencia Social </v>
      </c>
      <c r="S979" s="129" t="str">
        <f>VLOOKUP(A979,BASE.!$A$1:$T$878,19,FALSE)</f>
        <v>Antecedentes financieros correspondientes al año 2019 pendientes de aprobación por el Sub Departamento de Supervisión Financiera.</v>
      </c>
      <c r="T979" s="131">
        <f>VLOOKUP(A979,BASE.!$A$1:$T$878,20,FALSE)</f>
        <v>42762</v>
      </c>
      <c r="U979" s="130">
        <v>7626</v>
      </c>
      <c r="V979" s="136">
        <v>35289784</v>
      </c>
      <c r="W979" s="136">
        <v>35289784</v>
      </c>
      <c r="X979" s="134">
        <v>44227</v>
      </c>
      <c r="Y979" s="135" t="s">
        <v>8664</v>
      </c>
      <c r="Z979" s="135" t="s">
        <v>7880</v>
      </c>
      <c r="AA979" s="135" t="s">
        <v>187</v>
      </c>
    </row>
    <row r="980" spans="1:27" x14ac:dyDescent="0.25">
      <c r="A980" s="129">
        <v>7638</v>
      </c>
      <c r="B980" s="129" t="s">
        <v>8604</v>
      </c>
      <c r="C980" s="129" t="s">
        <v>7800</v>
      </c>
      <c r="D980" s="129" t="str">
        <f>VLOOKUP(A980,BASE.!$A$1:$T$878,4,FALSE)</f>
        <v>Corporación de Derecho Privado, regida por sus propios estatutos y, en silencio de ellos, por el Título XXXIII, del Libro Primero del Código Civil y por el reglamento de Concesión de Personalidad Jurídica del Ministerio de Justicia.</v>
      </c>
      <c r="E980" s="129" t="str">
        <f>VLOOKUP(A980,BASE.!$A$1:$T$878,5,FALSE)</f>
        <v>Inscripción N° 245442, de fecha 23 de enero de 2017, del Registro de Personas Jurídicas, del Servicio de Registro Civil e Identificación.</v>
      </c>
      <c r="F980" s="129" t="str">
        <f>VLOOKUP(A980,BASE.!$A$1:$T$878,6,FALSE)</f>
        <v>Certificado de Vigencia, Folio Nº 500356266359, emitido con fecha 16 de noviembre de 2020, por el Servicio de Registro Civil e Identificación.</v>
      </c>
      <c r="G980" s="129" t="str">
        <f>VLOOKUP(A980,BASE.!$A$1:$T$878,7,FALSE)</f>
        <v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v>
      </c>
      <c r="H980" s="129" t="str">
        <f>VLOOKUP(A980,BASE.!$A$1:$T$878,8,FALSE)</f>
        <v>Presidente: Amanda Belén Aceituno Quezada,
Tesorera: Tatiana del pilar Quezada Torres</v>
      </c>
      <c r="I980" s="129" t="str">
        <f>VLOOKUP(A980,BASE.!$A$1:$T$878,9,FALSE)</f>
        <v>02 años</v>
      </c>
      <c r="J980" s="129" t="str">
        <f>VLOOKUP(A980,BASE.!$A$1:$T$878,10,FALSE)</f>
        <v>Directorio provisorio de fecha 25 de julio de 2020, durará hasta nueva Asamblea General de socios</v>
      </c>
      <c r="K980" s="129" t="str">
        <f>VLOOKUP(A980,BASE.!$A$1:$T$878,11,FALSE)</f>
        <v xml:space="preserve">Presidente: Amanda Belén Aceituno Quezada, </v>
      </c>
      <c r="L980" s="129" t="str">
        <f>VLOOKUP(A980,BASE.!$A$1:$T$878,12,FALSE)</f>
        <v xml:space="preserve">Pasaje Agustín Barros N° 1834, Villa María del Valle, ciudad de Linares, Región del Maule
</v>
      </c>
      <c r="M980" s="129" t="str">
        <f>VLOOKUP(A980,BASE.!$A$1:$T$878,13,FALSE)</f>
        <v>VII</v>
      </c>
      <c r="N980" s="129" t="str">
        <f>VLOOKUP(A980,BASE.!$A$1:$T$878,14,FALSE)</f>
        <v>linares</v>
      </c>
      <c r="O980" s="129" t="str">
        <f>VLOOKUP(A980,BASE.!$A$1:$T$878,15,FALSE)</f>
        <v>Fono: +569 85973741; +569 78270672</v>
      </c>
      <c r="P980" s="129" t="str">
        <f>VLOOKUP(A980,BASE.!$A$1:$T$878,16,FALSE)</f>
        <v>corp.enbuscadeuncambio@hotmail.com</v>
      </c>
      <c r="Q980" s="129">
        <f>VLOOKUP(A980,BASE.!$A$1:$T$878,17,FALSE)</f>
        <v>0</v>
      </c>
      <c r="R980" s="129">
        <f>VLOOKUP(A980,BASE.!$A$1:$T$878,18,FALSE)</f>
        <v>93401</v>
      </c>
      <c r="S980" s="129" t="str">
        <f>VLOOKUP(A980,BASE.!$A$1:$T$878,19,FALSE)</f>
        <v xml:space="preserve">Se acompaña Certificado Financiero año 2019, aprobados por el Subdepartamento de Supervisión Financiera Nacional.
</v>
      </c>
      <c r="T980" s="131">
        <f>VLOOKUP(A980,BASE.!$A$1:$T$878,20,FALSE)</f>
        <v>43014</v>
      </c>
      <c r="U980" s="130">
        <v>7638</v>
      </c>
      <c r="V980" s="136">
        <v>7252749</v>
      </c>
      <c r="W980" s="136">
        <v>7252749</v>
      </c>
      <c r="X980" s="134">
        <v>44227</v>
      </c>
      <c r="Y980" s="135" t="s">
        <v>8664</v>
      </c>
      <c r="Z980" s="135" t="s">
        <v>7880</v>
      </c>
      <c r="AA980" s="135" t="s">
        <v>7993</v>
      </c>
    </row>
    <row r="981" spans="1:27" x14ac:dyDescent="0.25">
      <c r="A981" s="129">
        <v>7644</v>
      </c>
      <c r="B981" s="129" t="s">
        <v>8605</v>
      </c>
      <c r="C981" s="129">
        <v>651519810</v>
      </c>
      <c r="D981" s="129" t="str">
        <f>VLOOKUP(A981,BASE.!$A$1:$T$878,4,FALSE)</f>
        <v>Asociación de Derecho Privado.</v>
      </c>
      <c r="E981" s="129" t="str">
        <f>VLOOKUP(A981,BASE.!$A$1:$T$878,5,FALSE)</f>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
      <c r="F981" s="129" t="str">
        <f>VLOOKUP(A981,BASE.!$A$1:$T$878,6,FALSE)</f>
        <v xml:space="preserve">Certificado de Vigencia Folio Nº500184376928, otorgado el 04 de junio de 2018, del Servicio de Registro Civil e Identificación.
</v>
      </c>
      <c r="G981" s="129" t="str">
        <f>VLOOKUP(A981,BASE.!$A$1:$T$878,7,FALSE)</f>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
      <c r="H981" s="129" t="str">
        <f>VLOOKUP(A981,BASE.!$A$1:$T$878,8,FALSE)</f>
        <v xml:space="preserve">Presidente: 
LUIS RODRIGUEZ CABRERA, 
Secretaria: 
  TERESA FLORES MAZA, 
Tesorero:
MAURICIO REYES MELO, 
</v>
      </c>
      <c r="I981" s="129" t="str">
        <f>VLOOKUP(A981,BASE.!$A$1:$T$878,9,FALSE)</f>
        <v>04 años</v>
      </c>
      <c r="J981" s="129" t="str">
        <f>VLOOKUP(A981,BASE.!$A$1:$T$878,10,FALSE)</f>
        <v>Del 21 de diciembre de 2017 al 21 de diciembre de 2021.</v>
      </c>
      <c r="K981" s="129" t="str">
        <f>VLOOKUP(A981,BASE.!$A$1:$T$878,11,FALSE)</f>
        <v xml:space="preserve">Presidente: 
LUIS RODRIGUEZ CABRERA, 
</v>
      </c>
      <c r="L981" s="129" t="str">
        <f>VLOOKUP(A981,BASE.!$A$1:$T$878,12,FALSE)</f>
        <v xml:space="preserve"> Santa Teresa N°814, villa valles de Chile, comuna de Santa Barbara, Región del Bio Bio.
</v>
      </c>
      <c r="M981" s="129" t="str">
        <f>VLOOKUP(A981,BASE.!$A$1:$T$878,13,FALSE)</f>
        <v>VIII</v>
      </c>
      <c r="N981" s="129" t="str">
        <f>VLOOKUP(A981,BASE.!$A$1:$T$878,14,FALSE)</f>
        <v>Santa Barbara</v>
      </c>
      <c r="O981" s="129">
        <f>VLOOKUP(A981,BASE.!$A$1:$T$878,15,FALSE)</f>
        <v>0</v>
      </c>
      <c r="P981" s="129">
        <f>VLOOKUP(A981,BASE.!$A$1:$T$878,16,FALSE)</f>
        <v>0</v>
      </c>
      <c r="Q981" s="129">
        <f>VLOOKUP(A981,BASE.!$A$1:$T$878,17,FALSE)</f>
        <v>0</v>
      </c>
      <c r="R981" s="129" t="str">
        <f>VLOOKUP(A981,BASE.!$A$1:$T$878,18,FALSE)</f>
        <v xml:space="preserve">93401: Institución de Asistencia Social 
</v>
      </c>
      <c r="S981" s="129" t="str">
        <f>VLOOKUP(A981,BASE.!$A$1:$T$878,19,FALSE)</f>
        <v xml:space="preserve">Antecedentes financieros correspondientes al año 2019, aprobados por el Subdepartamento de Supervisión Nacional. </v>
      </c>
      <c r="T981" s="131">
        <f>VLOOKUP(A981,BASE.!$A$1:$T$878,20,FALSE)</f>
        <v>43165</v>
      </c>
      <c r="U981" s="130">
        <v>7644</v>
      </c>
      <c r="V981" s="136">
        <v>23302963</v>
      </c>
      <c r="W981" s="136">
        <v>23302963</v>
      </c>
      <c r="X981" s="134">
        <v>44227</v>
      </c>
      <c r="Y981" s="135" t="s">
        <v>8664</v>
      </c>
      <c r="Z981" s="135" t="s">
        <v>7880</v>
      </c>
      <c r="AA981" s="135" t="s">
        <v>7908</v>
      </c>
    </row>
    <row r="982" spans="1:27" x14ac:dyDescent="0.25">
      <c r="A982" s="129">
        <v>7644</v>
      </c>
      <c r="B982" s="129" t="s">
        <v>8605</v>
      </c>
      <c r="C982" s="129">
        <v>651519810</v>
      </c>
      <c r="D982" s="129" t="str">
        <f>VLOOKUP(A982,BASE.!$A$1:$T$878,4,FALSE)</f>
        <v>Asociación de Derecho Privado.</v>
      </c>
      <c r="E982" s="129" t="str">
        <f>VLOOKUP(A982,BASE.!$A$1:$T$878,5,FALSE)</f>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
      <c r="F982" s="129" t="str">
        <f>VLOOKUP(A982,BASE.!$A$1:$T$878,6,FALSE)</f>
        <v xml:space="preserve">Certificado de Vigencia Folio Nº500184376928, otorgado el 04 de junio de 2018, del Servicio de Registro Civil e Identificación.
</v>
      </c>
      <c r="G982" s="129" t="str">
        <f>VLOOKUP(A982,BASE.!$A$1:$T$878,7,FALSE)</f>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
      <c r="H982" s="129" t="str">
        <f>VLOOKUP(A982,BASE.!$A$1:$T$878,8,FALSE)</f>
        <v xml:space="preserve">Presidente: 
LUIS RODRIGUEZ CABRERA, 
Secretaria: 
  TERESA FLORES MAZA, 
Tesorero:
MAURICIO REYES MELO, 
</v>
      </c>
      <c r="I982" s="129" t="str">
        <f>VLOOKUP(A982,BASE.!$A$1:$T$878,9,FALSE)</f>
        <v>04 años</v>
      </c>
      <c r="J982" s="129" t="str">
        <f>VLOOKUP(A982,BASE.!$A$1:$T$878,10,FALSE)</f>
        <v>Del 21 de diciembre de 2017 al 21 de diciembre de 2021.</v>
      </c>
      <c r="K982" s="129" t="str">
        <f>VLOOKUP(A982,BASE.!$A$1:$T$878,11,FALSE)</f>
        <v xml:space="preserve">Presidente: 
LUIS RODRIGUEZ CABRERA, 
</v>
      </c>
      <c r="L982" s="129" t="str">
        <f>VLOOKUP(A982,BASE.!$A$1:$T$878,12,FALSE)</f>
        <v xml:space="preserve"> Santa Teresa N°814, villa valles de Chile, comuna de Santa Barbara, Región del Bio Bio.
</v>
      </c>
      <c r="M982" s="129" t="str">
        <f>VLOOKUP(A982,BASE.!$A$1:$T$878,13,FALSE)</f>
        <v>VIII</v>
      </c>
      <c r="N982" s="129" t="str">
        <f>VLOOKUP(A982,BASE.!$A$1:$T$878,14,FALSE)</f>
        <v>Santa Barbara</v>
      </c>
      <c r="O982" s="129">
        <f>VLOOKUP(A982,BASE.!$A$1:$T$878,15,FALSE)</f>
        <v>0</v>
      </c>
      <c r="P982" s="129">
        <f>VLOOKUP(A982,BASE.!$A$1:$T$878,16,FALSE)</f>
        <v>0</v>
      </c>
      <c r="Q982" s="129">
        <f>VLOOKUP(A982,BASE.!$A$1:$T$878,17,FALSE)</f>
        <v>0</v>
      </c>
      <c r="R982" s="129" t="str">
        <f>VLOOKUP(A982,BASE.!$A$1:$T$878,18,FALSE)</f>
        <v xml:space="preserve">93401: Institución de Asistencia Social 
</v>
      </c>
      <c r="S982" s="129" t="str">
        <f>VLOOKUP(A982,BASE.!$A$1:$T$878,19,FALSE)</f>
        <v xml:space="preserve">Antecedentes financieros correspondientes al año 2019, aprobados por el Subdepartamento de Supervisión Nacional. </v>
      </c>
      <c r="T982" s="131">
        <f>VLOOKUP(A982,BASE.!$A$1:$T$878,20,FALSE)</f>
        <v>43165</v>
      </c>
      <c r="U982" s="130">
        <v>7644</v>
      </c>
      <c r="V982" s="136">
        <v>0</v>
      </c>
      <c r="W982" s="136">
        <v>0</v>
      </c>
      <c r="X982" s="134">
        <v>44227</v>
      </c>
      <c r="Y982" s="135" t="s">
        <v>8664</v>
      </c>
      <c r="Z982" s="135" t="s">
        <v>7880</v>
      </c>
      <c r="AA982" s="135" t="s">
        <v>7935</v>
      </c>
    </row>
    <row r="983" spans="1:27" x14ac:dyDescent="0.25">
      <c r="A983" s="129">
        <v>7644</v>
      </c>
      <c r="B983" s="129" t="s">
        <v>8605</v>
      </c>
      <c r="C983" s="129">
        <v>651519810</v>
      </c>
      <c r="D983" s="129" t="str">
        <f>VLOOKUP(A983,BASE.!$A$1:$T$878,4,FALSE)</f>
        <v>Asociación de Derecho Privado.</v>
      </c>
      <c r="E983" s="129" t="str">
        <f>VLOOKUP(A983,BASE.!$A$1:$T$878,5,FALSE)</f>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
      <c r="F983" s="129" t="str">
        <f>VLOOKUP(A983,BASE.!$A$1:$T$878,6,FALSE)</f>
        <v xml:space="preserve">Certificado de Vigencia Folio Nº500184376928, otorgado el 04 de junio de 2018, del Servicio de Registro Civil e Identificación.
</v>
      </c>
      <c r="G983" s="129" t="str">
        <f>VLOOKUP(A983,BASE.!$A$1:$T$878,7,FALSE)</f>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
      <c r="H983" s="129" t="str">
        <f>VLOOKUP(A983,BASE.!$A$1:$T$878,8,FALSE)</f>
        <v xml:space="preserve">Presidente: 
LUIS RODRIGUEZ CABRERA, 
Secretaria: 
  TERESA FLORES MAZA, 
Tesorero:
MAURICIO REYES MELO, 
</v>
      </c>
      <c r="I983" s="129" t="str">
        <f>VLOOKUP(A983,BASE.!$A$1:$T$878,9,FALSE)</f>
        <v>04 años</v>
      </c>
      <c r="J983" s="129" t="str">
        <f>VLOOKUP(A983,BASE.!$A$1:$T$878,10,FALSE)</f>
        <v>Del 21 de diciembre de 2017 al 21 de diciembre de 2021.</v>
      </c>
      <c r="K983" s="129" t="str">
        <f>VLOOKUP(A983,BASE.!$A$1:$T$878,11,FALSE)</f>
        <v xml:space="preserve">Presidente: 
LUIS RODRIGUEZ CABRERA, 
</v>
      </c>
      <c r="L983" s="129" t="str">
        <f>VLOOKUP(A983,BASE.!$A$1:$T$878,12,FALSE)</f>
        <v xml:space="preserve"> Santa Teresa N°814, villa valles de Chile, comuna de Santa Barbara, Región del Bio Bio.
</v>
      </c>
      <c r="M983" s="129" t="str">
        <f>VLOOKUP(A983,BASE.!$A$1:$T$878,13,FALSE)</f>
        <v>VIII</v>
      </c>
      <c r="N983" s="129" t="str">
        <f>VLOOKUP(A983,BASE.!$A$1:$T$878,14,FALSE)</f>
        <v>Santa Barbara</v>
      </c>
      <c r="O983" s="129">
        <f>VLOOKUP(A983,BASE.!$A$1:$T$878,15,FALSE)</f>
        <v>0</v>
      </c>
      <c r="P983" s="129">
        <f>VLOOKUP(A983,BASE.!$A$1:$T$878,16,FALSE)</f>
        <v>0</v>
      </c>
      <c r="Q983" s="129">
        <f>VLOOKUP(A983,BASE.!$A$1:$T$878,17,FALSE)</f>
        <v>0</v>
      </c>
      <c r="R983" s="129" t="str">
        <f>VLOOKUP(A983,BASE.!$A$1:$T$878,18,FALSE)</f>
        <v xml:space="preserve">93401: Institución de Asistencia Social 
</v>
      </c>
      <c r="S983" s="129" t="str">
        <f>VLOOKUP(A983,BASE.!$A$1:$T$878,19,FALSE)</f>
        <v xml:space="preserve">Antecedentes financieros correspondientes al año 2019, aprobados por el Subdepartamento de Supervisión Nacional. </v>
      </c>
      <c r="T983" s="131">
        <f>VLOOKUP(A983,BASE.!$A$1:$T$878,20,FALSE)</f>
        <v>43165</v>
      </c>
      <c r="U983" s="130">
        <v>7644</v>
      </c>
      <c r="V983" s="136">
        <v>13487285</v>
      </c>
      <c r="W983" s="136">
        <v>13487285</v>
      </c>
      <c r="X983" s="134">
        <v>44227</v>
      </c>
      <c r="Y983" s="135" t="s">
        <v>8664</v>
      </c>
      <c r="Z983" s="135" t="s">
        <v>7880</v>
      </c>
      <c r="AA983" s="135" t="s">
        <v>8077</v>
      </c>
    </row>
    <row r="984" spans="1:27" x14ac:dyDescent="0.25">
      <c r="A984" s="129">
        <v>7644</v>
      </c>
      <c r="B984" s="129" t="s">
        <v>8605</v>
      </c>
      <c r="C984" s="129">
        <v>651519810</v>
      </c>
      <c r="D984" s="129" t="str">
        <f>VLOOKUP(A984,BASE.!$A$1:$T$878,4,FALSE)</f>
        <v>Asociación de Derecho Privado.</v>
      </c>
      <c r="E984" s="129" t="str">
        <f>VLOOKUP(A984,BASE.!$A$1:$T$878,5,FALSE)</f>
        <v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v>
      </c>
      <c r="F984" s="129" t="str">
        <f>VLOOKUP(A984,BASE.!$A$1:$T$878,6,FALSE)</f>
        <v xml:space="preserve">Certificado de Vigencia Folio Nº500184376928, otorgado el 04 de junio de 2018, del Servicio de Registro Civil e Identificación.
</v>
      </c>
      <c r="G984" s="129" t="str">
        <f>VLOOKUP(A984,BASE.!$A$1:$T$878,7,FALSE)</f>
        <v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v>
      </c>
      <c r="H984" s="129" t="str">
        <f>VLOOKUP(A984,BASE.!$A$1:$T$878,8,FALSE)</f>
        <v xml:space="preserve">Presidente: 
LUIS RODRIGUEZ CABRERA, 
Secretaria: 
  TERESA FLORES MAZA, 
Tesorero:
MAURICIO REYES MELO, 
</v>
      </c>
      <c r="I984" s="129" t="str">
        <f>VLOOKUP(A984,BASE.!$A$1:$T$878,9,FALSE)</f>
        <v>04 años</v>
      </c>
      <c r="J984" s="129" t="str">
        <f>VLOOKUP(A984,BASE.!$A$1:$T$878,10,FALSE)</f>
        <v>Del 21 de diciembre de 2017 al 21 de diciembre de 2021.</v>
      </c>
      <c r="K984" s="129" t="str">
        <f>VLOOKUP(A984,BASE.!$A$1:$T$878,11,FALSE)</f>
        <v xml:space="preserve">Presidente: 
LUIS RODRIGUEZ CABRERA, 
</v>
      </c>
      <c r="L984" s="129" t="str">
        <f>VLOOKUP(A984,BASE.!$A$1:$T$878,12,FALSE)</f>
        <v xml:space="preserve"> Santa Teresa N°814, villa valles de Chile, comuna de Santa Barbara, Región del Bio Bio.
</v>
      </c>
      <c r="M984" s="129" t="str">
        <f>VLOOKUP(A984,BASE.!$A$1:$T$878,13,FALSE)</f>
        <v>VIII</v>
      </c>
      <c r="N984" s="129" t="str">
        <f>VLOOKUP(A984,BASE.!$A$1:$T$878,14,FALSE)</f>
        <v>Santa Barbara</v>
      </c>
      <c r="O984" s="129">
        <f>VLOOKUP(A984,BASE.!$A$1:$T$878,15,FALSE)</f>
        <v>0</v>
      </c>
      <c r="P984" s="129">
        <f>VLOOKUP(A984,BASE.!$A$1:$T$878,16,FALSE)</f>
        <v>0</v>
      </c>
      <c r="Q984" s="129">
        <f>VLOOKUP(A984,BASE.!$A$1:$T$878,17,FALSE)</f>
        <v>0</v>
      </c>
      <c r="R984" s="129" t="str">
        <f>VLOOKUP(A984,BASE.!$A$1:$T$878,18,FALSE)</f>
        <v xml:space="preserve">93401: Institución de Asistencia Social 
</v>
      </c>
      <c r="S984" s="129" t="str">
        <f>VLOOKUP(A984,BASE.!$A$1:$T$878,19,FALSE)</f>
        <v xml:space="preserve">Antecedentes financieros correspondientes al año 2019, aprobados por el Subdepartamento de Supervisión Nacional. </v>
      </c>
      <c r="T984" s="131">
        <f>VLOOKUP(A984,BASE.!$A$1:$T$878,20,FALSE)</f>
        <v>43165</v>
      </c>
      <c r="U984" s="130">
        <v>7644</v>
      </c>
      <c r="V984" s="136">
        <v>4562559</v>
      </c>
      <c r="W984" s="136">
        <v>4562559</v>
      </c>
      <c r="X984" s="134">
        <v>44227</v>
      </c>
      <c r="Y984" s="135" t="s">
        <v>8664</v>
      </c>
      <c r="Z984" s="135" t="s">
        <v>7880</v>
      </c>
      <c r="AA984" s="135" t="s">
        <v>7938</v>
      </c>
    </row>
    <row r="985" spans="1:27" x14ac:dyDescent="0.25">
      <c r="A985" s="129">
        <v>7645</v>
      </c>
      <c r="B985" s="129" t="s">
        <v>8606</v>
      </c>
      <c r="C985" s="129">
        <v>651539161</v>
      </c>
      <c r="D985" s="129" t="str">
        <f>VLOOKUP(A985,BASE.!$A$1:$T$878,4,FALSE)</f>
        <v>Fundación de Derecho Privado</v>
      </c>
      <c r="E985" s="129" t="str">
        <f>VLOOKUP(A985,BASE.!$A$1:$T$878,5,FALSE)</f>
        <v xml:space="preserve">Inscripción N° 266596, de fecha 10 de noviembre de 2017. 
</v>
      </c>
      <c r="F985" s="129" t="str">
        <f>VLOOKUP(A985,BASE.!$A$1:$T$878,6,FALSE)</f>
        <v>Certificado de Vigencia, folio 500334276815, de fecha 29 de julio de 2020, emitido por el Servicio de Registro Civil e Identificación.</v>
      </c>
      <c r="G985" s="129" t="str">
        <f>VLOOKUP(A985,BASE.!$A$1:$T$878,7,FALSE)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H985" s="129" t="str">
        <f>VLOOKUP(A985,BASE.!$A$1:$T$878,8,FALSE)</f>
        <v xml:space="preserve">Presidente: 
Guillermo Alfonso Montecinos Rojas
Vicepresidente:
Hernán Luis Quezada Olivares
Tesorera:
Pollete Franchesca Garrote Jirón
Secretario:
Absalón Pedro Opazo Lazcano
Consta en certificado de directorio de persona jurídica, folio 500334277035, de fecha 29 de julio de 2020, emitido por el Servicio de Registro Civil e Identificación.
</v>
      </c>
      <c r="I985" s="129" t="str">
        <f>VLOOKUP(A985,BASE.!$A$1:$T$878,9,FALSE)</f>
        <v xml:space="preserve">Durarán tres años en sus cargos. 
</v>
      </c>
      <c r="J985" s="129" t="str">
        <f>VLOOKUP(A985,BASE.!$A$1:$T$878,10,FALSE)</f>
        <v>19 de octubre de 2017 al 10 de noviembre de 2020. (Directorio elegido en el acta de constitución, señala en el artículo Primero Transitorio, que durarán 3 años a contar de la fecha de inscripción ante el Servicio de Registro Civil e Identificación</v>
      </c>
      <c r="K985" s="129" t="str">
        <f>VLOOKUP(A985,BASE.!$A$1:$T$878,11,FALSE)</f>
        <v xml:space="preserve">Presidente: 
Guillermo Alfonso Montecinos Rojas    
Poder especial: 
Evelyn Paola Garrote Jirón
</v>
      </c>
      <c r="L985" s="129" t="str">
        <f>VLOOKUP(A985,BASE.!$A$1:$T$878,12,FALSE)</f>
        <v xml:space="preserve">Av. Jorge Montt  N° 1630, departamento 211, comuna de Viña del Mar, Región de Valparaíso.
</v>
      </c>
      <c r="M985" s="129" t="str">
        <f>VLOOKUP(A985,BASE.!$A$1:$T$878,13,FALSE)</f>
        <v>V</v>
      </c>
      <c r="N985" s="129" t="str">
        <f>VLOOKUP(A985,BASE.!$A$1:$T$878,14,FALSE)</f>
        <v>Viña del Mar</v>
      </c>
      <c r="O985" s="129" t="str">
        <f>VLOOKUP(A985,BASE.!$A$1:$T$878,15,FALSE)</f>
        <v>32-211-0125</v>
      </c>
      <c r="P985" s="129" t="str">
        <f>VLOOKUP(A985,BASE.!$A$1:$T$878,16,FALSE)</f>
        <v xml:space="preserve"> 
fund.talitakum@gmail.com</v>
      </c>
      <c r="Q985" s="129">
        <f>VLOOKUP(A985,BASE.!$A$1:$T$878,17,FALSE)</f>
        <v>0</v>
      </c>
      <c r="R985" s="129" t="str">
        <f>VLOOKUP(A985,BASE.!$A$1:$T$878,18,FALSE)</f>
        <v>93401: Instituciones de asistencia social.</v>
      </c>
      <c r="S985" s="129" t="str">
        <f>VLOOKUP(A985,BASE.!$A$1:$T$878,19,FALSE)</f>
        <v xml:space="preserve">Certificado de antecedentes financieros correspondientes al año 2019, aprobados por el  Subdepartamento de Supervisión Financiera Nacional.
</v>
      </c>
      <c r="T985" s="131">
        <f>VLOOKUP(A985,BASE.!$A$1:$T$878,20,FALSE)</f>
        <v>43180</v>
      </c>
      <c r="U985" s="130">
        <v>7645</v>
      </c>
      <c r="V985" s="136">
        <v>109062484</v>
      </c>
      <c r="W985" s="136">
        <v>109062484</v>
      </c>
      <c r="X985" s="134">
        <v>44227</v>
      </c>
      <c r="Y985" s="135" t="s">
        <v>8664</v>
      </c>
      <c r="Z985" s="135" t="s">
        <v>7880</v>
      </c>
      <c r="AA985" s="135" t="s">
        <v>7900</v>
      </c>
    </row>
    <row r="986" spans="1:27" x14ac:dyDescent="0.25">
      <c r="A986" s="129">
        <v>7645</v>
      </c>
      <c r="B986" s="129" t="s">
        <v>8606</v>
      </c>
      <c r="C986" s="129">
        <v>651539161</v>
      </c>
      <c r="D986" s="129" t="str">
        <f>VLOOKUP(A986,BASE.!$A$1:$T$878,4,FALSE)</f>
        <v>Fundación de Derecho Privado</v>
      </c>
      <c r="E986" s="129" t="str">
        <f>VLOOKUP(A986,BASE.!$A$1:$T$878,5,FALSE)</f>
        <v xml:space="preserve">Inscripción N° 266596, de fecha 10 de noviembre de 2017. 
</v>
      </c>
      <c r="F986" s="129" t="str">
        <f>VLOOKUP(A986,BASE.!$A$1:$T$878,6,FALSE)</f>
        <v>Certificado de Vigencia, folio 500334276815, de fecha 29 de julio de 2020, emitido por el Servicio de Registro Civil e Identificación.</v>
      </c>
      <c r="G986" s="129" t="str">
        <f>VLOOKUP(A986,BASE.!$A$1:$T$878,7,FALSE)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H986" s="129" t="str">
        <f>VLOOKUP(A986,BASE.!$A$1:$T$878,8,FALSE)</f>
        <v xml:space="preserve">Presidente: 
Guillermo Alfonso Montecinos Rojas
Vicepresidente:
Hernán Luis Quezada Olivares
Tesorera:
Pollete Franchesca Garrote Jirón
Secretario:
Absalón Pedro Opazo Lazcano
Consta en certificado de directorio de persona jurídica, folio 500334277035, de fecha 29 de julio de 2020, emitido por el Servicio de Registro Civil e Identificación.
</v>
      </c>
      <c r="I986" s="129" t="str">
        <f>VLOOKUP(A986,BASE.!$A$1:$T$878,9,FALSE)</f>
        <v xml:space="preserve">Durarán tres años en sus cargos. 
</v>
      </c>
      <c r="J986" s="129" t="str">
        <f>VLOOKUP(A986,BASE.!$A$1:$T$878,10,FALSE)</f>
        <v>19 de octubre de 2017 al 10 de noviembre de 2020. (Directorio elegido en el acta de constitución, señala en el artículo Primero Transitorio, que durarán 3 años a contar de la fecha de inscripción ante el Servicio de Registro Civil e Identificación</v>
      </c>
      <c r="K986" s="129" t="str">
        <f>VLOOKUP(A986,BASE.!$A$1:$T$878,11,FALSE)</f>
        <v xml:space="preserve">Presidente: 
Guillermo Alfonso Montecinos Rojas    
Poder especial: 
Evelyn Paola Garrote Jirón
</v>
      </c>
      <c r="L986" s="129" t="str">
        <f>VLOOKUP(A986,BASE.!$A$1:$T$878,12,FALSE)</f>
        <v xml:space="preserve">Av. Jorge Montt  N° 1630, departamento 211, comuna de Viña del Mar, Región de Valparaíso.
</v>
      </c>
      <c r="M986" s="129" t="str">
        <f>VLOOKUP(A986,BASE.!$A$1:$T$878,13,FALSE)</f>
        <v>V</v>
      </c>
      <c r="N986" s="129" t="str">
        <f>VLOOKUP(A986,BASE.!$A$1:$T$878,14,FALSE)</f>
        <v>Viña del Mar</v>
      </c>
      <c r="O986" s="129" t="str">
        <f>VLOOKUP(A986,BASE.!$A$1:$T$878,15,FALSE)</f>
        <v>32-211-0125</v>
      </c>
      <c r="P986" s="129" t="str">
        <f>VLOOKUP(A986,BASE.!$A$1:$T$878,16,FALSE)</f>
        <v xml:space="preserve"> 
fund.talitakum@gmail.com</v>
      </c>
      <c r="Q986" s="129">
        <f>VLOOKUP(A986,BASE.!$A$1:$T$878,17,FALSE)</f>
        <v>0</v>
      </c>
      <c r="R986" s="129" t="str">
        <f>VLOOKUP(A986,BASE.!$A$1:$T$878,18,FALSE)</f>
        <v>93401: Instituciones de asistencia social.</v>
      </c>
      <c r="S986" s="129" t="str">
        <f>VLOOKUP(A986,BASE.!$A$1:$T$878,19,FALSE)</f>
        <v xml:space="preserve">Certificado de antecedentes financieros correspondientes al año 2019, aprobados por el  Subdepartamento de Supervisión Financiera Nacional.
</v>
      </c>
      <c r="T986" s="131">
        <f>VLOOKUP(A986,BASE.!$A$1:$T$878,20,FALSE)</f>
        <v>43180</v>
      </c>
      <c r="U986" s="130">
        <v>7645</v>
      </c>
      <c r="V986" s="136">
        <v>48689828</v>
      </c>
      <c r="W986" s="136">
        <v>48689828</v>
      </c>
      <c r="X986" s="134">
        <v>44227</v>
      </c>
      <c r="Y986" s="135" t="s">
        <v>8664</v>
      </c>
      <c r="Z986" s="135" t="s">
        <v>7880</v>
      </c>
      <c r="AA986" s="135" t="s">
        <v>7954</v>
      </c>
    </row>
    <row r="987" spans="1:27" x14ac:dyDescent="0.25">
      <c r="A987" s="129">
        <v>7645</v>
      </c>
      <c r="B987" s="129" t="s">
        <v>8606</v>
      </c>
      <c r="C987" s="129">
        <v>651539161</v>
      </c>
      <c r="D987" s="129" t="str">
        <f>VLOOKUP(A987,BASE.!$A$1:$T$878,4,FALSE)</f>
        <v>Fundación de Derecho Privado</v>
      </c>
      <c r="E987" s="129" t="str">
        <f>VLOOKUP(A987,BASE.!$A$1:$T$878,5,FALSE)</f>
        <v xml:space="preserve">Inscripción N° 266596, de fecha 10 de noviembre de 2017. 
</v>
      </c>
      <c r="F987" s="129" t="str">
        <f>VLOOKUP(A987,BASE.!$A$1:$T$878,6,FALSE)</f>
        <v>Certificado de Vigencia, folio 500334276815, de fecha 29 de julio de 2020, emitido por el Servicio de Registro Civil e Identificación.</v>
      </c>
      <c r="G987" s="129" t="str">
        <f>VLOOKUP(A987,BASE.!$A$1:$T$878,7,FALSE)</f>
        <v>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v>
      </c>
      <c r="H987" s="129" t="str">
        <f>VLOOKUP(A987,BASE.!$A$1:$T$878,8,FALSE)</f>
        <v xml:space="preserve">Presidente: 
Guillermo Alfonso Montecinos Rojas
Vicepresidente:
Hernán Luis Quezada Olivares
Tesorera:
Pollete Franchesca Garrote Jirón
Secretario:
Absalón Pedro Opazo Lazcano
Consta en certificado de directorio de persona jurídica, folio 500334277035, de fecha 29 de julio de 2020, emitido por el Servicio de Registro Civil e Identificación.
</v>
      </c>
      <c r="I987" s="129" t="str">
        <f>VLOOKUP(A987,BASE.!$A$1:$T$878,9,FALSE)</f>
        <v xml:space="preserve">Durarán tres años en sus cargos. 
</v>
      </c>
      <c r="J987" s="129" t="str">
        <f>VLOOKUP(A987,BASE.!$A$1:$T$878,10,FALSE)</f>
        <v>19 de octubre de 2017 al 10 de noviembre de 2020. (Directorio elegido en el acta de constitución, señala en el artículo Primero Transitorio, que durarán 3 años a contar de la fecha de inscripción ante el Servicio de Registro Civil e Identificación</v>
      </c>
      <c r="K987" s="129" t="str">
        <f>VLOOKUP(A987,BASE.!$A$1:$T$878,11,FALSE)</f>
        <v xml:space="preserve">Presidente: 
Guillermo Alfonso Montecinos Rojas    
Poder especial: 
Evelyn Paola Garrote Jirón
</v>
      </c>
      <c r="L987" s="129" t="str">
        <f>VLOOKUP(A987,BASE.!$A$1:$T$878,12,FALSE)</f>
        <v xml:space="preserve">Av. Jorge Montt  N° 1630, departamento 211, comuna de Viña del Mar, Región de Valparaíso.
</v>
      </c>
      <c r="M987" s="129" t="str">
        <f>VLOOKUP(A987,BASE.!$A$1:$T$878,13,FALSE)</f>
        <v>V</v>
      </c>
      <c r="N987" s="129" t="str">
        <f>VLOOKUP(A987,BASE.!$A$1:$T$878,14,FALSE)</f>
        <v>Viña del Mar</v>
      </c>
      <c r="O987" s="129" t="str">
        <f>VLOOKUP(A987,BASE.!$A$1:$T$878,15,FALSE)</f>
        <v>32-211-0125</v>
      </c>
      <c r="P987" s="129" t="str">
        <f>VLOOKUP(A987,BASE.!$A$1:$T$878,16,FALSE)</f>
        <v xml:space="preserve"> 
fund.talitakum@gmail.com</v>
      </c>
      <c r="Q987" s="129">
        <f>VLOOKUP(A987,BASE.!$A$1:$T$878,17,FALSE)</f>
        <v>0</v>
      </c>
      <c r="R987" s="129" t="str">
        <f>VLOOKUP(A987,BASE.!$A$1:$T$878,18,FALSE)</f>
        <v>93401: Instituciones de asistencia social.</v>
      </c>
      <c r="S987" s="129" t="str">
        <f>VLOOKUP(A987,BASE.!$A$1:$T$878,19,FALSE)</f>
        <v xml:space="preserve">Certificado de antecedentes financieros correspondientes al año 2019, aprobados por el  Subdepartamento de Supervisión Financiera Nacional.
</v>
      </c>
      <c r="T987" s="131">
        <f>VLOOKUP(A987,BASE.!$A$1:$T$878,20,FALSE)</f>
        <v>43180</v>
      </c>
      <c r="U987" s="130">
        <v>7645</v>
      </c>
      <c r="V987" s="136">
        <v>17326200</v>
      </c>
      <c r="W987" s="136">
        <v>17326200</v>
      </c>
      <c r="X987" s="134">
        <v>44227</v>
      </c>
      <c r="Y987" s="135" t="s">
        <v>8664</v>
      </c>
      <c r="Z987" s="135" t="s">
        <v>7880</v>
      </c>
      <c r="AA987" s="135" t="s">
        <v>7960</v>
      </c>
    </row>
    <row r="988" spans="1:27" x14ac:dyDescent="0.25">
      <c r="A988" s="129">
        <v>7650</v>
      </c>
      <c r="B988" s="129" t="s">
        <v>8607</v>
      </c>
      <c r="C988" s="129">
        <v>651589657</v>
      </c>
      <c r="D988" s="129" t="str">
        <f>VLOOKUP(A988,BASE.!$A$1:$T$878,4,FALSE)</f>
        <v>Asociación de Derecho Privado, sin fines de lucro</v>
      </c>
      <c r="E988" s="129" t="str">
        <f>VLOOKUP(A988,BASE.!$A$1:$T$878,5,FALSE)</f>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
      <c r="F988" s="129" t="str">
        <f>VLOOKUP(A988,BASE.!$A$1:$T$878,6,FALSE)</f>
        <v xml:space="preserve">Certificado de Vigencia, folio Nº 354142488, de fecha 04 de noviembre de 2020, del Servicio del Registro Civil e Identificación.
</v>
      </c>
      <c r="G988" s="129" t="str">
        <f>VLOOKUP(A988,BASE.!$A$1:$T$878,7,FALSE)</f>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
      <c r="H988" s="129" t="str">
        <f>VLOOKUP(A988,BASE.!$A$1:$T$878,8,FALSE)</f>
        <v xml:space="preserve">Presidente: 
Felipe Andrés Medina Velásquez, 
Secretario:
Edson Brito Araya, RUT Nº                
Tesorera:
Cristina Jacqueline León Carvajal,                                                                         Directora:
Pamela Medina Velasquez RUN N° 16.785.972-0
</v>
      </c>
      <c r="I988" s="129" t="str">
        <f>VLOOKUP(A988,BASE.!$A$1:$T$878,9,FALSE)</f>
        <v>Durarán 3años en sus cargos por estatutos</v>
      </c>
      <c r="J988" s="129" t="str">
        <f>VLOOKUP(A988,BASE.!$A$1:$T$878,10,FALSE)</f>
        <v xml:space="preserve">De 17 de abril de 2020 a 17 de abril de 2023.
</v>
      </c>
      <c r="K988" s="129" t="str">
        <f>VLOOKUP(A988,BASE.!$A$1:$T$878,11,FALSE)</f>
        <v xml:space="preserve">Presidente: 
Felipe Andrés Medina Velásquez, 
</v>
      </c>
      <c r="L988" s="129" t="str">
        <f>VLOOKUP(A988,BASE.!$A$1:$T$878,12,FALSE)</f>
        <v xml:space="preserve">Tomás Moro N° 1431, comuna de Las Condes, Región Metropolitana.
</v>
      </c>
      <c r="M988" s="129" t="str">
        <f>VLOOKUP(A988,BASE.!$A$1:$T$878,13,FALSE)</f>
        <v>XIII</v>
      </c>
      <c r="N988" s="129" t="str">
        <f>VLOOKUP(A988,BASE.!$A$1:$T$878,14,FALSE)</f>
        <v>Las Condes</v>
      </c>
      <c r="O988" s="129" t="str">
        <f>VLOOKUP(A988,BASE.!$A$1:$T$878,15,FALSE)</f>
        <v>934105466- 971635538</v>
      </c>
      <c r="P988" s="129" t="str">
        <f>VLOOKUP(A988,BASE.!$A$1:$T$878,16,FALSE)</f>
        <v>info@juegatela.cl</v>
      </c>
      <c r="Q988" s="129">
        <f>VLOOKUP(A988,BASE.!$A$1:$T$878,17,FALSE)</f>
        <v>0</v>
      </c>
      <c r="R988" s="129" t="str">
        <f>VLOOKUP(A988,BASE.!$A$1:$T$878,18,FALSE)</f>
        <v>93401: Instituciones de Asistencia Social.</v>
      </c>
      <c r="S988" s="129" t="str">
        <f>VLOOKUP(A988,BASE.!$A$1:$T$878,19,FALSE)</f>
        <v xml:space="preserve">Antecedentes financieros correspondientes al año 2019, aprobados por el Subdepartamento de Supervisión Financiera
</v>
      </c>
      <c r="T988" s="131">
        <f>VLOOKUP(A988,BASE.!$A$1:$T$878,20,FALSE)</f>
        <v>43276</v>
      </c>
      <c r="U988" s="130">
        <v>7650</v>
      </c>
      <c r="V988" s="136">
        <v>0</v>
      </c>
      <c r="W988" s="136">
        <v>0</v>
      </c>
      <c r="X988" s="134">
        <v>44227</v>
      </c>
      <c r="Y988" s="135" t="s">
        <v>8664</v>
      </c>
      <c r="Z988" s="135" t="s">
        <v>7880</v>
      </c>
      <c r="AA988" s="135" t="s">
        <v>8671</v>
      </c>
    </row>
    <row r="989" spans="1:27" x14ac:dyDescent="0.25">
      <c r="A989" s="129">
        <v>7650</v>
      </c>
      <c r="B989" s="129" t="s">
        <v>8607</v>
      </c>
      <c r="C989" s="129">
        <v>651589657</v>
      </c>
      <c r="D989" s="129" t="str">
        <f>VLOOKUP(A989,BASE.!$A$1:$T$878,4,FALSE)</f>
        <v>Asociación de Derecho Privado, sin fines de lucro</v>
      </c>
      <c r="E989" s="129" t="str">
        <f>VLOOKUP(A989,BASE.!$A$1:$T$878,5,FALSE)</f>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
      <c r="F989" s="129" t="str">
        <f>VLOOKUP(A989,BASE.!$A$1:$T$878,6,FALSE)</f>
        <v xml:space="preserve">Certificado de Vigencia, folio Nº 354142488, de fecha 04 de noviembre de 2020, del Servicio del Registro Civil e Identificación.
</v>
      </c>
      <c r="G989" s="129" t="str">
        <f>VLOOKUP(A989,BASE.!$A$1:$T$878,7,FALSE)</f>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
      <c r="H989" s="129" t="str">
        <f>VLOOKUP(A989,BASE.!$A$1:$T$878,8,FALSE)</f>
        <v xml:space="preserve">Presidente: 
Felipe Andrés Medina Velásquez, 
Secretario:
Edson Brito Araya, RUT Nº                
Tesorera:
Cristina Jacqueline León Carvajal,                                                                         Directora:
Pamela Medina Velasquez RUN N° 16.785.972-0
</v>
      </c>
      <c r="I989" s="129" t="str">
        <f>VLOOKUP(A989,BASE.!$A$1:$T$878,9,FALSE)</f>
        <v>Durarán 3años en sus cargos por estatutos</v>
      </c>
      <c r="J989" s="129" t="str">
        <f>VLOOKUP(A989,BASE.!$A$1:$T$878,10,FALSE)</f>
        <v xml:space="preserve">De 17 de abril de 2020 a 17 de abril de 2023.
</v>
      </c>
      <c r="K989" s="129" t="str">
        <f>VLOOKUP(A989,BASE.!$A$1:$T$878,11,FALSE)</f>
        <v xml:space="preserve">Presidente: 
Felipe Andrés Medina Velásquez, 
</v>
      </c>
      <c r="L989" s="129" t="str">
        <f>VLOOKUP(A989,BASE.!$A$1:$T$878,12,FALSE)</f>
        <v xml:space="preserve">Tomás Moro N° 1431, comuna de Las Condes, Región Metropolitana.
</v>
      </c>
      <c r="M989" s="129" t="str">
        <f>VLOOKUP(A989,BASE.!$A$1:$T$878,13,FALSE)</f>
        <v>XIII</v>
      </c>
      <c r="N989" s="129" t="str">
        <f>VLOOKUP(A989,BASE.!$A$1:$T$878,14,FALSE)</f>
        <v>Las Condes</v>
      </c>
      <c r="O989" s="129" t="str">
        <f>VLOOKUP(A989,BASE.!$A$1:$T$878,15,FALSE)</f>
        <v>934105466- 971635538</v>
      </c>
      <c r="P989" s="129" t="str">
        <f>VLOOKUP(A989,BASE.!$A$1:$T$878,16,FALSE)</f>
        <v>info@juegatela.cl</v>
      </c>
      <c r="Q989" s="129">
        <f>VLOOKUP(A989,BASE.!$A$1:$T$878,17,FALSE)</f>
        <v>0</v>
      </c>
      <c r="R989" s="129" t="str">
        <f>VLOOKUP(A989,BASE.!$A$1:$T$878,18,FALSE)</f>
        <v>93401: Instituciones de Asistencia Social.</v>
      </c>
      <c r="S989" s="129" t="str">
        <f>VLOOKUP(A989,BASE.!$A$1:$T$878,19,FALSE)</f>
        <v xml:space="preserve">Antecedentes financieros correspondientes al año 2019, aprobados por el Subdepartamento de Supervisión Financiera
</v>
      </c>
      <c r="T989" s="131">
        <f>VLOOKUP(A989,BASE.!$A$1:$T$878,20,FALSE)</f>
        <v>43276</v>
      </c>
      <c r="U989" s="130">
        <v>7650</v>
      </c>
      <c r="V989" s="136">
        <v>6413280</v>
      </c>
      <c r="W989" s="136">
        <v>6413280</v>
      </c>
      <c r="X989" s="134">
        <v>44227</v>
      </c>
      <c r="Y989" s="135" t="s">
        <v>8664</v>
      </c>
      <c r="Z989" s="135" t="s">
        <v>7880</v>
      </c>
      <c r="AA989" s="135" t="s">
        <v>7950</v>
      </c>
    </row>
    <row r="990" spans="1:27" x14ac:dyDescent="0.25">
      <c r="A990" s="129">
        <v>7650</v>
      </c>
      <c r="B990" s="129" t="s">
        <v>8607</v>
      </c>
      <c r="C990" s="129">
        <v>651589657</v>
      </c>
      <c r="D990" s="129" t="str">
        <f>VLOOKUP(A990,BASE.!$A$1:$T$878,4,FALSE)</f>
        <v>Asociación de Derecho Privado, sin fines de lucro</v>
      </c>
      <c r="E990" s="129" t="str">
        <f>VLOOKUP(A990,BASE.!$A$1:$T$878,5,FALSE)</f>
        <v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v>
      </c>
      <c r="F990" s="129" t="str">
        <f>VLOOKUP(A990,BASE.!$A$1:$T$878,6,FALSE)</f>
        <v xml:space="preserve">Certificado de Vigencia, folio Nº 354142488, de fecha 04 de noviembre de 2020, del Servicio del Registro Civil e Identificación.
</v>
      </c>
      <c r="G990" s="129" t="str">
        <f>VLOOKUP(A990,BASE.!$A$1:$T$878,7,FALSE)</f>
        <v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v>
      </c>
      <c r="H990" s="129" t="str">
        <f>VLOOKUP(A990,BASE.!$A$1:$T$878,8,FALSE)</f>
        <v xml:space="preserve">Presidente: 
Felipe Andrés Medina Velásquez, 
Secretario:
Edson Brito Araya, RUT Nº                
Tesorera:
Cristina Jacqueline León Carvajal,                                                                         Directora:
Pamela Medina Velasquez RUN N° 16.785.972-0
</v>
      </c>
      <c r="I990" s="129" t="str">
        <f>VLOOKUP(A990,BASE.!$A$1:$T$878,9,FALSE)</f>
        <v>Durarán 3años en sus cargos por estatutos</v>
      </c>
      <c r="J990" s="129" t="str">
        <f>VLOOKUP(A990,BASE.!$A$1:$T$878,10,FALSE)</f>
        <v xml:space="preserve">De 17 de abril de 2020 a 17 de abril de 2023.
</v>
      </c>
      <c r="K990" s="129" t="str">
        <f>VLOOKUP(A990,BASE.!$A$1:$T$878,11,FALSE)</f>
        <v xml:space="preserve">Presidente: 
Felipe Andrés Medina Velásquez, 
</v>
      </c>
      <c r="L990" s="129" t="str">
        <f>VLOOKUP(A990,BASE.!$A$1:$T$878,12,FALSE)</f>
        <v xml:space="preserve">Tomás Moro N° 1431, comuna de Las Condes, Región Metropolitana.
</v>
      </c>
      <c r="M990" s="129" t="str">
        <f>VLOOKUP(A990,BASE.!$A$1:$T$878,13,FALSE)</f>
        <v>XIII</v>
      </c>
      <c r="N990" s="129" t="str">
        <f>VLOOKUP(A990,BASE.!$A$1:$T$878,14,FALSE)</f>
        <v>Las Condes</v>
      </c>
      <c r="O990" s="129" t="str">
        <f>VLOOKUP(A990,BASE.!$A$1:$T$878,15,FALSE)</f>
        <v>934105466- 971635538</v>
      </c>
      <c r="P990" s="129" t="str">
        <f>VLOOKUP(A990,BASE.!$A$1:$T$878,16,FALSE)</f>
        <v>info@juegatela.cl</v>
      </c>
      <c r="Q990" s="129">
        <f>VLOOKUP(A990,BASE.!$A$1:$T$878,17,FALSE)</f>
        <v>0</v>
      </c>
      <c r="R990" s="129" t="str">
        <f>VLOOKUP(A990,BASE.!$A$1:$T$878,18,FALSE)</f>
        <v>93401: Instituciones de Asistencia Social.</v>
      </c>
      <c r="S990" s="129" t="str">
        <f>VLOOKUP(A990,BASE.!$A$1:$T$878,19,FALSE)</f>
        <v xml:space="preserve">Antecedentes financieros correspondientes al año 2019, aprobados por el Subdepartamento de Supervisión Financiera
</v>
      </c>
      <c r="T990" s="131">
        <f>VLOOKUP(A990,BASE.!$A$1:$T$878,20,FALSE)</f>
        <v>43276</v>
      </c>
      <c r="U990" s="130">
        <v>7650</v>
      </c>
      <c r="V990" s="136">
        <v>6413280</v>
      </c>
      <c r="W990" s="136">
        <v>6413280</v>
      </c>
      <c r="X990" s="134">
        <v>44227</v>
      </c>
      <c r="Y990" s="135" t="s">
        <v>8664</v>
      </c>
      <c r="Z990" s="135" t="s">
        <v>7880</v>
      </c>
      <c r="AA990" s="135" t="s">
        <v>7948</v>
      </c>
    </row>
    <row r="991" spans="1:27" x14ac:dyDescent="0.25">
      <c r="A991" s="129">
        <v>7652</v>
      </c>
      <c r="B991" s="129" t="s">
        <v>8608</v>
      </c>
      <c r="C991" s="129">
        <v>659070006</v>
      </c>
      <c r="D991" s="129" t="str">
        <f>VLOOKUP(A991,BASE.!$A$1:$T$878,4,FALSE)</f>
        <v xml:space="preserve">Corporación de Derecho Privado. </v>
      </c>
      <c r="E991" s="129" t="str">
        <f>VLOOKUP(A991,BASE.!$A$1:$T$878,5,FALSE)</f>
        <v>Otorgada por Decreto Exento N° 716, de 22 de febrero de 2008, del Ministerio de Justicia y Derechos Humanos.</v>
      </c>
      <c r="F991" s="129" t="str">
        <f>VLOOKUP(A991,BASE.!$A$1:$T$878,6,FALSE)</f>
        <v>Certificado de Vigencia de Persona Jurídica sin Fines de Lucro, Folio N° 43413849, de 12 de enero de 2018, del Servicio de Registro Civil e Identificación.</v>
      </c>
      <c r="G991" s="129" t="str">
        <f>VLOOKUP(A991,BASE.!$A$1:$T$878,7,FALSE)</f>
        <v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v>
      </c>
      <c r="H991" s="129" t="str">
        <f>VLOOKUP(A991,BASE.!$A$1:$T$878,8,FALSE)</f>
        <v xml:space="preserve">Presidente: 
John Paul Hernández, Pasaporte EEUU N° 546129340
Secretaria: 
Annette Viola Scifres, 
Tesorero: 
Marcelo Rodrigo Marcón, 
</v>
      </c>
      <c r="I991" s="129" t="str">
        <f>VLOOKUP(A991,BASE.!$A$1:$T$878,9,FALSE)</f>
        <v>anual</v>
      </c>
      <c r="J991" s="129" t="str">
        <f>VLOOKUP(A991,BASE.!$A$1:$T$878,10,FALSE)</f>
        <v>18 de mayo de 2020 al 18 de mayo de 2021</v>
      </c>
      <c r="K991" s="129" t="str">
        <f>VLOOKUP(A991,BASE.!$A$1:$T$878,11,FALSE)</f>
        <v xml:space="preserve">Presidente: 
John Paul Hernández, Pasaporte EEUU N° 546129340
Delegación de Poderes del Directorio (actúa individualmente):
Annette Viola Scifres, 
Facultades expresas de representante legal designado por Directorio
Marcelo Rodrigo Marcón
</v>
      </c>
      <c r="L991" s="129" t="str">
        <f>VLOOKUP(A991,BASE.!$A$1:$T$878,12,FALSE)</f>
        <v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v>
      </c>
      <c r="M991" s="129" t="str">
        <f>VLOOKUP(A991,BASE.!$A$1:$T$878,13,FALSE)</f>
        <v>IV</v>
      </c>
      <c r="N991" s="129" t="str">
        <f>VLOOKUP(A991,BASE.!$A$1:$T$878,14,FALSE)</f>
        <v>vicuña</v>
      </c>
      <c r="O991" s="129" t="str">
        <f>VLOOKUP(A991,BASE.!$A$1:$T$878,15,FALSE)</f>
        <v>Teléfono: 51-2750123 y 56979374253</v>
      </c>
      <c r="P991" s="129" t="str">
        <f>VLOOKUP(A991,BASE.!$A$1:$T$878,16,FALSE)</f>
        <v>Correo electrónico: casamontana@yahoo.com                            mauricio.montero.ts@gmail.com</v>
      </c>
      <c r="Q991" s="129" t="str">
        <f>VLOOKUP(A991,BASE.!$A$1:$T$878,17,FALSE)</f>
        <v>Casilla 274</v>
      </c>
      <c r="R991" s="129" t="str">
        <f>VLOOKUP(A991,BASE.!$A$1:$T$878,18,FALSE)</f>
        <v xml:space="preserve">93401: Institución de Asistencia Social </v>
      </c>
      <c r="S991" s="129" t="str">
        <f>VLOOKUP(A991,BASE.!$A$1:$T$878,19,FALSE)</f>
        <v xml:space="preserve">Antecedentes financieros correspondientes al año 2019, aprobados por el Subdepartamento de Supervisión Financiera Nacional. </v>
      </c>
      <c r="T991" s="131">
        <f>VLOOKUP(A991,BASE.!$A$1:$T$878,20,FALSE)</f>
        <v>43307</v>
      </c>
      <c r="U991" s="130">
        <v>7652</v>
      </c>
      <c r="V991" s="136">
        <v>6425226</v>
      </c>
      <c r="W991" s="136">
        <v>6425226</v>
      </c>
      <c r="X991" s="134">
        <v>44227</v>
      </c>
      <c r="Y991" s="135" t="s">
        <v>8664</v>
      </c>
      <c r="Z991" s="135" t="s">
        <v>7880</v>
      </c>
      <c r="AA991" s="135" t="s">
        <v>7892</v>
      </c>
    </row>
    <row r="992" spans="1:27" x14ac:dyDescent="0.25">
      <c r="A992" s="129">
        <v>7652</v>
      </c>
      <c r="B992" s="129" t="s">
        <v>8608</v>
      </c>
      <c r="C992" s="129">
        <v>659070006</v>
      </c>
      <c r="D992" s="129" t="str">
        <f>VLOOKUP(A992,BASE.!$A$1:$T$878,4,FALSE)</f>
        <v xml:space="preserve">Corporación de Derecho Privado. </v>
      </c>
      <c r="E992" s="129" t="str">
        <f>VLOOKUP(A992,BASE.!$A$1:$T$878,5,FALSE)</f>
        <v>Otorgada por Decreto Exento N° 716, de 22 de febrero de 2008, del Ministerio de Justicia y Derechos Humanos.</v>
      </c>
      <c r="F992" s="129" t="str">
        <f>VLOOKUP(A992,BASE.!$A$1:$T$878,6,FALSE)</f>
        <v>Certificado de Vigencia de Persona Jurídica sin Fines de Lucro, Folio N° 43413849, de 12 de enero de 2018, del Servicio de Registro Civil e Identificación.</v>
      </c>
      <c r="G992" s="129" t="str">
        <f>VLOOKUP(A992,BASE.!$A$1:$T$878,7,FALSE)</f>
        <v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v>
      </c>
      <c r="H992" s="129" t="str">
        <f>VLOOKUP(A992,BASE.!$A$1:$T$878,8,FALSE)</f>
        <v xml:space="preserve">Presidente: 
John Paul Hernández, Pasaporte EEUU N° 546129340
Secretaria: 
Annette Viola Scifres, 
Tesorero: 
Marcelo Rodrigo Marcón, 
</v>
      </c>
      <c r="I992" s="129" t="str">
        <f>VLOOKUP(A992,BASE.!$A$1:$T$878,9,FALSE)</f>
        <v>anual</v>
      </c>
      <c r="J992" s="129" t="str">
        <f>VLOOKUP(A992,BASE.!$A$1:$T$878,10,FALSE)</f>
        <v>18 de mayo de 2020 al 18 de mayo de 2021</v>
      </c>
      <c r="K992" s="129" t="str">
        <f>VLOOKUP(A992,BASE.!$A$1:$T$878,11,FALSE)</f>
        <v xml:space="preserve">Presidente: 
John Paul Hernández, Pasaporte EEUU N° 546129340
Delegación de Poderes del Directorio (actúa individualmente):
Annette Viola Scifres, 
Facultades expresas de representante legal designado por Directorio
Marcelo Rodrigo Marcón
</v>
      </c>
      <c r="L992" s="129" t="str">
        <f>VLOOKUP(A992,BASE.!$A$1:$T$878,12,FALSE)</f>
        <v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v>
      </c>
      <c r="M992" s="129" t="str">
        <f>VLOOKUP(A992,BASE.!$A$1:$T$878,13,FALSE)</f>
        <v>IV</v>
      </c>
      <c r="N992" s="129" t="str">
        <f>VLOOKUP(A992,BASE.!$A$1:$T$878,14,FALSE)</f>
        <v>vicuña</v>
      </c>
      <c r="O992" s="129" t="str">
        <f>VLOOKUP(A992,BASE.!$A$1:$T$878,15,FALSE)</f>
        <v>Teléfono: 51-2750123 y 56979374253</v>
      </c>
      <c r="P992" s="129" t="str">
        <f>VLOOKUP(A992,BASE.!$A$1:$T$878,16,FALSE)</f>
        <v>Correo electrónico: casamontana@yahoo.com                            mauricio.montero.ts@gmail.com</v>
      </c>
      <c r="Q992" s="129" t="str">
        <f>VLOOKUP(A992,BASE.!$A$1:$T$878,17,FALSE)</f>
        <v>Casilla 274</v>
      </c>
      <c r="R992" s="129" t="str">
        <f>VLOOKUP(A992,BASE.!$A$1:$T$878,18,FALSE)</f>
        <v xml:space="preserve">93401: Institución de Asistencia Social </v>
      </c>
      <c r="S992" s="129" t="str">
        <f>VLOOKUP(A992,BASE.!$A$1:$T$878,19,FALSE)</f>
        <v xml:space="preserve">Antecedentes financieros correspondientes al año 2019, aprobados por el Subdepartamento de Supervisión Financiera Nacional. </v>
      </c>
      <c r="T992" s="131">
        <f>VLOOKUP(A992,BASE.!$A$1:$T$878,20,FALSE)</f>
        <v>43307</v>
      </c>
      <c r="U992" s="130">
        <v>7652</v>
      </c>
      <c r="V992" s="136">
        <v>16401193</v>
      </c>
      <c r="W992" s="136">
        <v>16401193</v>
      </c>
      <c r="X992" s="134">
        <v>44227</v>
      </c>
      <c r="Y992" s="135" t="s">
        <v>8664</v>
      </c>
      <c r="Z992" s="135" t="s">
        <v>7880</v>
      </c>
      <c r="AA992" s="135" t="s">
        <v>7917</v>
      </c>
    </row>
    <row r="993" spans="1:27" x14ac:dyDescent="0.25">
      <c r="A993" s="129">
        <v>7655</v>
      </c>
      <c r="B993" s="129" t="s">
        <v>8662</v>
      </c>
      <c r="C993" s="129">
        <v>652942806</v>
      </c>
      <c r="D993" s="129" t="str">
        <f>VLOOKUP(A993,BASE.!$A$1:$T$878,4,FALSE)</f>
        <v>Fundación de Derecho Privado</v>
      </c>
      <c r="E993" s="129" t="str">
        <f>VLOOKUP(A993,BASE.!$A$1:$T$878,5,FALSE)</f>
        <v xml:space="preserve">Otorgada por el Decreto Exento N° 1152, de 18 de diciembre de 2003, del Ministerio de Justicia y Derechos Humanos.
</v>
      </c>
      <c r="F993" s="129" t="str">
        <f>VLOOKUP(A993,BASE.!$A$1:$T$878,6,FALSE)</f>
        <v xml:space="preserve">Certificado de Vigencia Folio N° 500355131945, de 09 de noviembre de 2020, emitido por el Servicio de Registro Civil e Identificación.
</v>
      </c>
      <c r="G993" s="129" t="str">
        <f>VLOOKUP(A993,BASE.!$A$1:$T$878,7,FALSE)</f>
        <v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v>
      </c>
      <c r="H993" s="129" t="str">
        <f>VLOOKUP(A993,BASE.!$A$1:$T$878,8,FALSE)</f>
        <v>Presidente: 
José Eleno Lagos Ortiz, 
Vicepresidente:
Flavio Félix Hitschfeld Ruiz, 
Secretaria:
María Patricia Muñoz Maureira
Tesorero:
Lorenzo Gálmez Elgueta, 
Directora Ejecutiva:
Ana María Leal Ugalde, 
De acuerdo a Acta de Sesión Extraordinaria de Directorio, de fecha 13 de mayo de 2020, reducida a escritura pública de fecha 15 de mayo de 2020, en la Notaría de Santiago, de doña Nancy de la Fuente Hernández.</v>
      </c>
      <c r="I993" s="129" t="str">
        <f>VLOOKUP(A993,BASE.!$A$1:$T$878,9,FALSE)</f>
        <v>Durarán cinco años en sus cargos</v>
      </c>
      <c r="J993" s="129" t="str">
        <f>VLOOKUP(A993,BASE.!$A$1:$T$878,10,FALSE)</f>
        <v xml:space="preserve">13 de mayo de 2020 al 13 de mayo de 2025.
</v>
      </c>
      <c r="K993" s="129" t="str">
        <f>VLOOKUP(A993,BASE.!$A$1:$T$878,11,FALSE)</f>
        <v>Presidente: 
José Eleno Lagos Ortiz,
Poderes para actuar individualmente:
José Lagos Ortiz, 
Lorenzo Gálmez Elgueta, María Lucía Gálmez Elgueta</v>
      </c>
      <c r="L993" s="129" t="str">
        <f>VLOOKUP(A993,BASE.!$A$1:$T$878,12,FALSE)</f>
        <v>Huelén N° 85, Oficina 301</v>
      </c>
      <c r="M993" s="129" t="str">
        <f>VLOOKUP(A993,BASE.!$A$1:$T$878,13,FALSE)</f>
        <v>XIII</v>
      </c>
      <c r="N993" s="129" t="str">
        <f>VLOOKUP(A993,BASE.!$A$1:$T$878,14,FALSE)</f>
        <v xml:space="preserve">Providencia
</v>
      </c>
      <c r="O993" s="129" t="str">
        <f>VLOOKUP(A993,BASE.!$A$1:$T$878,15,FALSE)</f>
        <v xml:space="preserve">56 - 229833243
</v>
      </c>
      <c r="P993" s="129" t="str">
        <f>VLOOKUP(A993,BASE.!$A$1:$T$878,16,FALSE)</f>
        <v xml:space="preserve">anita.leal@pleyades.cl
</v>
      </c>
      <c r="Q993" s="129">
        <f>VLOOKUP(A993,BASE.!$A$1:$T$878,17,FALSE)</f>
        <v>0</v>
      </c>
      <c r="R993" s="129" t="str">
        <f>VLOOKUP(A993,BASE.!$A$1:$T$878,18,FALSE)</f>
        <v>93401: Instituciones de asistencia social.</v>
      </c>
      <c r="S993" s="129" t="str">
        <f>VLOOKUP(A993,BASE.!$A$1:$T$878,19,FALSE)</f>
        <v>Certificado de antecedentes financieros correspondientes al año 2019  aprobado por el Subdepartamento de Supervisión  Financiera Nacional.</v>
      </c>
      <c r="T993" s="131">
        <f>VLOOKUP(A993,BASE.!$A$1:$T$878,20,FALSE)</f>
        <v>43353</v>
      </c>
      <c r="U993" s="130">
        <v>7655</v>
      </c>
      <c r="V993" s="136">
        <v>0</v>
      </c>
      <c r="W993" s="136">
        <v>0</v>
      </c>
      <c r="X993" s="134">
        <v>44227</v>
      </c>
      <c r="Y993" s="135" t="s">
        <v>8664</v>
      </c>
      <c r="Z993" s="135" t="s">
        <v>7880</v>
      </c>
      <c r="AA993" s="135" t="s">
        <v>6479</v>
      </c>
    </row>
    <row r="994" spans="1:27" x14ac:dyDescent="0.25">
      <c r="A994" s="129">
        <v>7657</v>
      </c>
      <c r="B994" s="129" t="s">
        <v>8609</v>
      </c>
      <c r="C994" s="129">
        <v>651354765</v>
      </c>
      <c r="D994" s="129" t="str">
        <f>VLOOKUP(A994,BASE.!$A$1:$T$878,4,FALSE)</f>
        <v>Asociación de Derecho Privado.</v>
      </c>
      <c r="E994" s="129" t="str">
        <f>VLOOKUP(A994,BASE.!$A$1:$T$878,5,FALSE)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94" s="129" t="str">
        <f>VLOOKUP(A994,BASE.!$A$1:$T$878,6,FALSE)</f>
        <v>Certificado de Vigencia, folio Nº 500230986939, de fecha 04 de Junio de 2019, del Servicio del Registro Civil e Identificación</v>
      </c>
      <c r="G994" s="129" t="str">
        <f>VLOOKUP(A994,BASE.!$A$1:$T$878,7,FALSE)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94" s="129" t="str">
        <f>VLOOKUP(A994,BASE.!$A$1:$T$878,8,FALSE)</f>
        <v xml:space="preserve">Presidente: 
Carolina Murgas Reinoso, 
Secretario: 
Álvaro Manterola Lazcano,           
Tesorero
Adrian Alexander Vergara Baygorria, 
1era Directora:
Olga Serey Vidal, 
</v>
      </c>
      <c r="I994" s="129" t="str">
        <f>VLOOKUP(A994,BASE.!$A$1:$T$878,9,FALSE)</f>
        <v xml:space="preserve">Durarán dos años en sus cargos por estatutos.  </v>
      </c>
      <c r="J994" s="129" t="str">
        <f>VLOOKUP(A994,BASE.!$A$1:$T$878,10,FALSE)</f>
        <v xml:space="preserve">De 03 de febrero de 2020 al 03 de febrero de 2022.
</v>
      </c>
      <c r="K994" s="129" t="str">
        <f>VLOOKUP(A994,BASE.!$A$1:$T$878,11,FALSE)</f>
        <v xml:space="preserve">Presidente: 
Carolina Murgas Reinoso, </v>
      </c>
      <c r="L994" s="129" t="str">
        <f>VLOOKUP(A994,BASE.!$A$1:$T$878,12,FALSE)</f>
        <v>Calle Santiago Nº 851, Oficina 31, tercer piso, Comuna de Villa Alemana, Región de Valparaíso.</v>
      </c>
      <c r="M994" s="129" t="str">
        <f>VLOOKUP(A994,BASE.!$A$1:$T$878,13,FALSE)</f>
        <v>V</v>
      </c>
      <c r="N994" s="129" t="str">
        <f>VLOOKUP(A994,BASE.!$A$1:$T$878,14,FALSE)</f>
        <v>villa alemana</v>
      </c>
      <c r="O994" s="129">
        <f>VLOOKUP(A994,BASE.!$A$1:$T$878,15,FALSE)</f>
        <v>984478316</v>
      </c>
      <c r="P994" s="129" t="str">
        <f>VLOOKUP(A994,BASE.!$A$1:$T$878,16,FALSE)</f>
        <v xml:space="preserve">contacto@corporacionacogida.cl </v>
      </c>
      <c r="Q994" s="129">
        <f>VLOOKUP(A994,BASE.!$A$1:$T$878,17,FALSE)</f>
        <v>0</v>
      </c>
      <c r="R994" s="129" t="str">
        <f>VLOOKUP(A994,BASE.!$A$1:$T$878,18,FALSE)</f>
        <v>93401: Instituciones de Asistencia Social.</v>
      </c>
      <c r="S994" s="129" t="str">
        <f>VLOOKUP(A994,BASE.!$A$1:$T$878,19,FALSE)</f>
        <v>Se acompaña n antecedentes financieros año 2019 aprobado por el  Sub Departamento de Supervisión Financiera Nacional.</v>
      </c>
      <c r="T994" s="131">
        <f>VLOOKUP(A994,BASE.!$A$1:$T$878,20,FALSE)</f>
        <v>43374</v>
      </c>
      <c r="U994" s="130">
        <v>7657</v>
      </c>
      <c r="V994" s="136">
        <v>16033200</v>
      </c>
      <c r="W994" s="136">
        <v>16033200</v>
      </c>
      <c r="X994" s="134">
        <v>44227</v>
      </c>
      <c r="Y994" s="135" t="s">
        <v>8664</v>
      </c>
      <c r="Z994" s="135" t="s">
        <v>7880</v>
      </c>
      <c r="AA994" s="135" t="s">
        <v>7942</v>
      </c>
    </row>
    <row r="995" spans="1:27" x14ac:dyDescent="0.25">
      <c r="A995" s="129">
        <v>7657</v>
      </c>
      <c r="B995" s="129" t="s">
        <v>8609</v>
      </c>
      <c r="C995" s="129">
        <v>651354765</v>
      </c>
      <c r="D995" s="129" t="str">
        <f>VLOOKUP(A995,BASE.!$A$1:$T$878,4,FALSE)</f>
        <v>Asociación de Derecho Privado.</v>
      </c>
      <c r="E995" s="129" t="str">
        <f>VLOOKUP(A995,BASE.!$A$1:$T$878,5,FALSE)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95" s="129" t="str">
        <f>VLOOKUP(A995,BASE.!$A$1:$T$878,6,FALSE)</f>
        <v>Certificado de Vigencia, folio Nº 500230986939, de fecha 04 de Junio de 2019, del Servicio del Registro Civil e Identificación</v>
      </c>
      <c r="G995" s="129" t="str">
        <f>VLOOKUP(A995,BASE.!$A$1:$T$878,7,FALSE)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95" s="129" t="str">
        <f>VLOOKUP(A995,BASE.!$A$1:$T$878,8,FALSE)</f>
        <v xml:space="preserve">Presidente: 
Carolina Murgas Reinoso, 
Secretario: 
Álvaro Manterola Lazcano,           
Tesorero
Adrian Alexander Vergara Baygorria, 
1era Directora:
Olga Serey Vidal, 
</v>
      </c>
      <c r="I995" s="129" t="str">
        <f>VLOOKUP(A995,BASE.!$A$1:$T$878,9,FALSE)</f>
        <v xml:space="preserve">Durarán dos años en sus cargos por estatutos.  </v>
      </c>
      <c r="J995" s="129" t="str">
        <f>VLOOKUP(A995,BASE.!$A$1:$T$878,10,FALSE)</f>
        <v xml:space="preserve">De 03 de febrero de 2020 al 03 de febrero de 2022.
</v>
      </c>
      <c r="K995" s="129" t="str">
        <f>VLOOKUP(A995,BASE.!$A$1:$T$878,11,FALSE)</f>
        <v xml:space="preserve">Presidente: 
Carolina Murgas Reinoso, </v>
      </c>
      <c r="L995" s="129" t="str">
        <f>VLOOKUP(A995,BASE.!$A$1:$T$878,12,FALSE)</f>
        <v>Calle Santiago Nº 851, Oficina 31, tercer piso, Comuna de Villa Alemana, Región de Valparaíso.</v>
      </c>
      <c r="M995" s="129" t="str">
        <f>VLOOKUP(A995,BASE.!$A$1:$T$878,13,FALSE)</f>
        <v>V</v>
      </c>
      <c r="N995" s="129" t="str">
        <f>VLOOKUP(A995,BASE.!$A$1:$T$878,14,FALSE)</f>
        <v>villa alemana</v>
      </c>
      <c r="O995" s="129">
        <f>VLOOKUP(A995,BASE.!$A$1:$T$878,15,FALSE)</f>
        <v>984478316</v>
      </c>
      <c r="P995" s="129" t="str">
        <f>VLOOKUP(A995,BASE.!$A$1:$T$878,16,FALSE)</f>
        <v xml:space="preserve">contacto@corporacionacogida.cl </v>
      </c>
      <c r="Q995" s="129">
        <f>VLOOKUP(A995,BASE.!$A$1:$T$878,17,FALSE)</f>
        <v>0</v>
      </c>
      <c r="R995" s="129" t="str">
        <f>VLOOKUP(A995,BASE.!$A$1:$T$878,18,FALSE)</f>
        <v>93401: Instituciones de Asistencia Social.</v>
      </c>
      <c r="S995" s="129" t="str">
        <f>VLOOKUP(A995,BASE.!$A$1:$T$878,19,FALSE)</f>
        <v>Se acompaña n antecedentes financieros año 2019 aprobado por el  Sub Departamento de Supervisión Financiera Nacional.</v>
      </c>
      <c r="T995" s="131">
        <f>VLOOKUP(A995,BASE.!$A$1:$T$878,20,FALSE)</f>
        <v>43374</v>
      </c>
      <c r="U995" s="130">
        <v>7657</v>
      </c>
      <c r="V995" s="136">
        <v>16033200</v>
      </c>
      <c r="W995" s="136">
        <v>16033200</v>
      </c>
      <c r="X995" s="134">
        <v>44227</v>
      </c>
      <c r="Y995" s="135" t="s">
        <v>8664</v>
      </c>
      <c r="Z995" s="135" t="s">
        <v>7880</v>
      </c>
      <c r="AA995" s="135" t="s">
        <v>7949</v>
      </c>
    </row>
    <row r="996" spans="1:27" x14ac:dyDescent="0.25">
      <c r="A996" s="129">
        <v>7657</v>
      </c>
      <c r="B996" s="129" t="s">
        <v>8609</v>
      </c>
      <c r="C996" s="129">
        <v>651354765</v>
      </c>
      <c r="D996" s="129" t="str">
        <f>VLOOKUP(A996,BASE.!$A$1:$T$878,4,FALSE)</f>
        <v>Asociación de Derecho Privado.</v>
      </c>
      <c r="E996" s="129" t="str">
        <f>VLOOKUP(A996,BASE.!$A$1:$T$878,5,FALSE)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96" s="129" t="str">
        <f>VLOOKUP(A996,BASE.!$A$1:$T$878,6,FALSE)</f>
        <v>Certificado de Vigencia, folio Nº 500230986939, de fecha 04 de Junio de 2019, del Servicio del Registro Civil e Identificación</v>
      </c>
      <c r="G996" s="129" t="str">
        <f>VLOOKUP(A996,BASE.!$A$1:$T$878,7,FALSE)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96" s="129" t="str">
        <f>VLOOKUP(A996,BASE.!$A$1:$T$878,8,FALSE)</f>
        <v xml:space="preserve">Presidente: 
Carolina Murgas Reinoso, 
Secretario: 
Álvaro Manterola Lazcano,           
Tesorero
Adrian Alexander Vergara Baygorria, 
1era Directora:
Olga Serey Vidal, 
</v>
      </c>
      <c r="I996" s="129" t="str">
        <f>VLOOKUP(A996,BASE.!$A$1:$T$878,9,FALSE)</f>
        <v xml:space="preserve">Durarán dos años en sus cargos por estatutos.  </v>
      </c>
      <c r="J996" s="129" t="str">
        <f>VLOOKUP(A996,BASE.!$A$1:$T$878,10,FALSE)</f>
        <v xml:space="preserve">De 03 de febrero de 2020 al 03 de febrero de 2022.
</v>
      </c>
      <c r="K996" s="129" t="str">
        <f>VLOOKUP(A996,BASE.!$A$1:$T$878,11,FALSE)</f>
        <v xml:space="preserve">Presidente: 
Carolina Murgas Reinoso, </v>
      </c>
      <c r="L996" s="129" t="str">
        <f>VLOOKUP(A996,BASE.!$A$1:$T$878,12,FALSE)</f>
        <v>Calle Santiago Nº 851, Oficina 31, tercer piso, Comuna de Villa Alemana, Región de Valparaíso.</v>
      </c>
      <c r="M996" s="129" t="str">
        <f>VLOOKUP(A996,BASE.!$A$1:$T$878,13,FALSE)</f>
        <v>V</v>
      </c>
      <c r="N996" s="129" t="str">
        <f>VLOOKUP(A996,BASE.!$A$1:$T$878,14,FALSE)</f>
        <v>villa alemana</v>
      </c>
      <c r="O996" s="129">
        <f>VLOOKUP(A996,BASE.!$A$1:$T$878,15,FALSE)</f>
        <v>984478316</v>
      </c>
      <c r="P996" s="129" t="str">
        <f>VLOOKUP(A996,BASE.!$A$1:$T$878,16,FALSE)</f>
        <v xml:space="preserve">contacto@corporacionacogida.cl </v>
      </c>
      <c r="Q996" s="129">
        <f>VLOOKUP(A996,BASE.!$A$1:$T$878,17,FALSE)</f>
        <v>0</v>
      </c>
      <c r="R996" s="129" t="str">
        <f>VLOOKUP(A996,BASE.!$A$1:$T$878,18,FALSE)</f>
        <v>93401: Instituciones de Asistencia Social.</v>
      </c>
      <c r="S996" s="129" t="str">
        <f>VLOOKUP(A996,BASE.!$A$1:$T$878,19,FALSE)</f>
        <v>Se acompaña n antecedentes financieros año 2019 aprobado por el  Sub Departamento de Supervisión Financiera Nacional.</v>
      </c>
      <c r="T996" s="131">
        <f>VLOOKUP(A996,BASE.!$A$1:$T$878,20,FALSE)</f>
        <v>43374</v>
      </c>
      <c r="U996" s="130">
        <v>7657</v>
      </c>
      <c r="V996" s="136">
        <v>1405044</v>
      </c>
      <c r="W996" s="136">
        <v>1405044</v>
      </c>
      <c r="X996" s="134">
        <v>44227</v>
      </c>
      <c r="Y996" s="135" t="s">
        <v>8664</v>
      </c>
      <c r="Z996" s="135" t="s">
        <v>7880</v>
      </c>
      <c r="AA996" s="135" t="s">
        <v>7946</v>
      </c>
    </row>
    <row r="997" spans="1:27" x14ac:dyDescent="0.25">
      <c r="A997" s="129">
        <v>7657</v>
      </c>
      <c r="B997" s="129" t="s">
        <v>8609</v>
      </c>
      <c r="C997" s="129">
        <v>651354765</v>
      </c>
      <c r="D997" s="129" t="str">
        <f>VLOOKUP(A997,BASE.!$A$1:$T$878,4,FALSE)</f>
        <v>Asociación de Derecho Privado.</v>
      </c>
      <c r="E997" s="129" t="str">
        <f>VLOOKUP(A997,BASE.!$A$1:$T$878,5,FALSE)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97" s="129" t="str">
        <f>VLOOKUP(A997,BASE.!$A$1:$T$878,6,FALSE)</f>
        <v>Certificado de Vigencia, folio Nº 500230986939, de fecha 04 de Junio de 2019, del Servicio del Registro Civil e Identificación</v>
      </c>
      <c r="G997" s="129" t="str">
        <f>VLOOKUP(A997,BASE.!$A$1:$T$878,7,FALSE)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97" s="129" t="str">
        <f>VLOOKUP(A997,BASE.!$A$1:$T$878,8,FALSE)</f>
        <v xml:space="preserve">Presidente: 
Carolina Murgas Reinoso, 
Secretario: 
Álvaro Manterola Lazcano,           
Tesorero
Adrian Alexander Vergara Baygorria, 
1era Directora:
Olga Serey Vidal, 
</v>
      </c>
      <c r="I997" s="129" t="str">
        <f>VLOOKUP(A997,BASE.!$A$1:$T$878,9,FALSE)</f>
        <v xml:space="preserve">Durarán dos años en sus cargos por estatutos.  </v>
      </c>
      <c r="J997" s="129" t="str">
        <f>VLOOKUP(A997,BASE.!$A$1:$T$878,10,FALSE)</f>
        <v xml:space="preserve">De 03 de febrero de 2020 al 03 de febrero de 2022.
</v>
      </c>
      <c r="K997" s="129" t="str">
        <f>VLOOKUP(A997,BASE.!$A$1:$T$878,11,FALSE)</f>
        <v xml:space="preserve">Presidente: 
Carolina Murgas Reinoso, </v>
      </c>
      <c r="L997" s="129" t="str">
        <f>VLOOKUP(A997,BASE.!$A$1:$T$878,12,FALSE)</f>
        <v>Calle Santiago Nº 851, Oficina 31, tercer piso, Comuna de Villa Alemana, Región de Valparaíso.</v>
      </c>
      <c r="M997" s="129" t="str">
        <f>VLOOKUP(A997,BASE.!$A$1:$T$878,13,FALSE)</f>
        <v>V</v>
      </c>
      <c r="N997" s="129" t="str">
        <f>VLOOKUP(A997,BASE.!$A$1:$T$878,14,FALSE)</f>
        <v>villa alemana</v>
      </c>
      <c r="O997" s="129">
        <f>VLOOKUP(A997,BASE.!$A$1:$T$878,15,FALSE)</f>
        <v>984478316</v>
      </c>
      <c r="P997" s="129" t="str">
        <f>VLOOKUP(A997,BASE.!$A$1:$T$878,16,FALSE)</f>
        <v xml:space="preserve">contacto@corporacionacogida.cl </v>
      </c>
      <c r="Q997" s="129">
        <f>VLOOKUP(A997,BASE.!$A$1:$T$878,17,FALSE)</f>
        <v>0</v>
      </c>
      <c r="R997" s="129" t="str">
        <f>VLOOKUP(A997,BASE.!$A$1:$T$878,18,FALSE)</f>
        <v>93401: Instituciones de Asistencia Social.</v>
      </c>
      <c r="S997" s="129" t="str">
        <f>VLOOKUP(A997,BASE.!$A$1:$T$878,19,FALSE)</f>
        <v>Se acompaña n antecedentes financieros año 2019 aprobado por el  Sub Departamento de Supervisión Financiera Nacional.</v>
      </c>
      <c r="T997" s="131">
        <f>VLOOKUP(A997,BASE.!$A$1:$T$878,20,FALSE)</f>
        <v>43374</v>
      </c>
      <c r="U997" s="130">
        <v>7657</v>
      </c>
      <c r="V997" s="136">
        <v>36604830</v>
      </c>
      <c r="W997" s="136">
        <v>36604830</v>
      </c>
      <c r="X997" s="134">
        <v>44227</v>
      </c>
      <c r="Y997" s="135" t="s">
        <v>8664</v>
      </c>
      <c r="Z997" s="135" t="s">
        <v>7880</v>
      </c>
      <c r="AA997" s="135" t="s">
        <v>7951</v>
      </c>
    </row>
    <row r="998" spans="1:27" x14ac:dyDescent="0.25">
      <c r="A998" s="129">
        <v>7657</v>
      </c>
      <c r="B998" s="129" t="s">
        <v>8609</v>
      </c>
      <c r="C998" s="129">
        <v>651354765</v>
      </c>
      <c r="D998" s="129" t="str">
        <f>VLOOKUP(A998,BASE.!$A$1:$T$878,4,FALSE)</f>
        <v>Asociación de Derecho Privado.</v>
      </c>
      <c r="E998" s="129" t="str">
        <f>VLOOKUP(A998,BASE.!$A$1:$T$878,5,FALSE)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98" s="129" t="str">
        <f>VLOOKUP(A998,BASE.!$A$1:$T$878,6,FALSE)</f>
        <v>Certificado de Vigencia, folio Nº 500230986939, de fecha 04 de Junio de 2019, del Servicio del Registro Civil e Identificación</v>
      </c>
      <c r="G998" s="129" t="str">
        <f>VLOOKUP(A998,BASE.!$A$1:$T$878,7,FALSE)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98" s="129" t="str">
        <f>VLOOKUP(A998,BASE.!$A$1:$T$878,8,FALSE)</f>
        <v xml:space="preserve">Presidente: 
Carolina Murgas Reinoso, 
Secretario: 
Álvaro Manterola Lazcano,           
Tesorero
Adrian Alexander Vergara Baygorria, 
1era Directora:
Olga Serey Vidal, 
</v>
      </c>
      <c r="I998" s="129" t="str">
        <f>VLOOKUP(A998,BASE.!$A$1:$T$878,9,FALSE)</f>
        <v xml:space="preserve">Durarán dos años en sus cargos por estatutos.  </v>
      </c>
      <c r="J998" s="129" t="str">
        <f>VLOOKUP(A998,BASE.!$A$1:$T$878,10,FALSE)</f>
        <v xml:space="preserve">De 03 de febrero de 2020 al 03 de febrero de 2022.
</v>
      </c>
      <c r="K998" s="129" t="str">
        <f>VLOOKUP(A998,BASE.!$A$1:$T$878,11,FALSE)</f>
        <v xml:space="preserve">Presidente: 
Carolina Murgas Reinoso, </v>
      </c>
      <c r="L998" s="129" t="str">
        <f>VLOOKUP(A998,BASE.!$A$1:$T$878,12,FALSE)</f>
        <v>Calle Santiago Nº 851, Oficina 31, tercer piso, Comuna de Villa Alemana, Región de Valparaíso.</v>
      </c>
      <c r="M998" s="129" t="str">
        <f>VLOOKUP(A998,BASE.!$A$1:$T$878,13,FALSE)</f>
        <v>V</v>
      </c>
      <c r="N998" s="129" t="str">
        <f>VLOOKUP(A998,BASE.!$A$1:$T$878,14,FALSE)</f>
        <v>villa alemana</v>
      </c>
      <c r="O998" s="129">
        <f>VLOOKUP(A998,BASE.!$A$1:$T$878,15,FALSE)</f>
        <v>984478316</v>
      </c>
      <c r="P998" s="129" t="str">
        <f>VLOOKUP(A998,BASE.!$A$1:$T$878,16,FALSE)</f>
        <v xml:space="preserve">contacto@corporacionacogida.cl </v>
      </c>
      <c r="Q998" s="129">
        <f>VLOOKUP(A998,BASE.!$A$1:$T$878,17,FALSE)</f>
        <v>0</v>
      </c>
      <c r="R998" s="129" t="str">
        <f>VLOOKUP(A998,BASE.!$A$1:$T$878,18,FALSE)</f>
        <v>93401: Instituciones de Asistencia Social.</v>
      </c>
      <c r="S998" s="129" t="str">
        <f>VLOOKUP(A998,BASE.!$A$1:$T$878,19,FALSE)</f>
        <v>Se acompaña n antecedentes financieros año 2019 aprobado por el  Sub Departamento de Supervisión Financiera Nacional.</v>
      </c>
      <c r="T998" s="131">
        <f>VLOOKUP(A998,BASE.!$A$1:$T$878,20,FALSE)</f>
        <v>43374</v>
      </c>
      <c r="U998" s="130">
        <v>7657</v>
      </c>
      <c r="V998" s="136">
        <v>10764427</v>
      </c>
      <c r="W998" s="136">
        <v>10764427</v>
      </c>
      <c r="X998" s="134">
        <v>44227</v>
      </c>
      <c r="Y998" s="135" t="s">
        <v>8664</v>
      </c>
      <c r="Z998" s="135" t="s">
        <v>7880</v>
      </c>
      <c r="AA998" s="135" t="s">
        <v>78</v>
      </c>
    </row>
    <row r="999" spans="1:27" x14ac:dyDescent="0.25">
      <c r="A999" s="129">
        <v>7657</v>
      </c>
      <c r="B999" s="129" t="s">
        <v>8609</v>
      </c>
      <c r="C999" s="129">
        <v>651354765</v>
      </c>
      <c r="D999" s="129" t="str">
        <f>VLOOKUP(A999,BASE.!$A$1:$T$878,4,FALSE)</f>
        <v>Asociación de Derecho Privado.</v>
      </c>
      <c r="E999" s="129" t="str">
        <f>VLOOKUP(A999,BASE.!$A$1:$T$878,5,FALSE)</f>
        <v>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v>
      </c>
      <c r="F999" s="129" t="str">
        <f>VLOOKUP(A999,BASE.!$A$1:$T$878,6,FALSE)</f>
        <v>Certificado de Vigencia, folio Nº 500230986939, de fecha 04 de Junio de 2019, del Servicio del Registro Civil e Identificación</v>
      </c>
      <c r="G999" s="129" t="str">
        <f>VLOOKUP(A999,BASE.!$A$1:$T$878,7,FALSE)</f>
        <v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v>
      </c>
      <c r="H999" s="129" t="str">
        <f>VLOOKUP(A999,BASE.!$A$1:$T$878,8,FALSE)</f>
        <v xml:space="preserve">Presidente: 
Carolina Murgas Reinoso, 
Secretario: 
Álvaro Manterola Lazcano,           
Tesorero
Adrian Alexander Vergara Baygorria, 
1era Directora:
Olga Serey Vidal, 
</v>
      </c>
      <c r="I999" s="129" t="str">
        <f>VLOOKUP(A999,BASE.!$A$1:$T$878,9,FALSE)</f>
        <v xml:space="preserve">Durarán dos años en sus cargos por estatutos.  </v>
      </c>
      <c r="J999" s="129" t="str">
        <f>VLOOKUP(A999,BASE.!$A$1:$T$878,10,FALSE)</f>
        <v xml:space="preserve">De 03 de febrero de 2020 al 03 de febrero de 2022.
</v>
      </c>
      <c r="K999" s="129" t="str">
        <f>VLOOKUP(A999,BASE.!$A$1:$T$878,11,FALSE)</f>
        <v xml:space="preserve">Presidente: 
Carolina Murgas Reinoso, </v>
      </c>
      <c r="L999" s="129" t="str">
        <f>VLOOKUP(A999,BASE.!$A$1:$T$878,12,FALSE)</f>
        <v>Calle Santiago Nº 851, Oficina 31, tercer piso, Comuna de Villa Alemana, Región de Valparaíso.</v>
      </c>
      <c r="M999" s="129" t="str">
        <f>VLOOKUP(A999,BASE.!$A$1:$T$878,13,FALSE)</f>
        <v>V</v>
      </c>
      <c r="N999" s="129" t="str">
        <f>VLOOKUP(A999,BASE.!$A$1:$T$878,14,FALSE)</f>
        <v>villa alemana</v>
      </c>
      <c r="O999" s="129">
        <f>VLOOKUP(A999,BASE.!$A$1:$T$878,15,FALSE)</f>
        <v>984478316</v>
      </c>
      <c r="P999" s="129" t="str">
        <f>VLOOKUP(A999,BASE.!$A$1:$T$878,16,FALSE)</f>
        <v xml:space="preserve">contacto@corporacionacogida.cl </v>
      </c>
      <c r="Q999" s="129">
        <f>VLOOKUP(A999,BASE.!$A$1:$T$878,17,FALSE)</f>
        <v>0</v>
      </c>
      <c r="R999" s="129" t="str">
        <f>VLOOKUP(A999,BASE.!$A$1:$T$878,18,FALSE)</f>
        <v>93401: Instituciones de Asistencia Social.</v>
      </c>
      <c r="S999" s="129" t="str">
        <f>VLOOKUP(A999,BASE.!$A$1:$T$878,19,FALSE)</f>
        <v>Se acompaña n antecedentes financieros año 2019 aprobado por el  Sub Departamento de Supervisión Financiera Nacional.</v>
      </c>
      <c r="T999" s="131">
        <f>VLOOKUP(A999,BASE.!$A$1:$T$878,20,FALSE)</f>
        <v>43374</v>
      </c>
      <c r="U999" s="130">
        <v>7657</v>
      </c>
      <c r="V999" s="136">
        <v>10344000</v>
      </c>
      <c r="W999" s="136">
        <v>10344000</v>
      </c>
      <c r="X999" s="134">
        <v>44227</v>
      </c>
      <c r="Y999" s="135" t="s">
        <v>8664</v>
      </c>
      <c r="Z999" s="135" t="s">
        <v>7880</v>
      </c>
      <c r="AA999" s="135" t="s">
        <v>8000</v>
      </c>
    </row>
    <row r="1000" spans="1:27" x14ac:dyDescent="0.25">
      <c r="A1000" s="129">
        <v>7658</v>
      </c>
      <c r="B1000" s="129" t="s">
        <v>8610</v>
      </c>
      <c r="C1000" s="129">
        <v>650964950</v>
      </c>
      <c r="D1000" s="129" t="str">
        <f>VLOOKUP(A1000,BASE.!$A$1:$T$878,4,FALSE)</f>
        <v>Fundación de Derecho Privado.</v>
      </c>
      <c r="E1000" s="129" t="str">
        <f>VLOOKUP(A1000,BASE.!$A$1:$T$878,5,FALSE)</f>
        <v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v>
      </c>
      <c r="F1000" s="129" t="str">
        <f>VLOOKUP(A1000,BASE.!$A$1:$T$878,6,FALSE)</f>
        <v xml:space="preserve">Certificado de Vigencia, folio Nº 500180037875, de fecha 12 de abril de 2018, del  Servicio del Registro Civil e Identificación.
</v>
      </c>
      <c r="G1000" s="129" t="str">
        <f>VLOOKUP(A1000,BASE.!$A$1:$T$878,7,FALSE)</f>
        <v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v>
      </c>
      <c r="H1000" s="129" t="str">
        <f>VLOOKUP(A1000,BASE.!$A$1:$T$878,8,FALSE)</f>
        <v xml:space="preserve">Presidente: 
Jorge Mardones Cancino, 
Vice-Presidenta 
Clara Sepúlveda Ferrada, 
Secretario: 
Rosauro Palma Umanzor,            
Tesorera:
Norma Borquez Orellana,
Director:
Ariel Orrego Vallejos,
Directora:
Rosa Cerda Rubilar, 
</v>
      </c>
      <c r="I1000" s="129" t="str">
        <f>VLOOKUP(A1000,BASE.!$A$1:$T$878,9,FALSE)</f>
        <v>Durarán cinco años en sus cargos por estatutos</v>
      </c>
      <c r="J1000" s="129" t="str">
        <f>VLOOKUP(A1000,BASE.!$A$1:$T$878,10,FALSE)</f>
        <v xml:space="preserve">De 15 de noviembre de 2016 a 15 de noviembre de 2021.
</v>
      </c>
      <c r="K1000" s="129" t="str">
        <f>VLOOKUP(A1000,BASE.!$A$1:$T$878,11,FALSE)</f>
        <v xml:space="preserve">Vice-Presidenta: 
Clara Sepúlveda Ferrada, 
</v>
      </c>
      <c r="L1000" s="129" t="str">
        <f>VLOOKUP(A1000,BASE.!$A$1:$T$878,12,FALSE)</f>
        <v xml:space="preserve">Balmaceda Nº 477, Comuna de El Carmen
</v>
      </c>
      <c r="M1000" s="129" t="str">
        <f>VLOOKUP(A1000,BASE.!$A$1:$T$878,13,FALSE)</f>
        <v>XVI</v>
      </c>
      <c r="N1000" s="129" t="str">
        <f>VLOOKUP(A1000,BASE.!$A$1:$T$878,14,FALSE)</f>
        <v>El Carmen</v>
      </c>
      <c r="O1000" s="129">
        <f>VLOOKUP(A1000,BASE.!$A$1:$T$878,15,FALSE)</f>
        <v>0</v>
      </c>
      <c r="P1000" s="129" t="str">
        <f>VLOOKUP(A1000,BASE.!$A$1:$T$878,16,FALSE)</f>
        <v xml:space="preserve"> fundacionmadrevictoria@gmail.com</v>
      </c>
      <c r="Q1000" s="129">
        <f>VLOOKUP(A1000,BASE.!$A$1:$T$878,17,FALSE)</f>
        <v>0</v>
      </c>
      <c r="R1000" s="129" t="str">
        <f>VLOOKUP(A1000,BASE.!$A$1:$T$878,18,FALSE)</f>
        <v>93401: Instituciones de Asistencia Social.</v>
      </c>
      <c r="S1000" s="129" t="str">
        <f>VLOOKUP(A1000,BASE.!$A$1:$T$878,19,FALSE)</f>
        <v>Se acompaña certificado financiero , correspondiente al año 2019, APROBADOS del  Sub Departamento de Supervisión Financiera Nacional.</v>
      </c>
      <c r="T1000" s="131">
        <f>VLOOKUP(A1000,BASE.!$A$1:$T$878,20,FALSE)</f>
        <v>43374</v>
      </c>
      <c r="U1000" s="130">
        <v>7658</v>
      </c>
      <c r="V1000" s="136">
        <v>10719378</v>
      </c>
      <c r="W1000" s="136">
        <v>10719378</v>
      </c>
      <c r="X1000" s="134">
        <v>44227</v>
      </c>
      <c r="Y1000" s="135" t="s">
        <v>8664</v>
      </c>
      <c r="Z1000" s="135" t="s">
        <v>7880</v>
      </c>
      <c r="AA1000" s="135" t="s">
        <v>8124</v>
      </c>
    </row>
    <row r="1001" spans="1:27" x14ac:dyDescent="0.25">
      <c r="A1001" s="129">
        <v>7666</v>
      </c>
      <c r="B1001" s="129" t="s">
        <v>8663</v>
      </c>
      <c r="C1001" s="129">
        <v>651746019</v>
      </c>
      <c r="D1001" s="129" t="str">
        <f>VLOOKUP(A1001,BASE.!$A$1:$T$878,4,FALSE)</f>
        <v>Corporación de Derecho Privado.</v>
      </c>
      <c r="E1001" s="129" t="str">
        <f>VLOOKUP(A1001,BASE.!$A$1:$T$878,5,FALSE)</f>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v>
      </c>
      <c r="F1001" s="129" t="str">
        <f>VLOOKUP(A1001,BASE.!$A$1:$T$878,6,FALSE)</f>
        <v xml:space="preserve">Certificado de Vigencia de Persona Jurídica sin Fines de Lucro, Folio Nº500202525780, otorgado el 03 de diciembre de 2018, del Servicio de Registro Civil e Identificación.
</v>
      </c>
      <c r="G1001" s="129" t="str">
        <f>VLOOKUP(A1001,BASE.!$A$1:$T$878,7,FALSE)</f>
        <v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v>
      </c>
      <c r="H1001" s="129" t="str">
        <f>VLOOKUP(A1001,BASE.!$A$1:$T$878,8,FALSE)</f>
        <v xml:space="preserve">Presidente: 
MAYDEL SANTAMARIA GONGORA, 
Secretario: 
PHILIP CHRISTIAN TIMMERMANN SALTER, 
Vicepresidente:
IGNACIO ANDRES CELEDON BULNES,
Tesorero:
MARIA FERNANDA GOMEZ BAEZ, 
</v>
      </c>
      <c r="I1001" s="129" t="str">
        <f>VLOOKUP(A1001,BASE.!$A$1:$T$878,9,FALSE)</f>
        <v>05 años</v>
      </c>
      <c r="J1001" s="129" t="str">
        <f>VLOOKUP(A1001,BASE.!$A$1:$T$878,10,FALSE)</f>
        <v>Directorio provisorio 90 días posteriores al 03 de diciembre de 2018.</v>
      </c>
      <c r="K1001" s="129" t="str">
        <f>VLOOKUP(A1001,BASE.!$A$1:$T$878,11,FALSE)</f>
        <v xml:space="preserve">MAYDEL SANTAMARIA GONGORA, 
</v>
      </c>
      <c r="L1001" s="129" t="str">
        <f>VLOOKUP(A1001,BASE.!$A$1:$T$878,12,FALSE)</f>
        <v xml:space="preserve">Paseo Phillips N°16, piso 5, Oficina X, Santiago, Región Metropolitana.
</v>
      </c>
      <c r="M1001" s="129" t="str">
        <f>VLOOKUP(A1001,BASE.!$A$1:$T$878,13,FALSE)</f>
        <v>XIII</v>
      </c>
      <c r="N1001" s="129" t="str">
        <f>VLOOKUP(A1001,BASE.!$A$1:$T$878,14,FALSE)</f>
        <v xml:space="preserve">Santiago
</v>
      </c>
      <c r="O1001" s="129" t="str">
        <f>VLOOKUP(A1001,BASE.!$A$1:$T$878,15,FALSE)</f>
        <v xml:space="preserve">56 9 96305224
56 9 94372326
</v>
      </c>
      <c r="P1001" s="129" t="str">
        <f>VLOOKUP(A1001,BASE.!$A$1:$T$878,16,FALSE)</f>
        <v xml:space="preserve">meysantamaria@oikoschile.org 
</v>
      </c>
      <c r="Q1001" s="129">
        <f>VLOOKUP(A1001,BASE.!$A$1:$T$878,17,FALSE)</f>
        <v>0</v>
      </c>
      <c r="R1001" s="129" t="str">
        <f>VLOOKUP(A1001,BASE.!$A$1:$T$878,18,FALSE)</f>
        <v xml:space="preserve">93401: Institución de Asistencia Social 
</v>
      </c>
      <c r="S1001" s="129" t="str">
        <f>VLOOKUP(A1001,BASE.!$A$1:$T$878,19,FALSE)</f>
        <v xml:space="preserve">Antecedentes financieros correspondientes al año 2018, aprobados por el Departamento de Administración y Finanzas. </v>
      </c>
      <c r="T1001" s="131">
        <f>VLOOKUP(A1001,BASE.!$A$1:$T$878,20,FALSE)</f>
        <v>43461</v>
      </c>
      <c r="U1001" s="130">
        <v>7666</v>
      </c>
      <c r="V1001" s="136">
        <v>0</v>
      </c>
      <c r="W1001" s="136">
        <v>0</v>
      </c>
      <c r="X1001" s="134">
        <v>44227</v>
      </c>
      <c r="Y1001" s="135" t="s">
        <v>8664</v>
      </c>
      <c r="Z1001" s="135" t="s">
        <v>7880</v>
      </c>
      <c r="AA1001" s="135" t="s">
        <v>7966</v>
      </c>
    </row>
    <row r="1002" spans="1:27" x14ac:dyDescent="0.25">
      <c r="A1002" s="129">
        <v>7670</v>
      </c>
      <c r="B1002" s="129" t="s">
        <v>8611</v>
      </c>
      <c r="C1002" s="129">
        <v>651747023</v>
      </c>
      <c r="D1002" s="129" t="str">
        <f>VLOOKUP(A1002,BASE.!$A$1:$T$878,4,FALSE)</f>
        <v>Corporación de Derecho Privado.</v>
      </c>
      <c r="E1002" s="129" t="str">
        <f>VLOOKUP(A1002,BASE.!$A$1:$T$878,5,FALSE)</f>
        <v>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v>
      </c>
      <c r="F1002" s="129" t="str">
        <f>VLOOKUP(A1002,BASE.!$A$1:$T$878,6,FALSE)</f>
        <v xml:space="preserve">Certificado de Vigencia de Persona Jurídica sin Fines de Lucro, Folio N° 500344517569, emitido por el Servicio de Registro Civil e Identificación, con fecha 07 de septiembre de 2020.
</v>
      </c>
      <c r="G1002" s="129" t="str">
        <f>VLOOKUP(A1002,BASE.!$A$1:$T$878,7,FALSE)</f>
        <v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v>
      </c>
      <c r="H1002" s="129" t="str">
        <f>VLOOKUP(A1002,BASE.!$A$1:$T$878,8,FALSE)</f>
        <v xml:space="preserve">Presidenta: 
MARÍA CAROLINA BEZMALINOVIC MORALES, 
Secretaria: 
MARÍA ISABEL ELENA BAZAN ACRDENAS, 
Tesorera:
CAROLINA IRENE ETERONOVIC SUDY,
</v>
      </c>
      <c r="I1002" s="129" t="str">
        <f>VLOOKUP(A1002,BASE.!$A$1:$T$878,9,FALSE)</f>
        <v>03 años</v>
      </c>
      <c r="J1002" s="129" t="str">
        <f>VLOOKUP(A1002,BASE.!$A$1:$T$878,10,FALSE)</f>
        <v>Del 04 de octubre de 2018 al 04 de octubre de 2021.</v>
      </c>
      <c r="K1002" s="129" t="str">
        <f>VLOOKUP(A1002,BASE.!$A$1:$T$878,11,FALSE)</f>
        <v xml:space="preserve">MARÍA CAROLINA BEZMALINOVIC MORALES, 
</v>
      </c>
      <c r="L1002" s="129" t="str">
        <f>VLOOKUP(A1002,BASE.!$A$1:$T$878,12,FALSE)</f>
        <v xml:space="preserve">Avenida Andrés Bello N°2867, piso 20, Comuna de Las Condes, Región Metropolitana.                                                                                                                                                                                                                                                        </v>
      </c>
      <c r="M1002" s="129" t="str">
        <f>VLOOKUP(A1002,BASE.!$A$1:$T$878,13,FALSE)</f>
        <v>XIII</v>
      </c>
      <c r="N1002" s="129" t="str">
        <f>VLOOKUP(A1002,BASE.!$A$1:$T$878,14,FALSE)</f>
        <v>Las Condes</v>
      </c>
      <c r="O1002" s="129">
        <f>VLOOKUP(A1002,BASE.!$A$1:$T$878,15,FALSE)</f>
        <v>226698697</v>
      </c>
      <c r="P1002" s="129" t="str">
        <f>VLOOKUP(A1002,BASE.!$A$1:$T$878,16,FALSE)</f>
        <v xml:space="preserve">guadalupeacoge@gmail.com
</v>
      </c>
      <c r="Q1002" s="129">
        <f>VLOOKUP(A1002,BASE.!$A$1:$T$878,17,FALSE)</f>
        <v>0</v>
      </c>
      <c r="R1002" s="129" t="str">
        <f>VLOOKUP(A1002,BASE.!$A$1:$T$878,18,FALSE)</f>
        <v xml:space="preserve">93401: Institución de Asistencia Social 
</v>
      </c>
      <c r="S1002" s="129" t="str">
        <f>VLOOKUP(A1002,BASE.!$A$1:$T$878,19,FALSE)</f>
        <v>Antecedentes financieros correspondientes al año 2019 aprobados por el Sub Departamento de Supervisión Financiera Nacional.</v>
      </c>
      <c r="T1002" s="131">
        <f>VLOOKUP(A1002,BASE.!$A$1:$T$878,20,FALSE)</f>
        <v>43503</v>
      </c>
      <c r="U1002" s="130">
        <v>7670</v>
      </c>
      <c r="V1002" s="136">
        <v>15471290</v>
      </c>
      <c r="W1002" s="136">
        <v>15471290</v>
      </c>
      <c r="X1002" s="134">
        <v>44227</v>
      </c>
      <c r="Y1002" s="135" t="s">
        <v>8664</v>
      </c>
      <c r="Z1002" s="135" t="s">
        <v>7880</v>
      </c>
      <c r="AA1002" s="135" t="s">
        <v>6479</v>
      </c>
    </row>
    <row r="1003" spans="1:27" x14ac:dyDescent="0.25">
      <c r="A1003" s="129">
        <v>7672</v>
      </c>
      <c r="B1003" s="129" t="s">
        <v>8612</v>
      </c>
      <c r="C1003" s="129">
        <v>605110436</v>
      </c>
      <c r="D1003" s="129" t="str">
        <f>VLOOKUP(A1003,BASE.!$A$1:$T$878,4,FALSE)</f>
        <v>Gobernación Provincial</v>
      </c>
      <c r="E1003" s="129" t="str">
        <f>VLOOKUP(A1003,BASE.!$A$1:$T$878,5,FALSE)</f>
        <v>Constitución Política de la República, artículo 105.</v>
      </c>
      <c r="F1003" s="129" t="str">
        <f>VLOOKUP(A1003,BASE.!$A$1:$T$878,6,FALSE)</f>
        <v>Indefinida.</v>
      </c>
      <c r="G1003" s="129" t="str">
        <f>VLOOKUP(A1003,BASE.!$A$1:$T$878,7,FALSE)</f>
        <v xml:space="preserve">D.F.L. Nº 19.175, que fija el texto refundido, coordinado, sistematizado y actualizado de la Ley Orgánica Constitucional sobre Gobierno y Administración Regional, específicamente los artículos 4º, letra a), 13, 14, 19 letras a) y b.
</v>
      </c>
      <c r="H1003" s="129" t="str">
        <f>VLOOKUP(A1003,BASE.!$A$1:$T$878,8,FALSE)</f>
        <v>no tiene</v>
      </c>
      <c r="I1003" s="129">
        <f>VLOOKUP(A1003,BASE.!$A$1:$T$878,9,FALSE)</f>
        <v>0</v>
      </c>
      <c r="J1003" s="129">
        <f>VLOOKUP(A1003,BASE.!$A$1:$T$878,10,FALSE)</f>
        <v>0</v>
      </c>
      <c r="K1003" s="129" t="str">
        <f>VLOOKUP(A1003,BASE.!$A$1:$T$878,11,FALSE)</f>
        <v xml:space="preserve">Gobernador Provincial Titular: Juan Pablo Gálvez Lillo, 
</v>
      </c>
      <c r="L1003" s="129" t="str">
        <f>VLOOKUP(A1003,BASE.!$A$1:$T$878,12,FALSE)</f>
        <v xml:space="preserve">Calle Ecuador N° 220, comuna de Illapel, Región de Coquimbo.
</v>
      </c>
      <c r="M1003" s="129" t="str">
        <f>VLOOKUP(A1003,BASE.!$A$1:$T$878,13,FALSE)</f>
        <v>IV</v>
      </c>
      <c r="N1003" s="129" t="str">
        <f>VLOOKUP(A1003,BASE.!$A$1:$T$878,14,FALSE)</f>
        <v>Illapel</v>
      </c>
      <c r="O1003" s="129" t="str">
        <f>VLOOKUP(A1003,BASE.!$A$1:$T$878,15,FALSE)</f>
        <v>Fono: 53 - 2422040</v>
      </c>
      <c r="P1003" s="129">
        <f>VLOOKUP(A1003,BASE.!$A$1:$T$878,16,FALSE)</f>
        <v>0</v>
      </c>
      <c r="Q1003" s="129">
        <f>VLOOKUP(A1003,BASE.!$A$1:$T$878,17,FALSE)</f>
        <v>0</v>
      </c>
      <c r="R1003" s="129">
        <f>VLOOKUP(A1003,BASE.!$A$1:$T$878,18,FALSE)</f>
        <v>91001</v>
      </c>
      <c r="S1003" s="129" t="str">
        <f>VLOOKUP(A1003,BASE.!$A$1:$T$878,19,FALSE)</f>
        <v>No se acompañan. Aplica Informe Jurídico Nº 09, de  fecha 14 de marzo de 2011 del Departamento Jurídico y Dictamen Nº 070791, de 2009, de la Contraloría General de la República.</v>
      </c>
      <c r="T1003" s="131">
        <f>VLOOKUP(A1003,BASE.!$A$1:$T$878,20,FALSE)</f>
        <v>43553</v>
      </c>
      <c r="U1003" s="130">
        <v>7672</v>
      </c>
      <c r="V1003" s="136">
        <v>5589396</v>
      </c>
      <c r="W1003" s="136">
        <v>5589396</v>
      </c>
      <c r="X1003" s="134">
        <v>44227</v>
      </c>
      <c r="Y1003" s="135" t="s">
        <v>8664</v>
      </c>
      <c r="Z1003" s="135" t="s">
        <v>7880</v>
      </c>
      <c r="AA1003" s="135" t="s">
        <v>7916</v>
      </c>
    </row>
    <row r="1004" spans="1:27" x14ac:dyDescent="0.25">
      <c r="A1004" s="129">
        <v>7672</v>
      </c>
      <c r="B1004" s="129" t="s">
        <v>8612</v>
      </c>
      <c r="C1004" s="129">
        <v>605110436</v>
      </c>
      <c r="D1004" s="129" t="str">
        <f>VLOOKUP(A1004,BASE.!$A$1:$T$878,4,FALSE)</f>
        <v>Gobernación Provincial</v>
      </c>
      <c r="E1004" s="129" t="str">
        <f>VLOOKUP(A1004,BASE.!$A$1:$T$878,5,FALSE)</f>
        <v>Constitución Política de la República, artículo 105.</v>
      </c>
      <c r="F1004" s="129" t="str">
        <f>VLOOKUP(A1004,BASE.!$A$1:$T$878,6,FALSE)</f>
        <v>Indefinida.</v>
      </c>
      <c r="G1004" s="129" t="str">
        <f>VLOOKUP(A1004,BASE.!$A$1:$T$878,7,FALSE)</f>
        <v xml:space="preserve">D.F.L. Nº 19.175, que fija el texto refundido, coordinado, sistematizado y actualizado de la Ley Orgánica Constitucional sobre Gobierno y Administración Regional, específicamente los artículos 4º, letra a), 13, 14, 19 letras a) y b.
</v>
      </c>
      <c r="H1004" s="129" t="str">
        <f>VLOOKUP(A1004,BASE.!$A$1:$T$878,8,FALSE)</f>
        <v>no tiene</v>
      </c>
      <c r="I1004" s="129">
        <f>VLOOKUP(A1004,BASE.!$A$1:$T$878,9,FALSE)</f>
        <v>0</v>
      </c>
      <c r="J1004" s="129">
        <f>VLOOKUP(A1004,BASE.!$A$1:$T$878,10,FALSE)</f>
        <v>0</v>
      </c>
      <c r="K1004" s="129" t="str">
        <f>VLOOKUP(A1004,BASE.!$A$1:$T$878,11,FALSE)</f>
        <v xml:space="preserve">Gobernador Provincial Titular: Juan Pablo Gálvez Lillo, 
</v>
      </c>
      <c r="L1004" s="129" t="str">
        <f>VLOOKUP(A1004,BASE.!$A$1:$T$878,12,FALSE)</f>
        <v xml:space="preserve">Calle Ecuador N° 220, comuna de Illapel, Región de Coquimbo.
</v>
      </c>
      <c r="M1004" s="129" t="str">
        <f>VLOOKUP(A1004,BASE.!$A$1:$T$878,13,FALSE)</f>
        <v>IV</v>
      </c>
      <c r="N1004" s="129" t="str">
        <f>VLOOKUP(A1004,BASE.!$A$1:$T$878,14,FALSE)</f>
        <v>Illapel</v>
      </c>
      <c r="O1004" s="129" t="str">
        <f>VLOOKUP(A1004,BASE.!$A$1:$T$878,15,FALSE)</f>
        <v>Fono: 53 - 2422040</v>
      </c>
      <c r="P1004" s="129">
        <f>VLOOKUP(A1004,BASE.!$A$1:$T$878,16,FALSE)</f>
        <v>0</v>
      </c>
      <c r="Q1004" s="129">
        <f>VLOOKUP(A1004,BASE.!$A$1:$T$878,17,FALSE)</f>
        <v>0</v>
      </c>
      <c r="R1004" s="129">
        <f>VLOOKUP(A1004,BASE.!$A$1:$T$878,18,FALSE)</f>
        <v>91001</v>
      </c>
      <c r="S1004" s="129" t="str">
        <f>VLOOKUP(A1004,BASE.!$A$1:$T$878,19,FALSE)</f>
        <v>No se acompañan. Aplica Informe Jurídico Nº 09, de  fecha 14 de marzo de 2011 del Departamento Jurídico y Dictamen Nº 070791, de 2009, de la Contraloría General de la República.</v>
      </c>
      <c r="T1004" s="131">
        <f>VLOOKUP(A1004,BASE.!$A$1:$T$878,20,FALSE)</f>
        <v>43553</v>
      </c>
      <c r="U1004" s="130">
        <v>7672</v>
      </c>
      <c r="V1004" s="136">
        <v>0</v>
      </c>
      <c r="W1004" s="136">
        <v>0</v>
      </c>
      <c r="X1004" s="134">
        <v>44227</v>
      </c>
      <c r="Y1004" s="135" t="s">
        <v>8664</v>
      </c>
      <c r="Z1004" s="135" t="s">
        <v>7880</v>
      </c>
      <c r="AA1004" s="135" t="s">
        <v>8041</v>
      </c>
    </row>
    <row r="1005" spans="1:27" x14ac:dyDescent="0.25">
      <c r="A1005" s="129">
        <v>7706</v>
      </c>
      <c r="B1005" s="129" t="s">
        <v>8613</v>
      </c>
      <c r="C1005" s="129">
        <v>650837746</v>
      </c>
      <c r="D1005" s="129">
        <f>VLOOKUP(A1005,BASE.!$A$1:$T$878,4,FALSE)</f>
        <v>0</v>
      </c>
      <c r="E1005" s="129" t="str">
        <f>VLOOKUP(A1005,BASE.!$A$1:$T$878,5,FALSE)</f>
        <v>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v>
      </c>
      <c r="F1005" s="129" t="str">
        <f>VLOOKUP(A1005,BASE.!$A$1:$T$878,6,FALSE)</f>
        <v>Certificado de Vigencia Folio Nº 500288385067, otorgado el 14 de enero de 2020, del Servicio de Registro Civil e Identificación.</v>
      </c>
      <c r="G1005" s="129" t="str">
        <f>VLOOKUP(A1005,BASE.!$A$1:$T$878,7,FALSE)</f>
        <v>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v>
      </c>
      <c r="H1005" s="129" t="str">
        <f>VLOOKUP(A1005,BASE.!$A$1:$T$878,8,FALSE)</f>
        <v xml:space="preserve">Presidente: 
Amanda Elizabeth Alarcón Herrera
 Vicepresidente:
Fernando Rodrigo Valdivia Muñóz
Secretario:
Claudia Vlaeska Valdes Olave
Tesorero:
Christian Enrique Assis González
</v>
      </c>
      <c r="I1005" s="129" t="str">
        <f>VLOOKUP(A1005,BASE.!$A$1:$T$878,9,FALSE)</f>
        <v>5 AÑOS</v>
      </c>
      <c r="J1005" s="129" t="str">
        <f>VLOOKUP(A1005,BASE.!$A$1:$T$878,10,FALSE)</f>
        <v>20.05.20 al 20.05.25</v>
      </c>
      <c r="K1005" s="129" t="str">
        <f>VLOOKUP(A1005,BASE.!$A$1:$T$878,11,FALSE)</f>
        <v xml:space="preserve">Amanda Elizabeth Alarcón Herrera
</v>
      </c>
      <c r="L1005" s="129" t="str">
        <f>VLOOKUP(A1005,BASE.!$A$1:$T$878,12,FALSE)</f>
        <v xml:space="preserve">Calle Merino Jarpa N°46, comuna de Curicó, región del Maule.
</v>
      </c>
      <c r="M1005" s="129" t="str">
        <f>VLOOKUP(A1005,BASE.!$A$1:$T$878,13,FALSE)</f>
        <v>VII</v>
      </c>
      <c r="N1005" s="129" t="str">
        <f>VLOOKUP(A1005,BASE.!$A$1:$T$878,14,FALSE)</f>
        <v>Curicó</v>
      </c>
      <c r="O1005" s="129" t="str">
        <f>VLOOKUP(A1005,BASE.!$A$1:$T$878,15,FALSE)</f>
        <v xml:space="preserve">Teléfono: 75-23111132/ 0990174873
</v>
      </c>
      <c r="P1005" s="129" t="str">
        <f>VLOOKUP(A1005,BASE.!$A$1:$T$878,16,FALSE)</f>
        <v xml:space="preserve">Correo electrónico: altatierraong@gmail.com </v>
      </c>
      <c r="Q1005" s="129">
        <f>VLOOKUP(A1005,BASE.!$A$1:$T$878,17,FALSE)</f>
        <v>0</v>
      </c>
      <c r="R1005" s="129">
        <f>VLOOKUP(A1005,BASE.!$A$1:$T$878,18,FALSE)</f>
        <v>93401</v>
      </c>
      <c r="S1005" s="129" t="str">
        <f>VLOOKUP(A1005,BASE.!$A$1:$T$878,19,FALSE)</f>
        <v xml:space="preserve">Antecedentes financieros correspondientes al año 2019, aprobados por el Sub Depto de Supervisión Financiera Nacional. </v>
      </c>
      <c r="T1005" s="131">
        <f>VLOOKUP(A1005,BASE.!$A$1:$T$878,20,FALSE)</f>
        <v>43990</v>
      </c>
      <c r="U1005" s="130">
        <v>7706</v>
      </c>
      <c r="V1005" s="136">
        <v>5390999</v>
      </c>
      <c r="W1005" s="136">
        <v>5390999</v>
      </c>
      <c r="X1005" s="134">
        <v>44227</v>
      </c>
      <c r="Y1005" s="135" t="s">
        <v>8664</v>
      </c>
      <c r="Z1005" s="135" t="s">
        <v>7880</v>
      </c>
      <c r="AA1005" s="135" t="s">
        <v>7914</v>
      </c>
    </row>
    <row r="1006" spans="1:27" x14ac:dyDescent="0.25">
      <c r="B1006" s="14"/>
      <c r="C1006"/>
      <c r="S1006" s="1"/>
      <c r="U1006" s="3"/>
      <c r="W1006" s="178"/>
      <c r="X1006" s="133"/>
    </row>
    <row r="1007" spans="1:27" x14ac:dyDescent="0.25">
      <c r="B1007" s="14"/>
      <c r="C1007"/>
      <c r="S1007" s="1"/>
      <c r="U1007" s="3"/>
      <c r="W1007" s="178"/>
      <c r="X1007" s="133"/>
    </row>
    <row r="1008" spans="1:27" x14ac:dyDescent="0.25">
      <c r="B1008" s="14"/>
      <c r="C1008"/>
      <c r="S1008" s="1"/>
      <c r="U1008" s="3"/>
      <c r="W1008" s="178"/>
      <c r="X1008" s="133"/>
    </row>
    <row r="1009" spans="2:24" x14ac:dyDescent="0.25">
      <c r="B1009" s="14"/>
      <c r="C1009"/>
      <c r="S1009" s="1"/>
      <c r="U1009" s="3"/>
      <c r="W1009" s="178"/>
      <c r="X1009" s="133"/>
    </row>
    <row r="1010" spans="2:24" x14ac:dyDescent="0.25">
      <c r="B1010" s="14"/>
      <c r="C1010"/>
      <c r="S1010" s="1"/>
      <c r="U1010" s="3"/>
      <c r="W1010" s="178"/>
      <c r="X1010" s="133"/>
    </row>
    <row r="1011" spans="2:24" x14ac:dyDescent="0.25">
      <c r="B1011" s="14"/>
      <c r="C1011"/>
      <c r="S1011" s="1"/>
      <c r="U1011" s="3"/>
      <c r="W1011" s="178"/>
      <c r="X1011" s="133"/>
    </row>
  </sheetData>
  <autoFilter ref="A7:AA1005"/>
  <mergeCells count="4">
    <mergeCell ref="B1:P1"/>
    <mergeCell ref="B2:P2"/>
    <mergeCell ref="B3:P3"/>
    <mergeCell ref="B4:P4"/>
  </mergeCells>
  <pageMargins left="0.70866141732283472" right="0.70866141732283472" top="0.74803149606299213" bottom="0.74803149606299213" header="0.31496062992125984" footer="0.31496062992125984"/>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8"/>
  <sheetViews>
    <sheetView topLeftCell="A896" workbookViewId="0">
      <selection activeCell="D918" sqref="D2:D918"/>
    </sheetView>
  </sheetViews>
  <sheetFormatPr baseColWidth="10" defaultRowHeight="12.6" x14ac:dyDescent="0.25"/>
  <cols>
    <col min="2" max="2" width="11.44140625" style="128"/>
  </cols>
  <sheetData>
    <row r="1" spans="1:6" x14ac:dyDescent="0.25">
      <c r="A1" s="10" t="s">
        <v>8257</v>
      </c>
      <c r="B1" s="127" t="s">
        <v>8258</v>
      </c>
      <c r="C1" s="10" t="s">
        <v>8259</v>
      </c>
      <c r="D1" s="10" t="s">
        <v>13</v>
      </c>
      <c r="E1" s="10" t="s">
        <v>8260</v>
      </c>
      <c r="F1" s="10" t="s">
        <v>8261</v>
      </c>
    </row>
    <row r="2" spans="1:6" x14ac:dyDescent="0.25">
      <c r="A2" s="10">
        <v>150</v>
      </c>
      <c r="B2" s="127">
        <v>700700003</v>
      </c>
      <c r="C2" s="10" t="s">
        <v>8262</v>
      </c>
      <c r="D2" s="10" t="s">
        <v>7881</v>
      </c>
      <c r="E2" s="126">
        <v>39279857</v>
      </c>
      <c r="F2" s="126">
        <v>39279857</v>
      </c>
    </row>
    <row r="3" spans="1:6" x14ac:dyDescent="0.25">
      <c r="A3" s="10">
        <v>225</v>
      </c>
      <c r="B3" s="127">
        <v>704164009</v>
      </c>
      <c r="C3" s="10" t="s">
        <v>8263</v>
      </c>
      <c r="D3" s="10" t="s">
        <v>7883</v>
      </c>
      <c r="E3" s="126">
        <v>4150840</v>
      </c>
      <c r="F3" s="126">
        <v>4150840</v>
      </c>
    </row>
    <row r="4" spans="1:6" x14ac:dyDescent="0.25">
      <c r="A4" s="10">
        <v>225</v>
      </c>
      <c r="B4" s="127">
        <v>704164009</v>
      </c>
      <c r="C4" s="10" t="s">
        <v>8263</v>
      </c>
      <c r="D4" s="10" t="s">
        <v>7882</v>
      </c>
      <c r="E4" s="126">
        <v>7811789</v>
      </c>
      <c r="F4" s="126">
        <v>7811789</v>
      </c>
    </row>
    <row r="5" spans="1:6" x14ac:dyDescent="0.25">
      <c r="A5" s="10">
        <v>250</v>
      </c>
      <c r="B5" s="127">
        <v>818329008</v>
      </c>
      <c r="C5" s="10" t="s">
        <v>8264</v>
      </c>
      <c r="D5" s="10" t="s">
        <v>7886</v>
      </c>
      <c r="E5" s="126">
        <v>796488</v>
      </c>
      <c r="F5" s="126">
        <v>796488</v>
      </c>
    </row>
    <row r="6" spans="1:6" x14ac:dyDescent="0.25">
      <c r="A6" s="10">
        <v>250</v>
      </c>
      <c r="B6" s="127">
        <v>818329008</v>
      </c>
      <c r="C6" s="10" t="s">
        <v>8264</v>
      </c>
      <c r="D6" s="10" t="s">
        <v>7884</v>
      </c>
      <c r="E6" s="126">
        <v>5464390</v>
      </c>
      <c r="F6" s="126">
        <v>5464390</v>
      </c>
    </row>
    <row r="7" spans="1:6" x14ac:dyDescent="0.25">
      <c r="A7" s="10">
        <v>250</v>
      </c>
      <c r="B7" s="127">
        <v>818329008</v>
      </c>
      <c r="C7" s="10" t="s">
        <v>8264</v>
      </c>
      <c r="D7" s="10" t="s">
        <v>7887</v>
      </c>
      <c r="E7" s="126">
        <v>9706120</v>
      </c>
      <c r="F7" s="126">
        <v>9706120</v>
      </c>
    </row>
    <row r="8" spans="1:6" x14ac:dyDescent="0.25">
      <c r="A8" s="10">
        <v>250</v>
      </c>
      <c r="B8" s="127">
        <v>818329008</v>
      </c>
      <c r="C8" s="10" t="s">
        <v>8264</v>
      </c>
      <c r="D8" s="10" t="s">
        <v>7885</v>
      </c>
      <c r="E8" s="126">
        <v>15847181</v>
      </c>
      <c r="F8" s="126">
        <v>15847181</v>
      </c>
    </row>
    <row r="9" spans="1:6" x14ac:dyDescent="0.25">
      <c r="A9" s="10">
        <v>250</v>
      </c>
      <c r="B9" s="127">
        <v>818329008</v>
      </c>
      <c r="C9" s="10" t="s">
        <v>8264</v>
      </c>
      <c r="D9" s="10" t="s">
        <v>7889</v>
      </c>
      <c r="E9" s="126">
        <v>37800079</v>
      </c>
      <c r="F9" s="126">
        <v>37800079</v>
      </c>
    </row>
    <row r="10" spans="1:6" x14ac:dyDescent="0.25">
      <c r="A10" s="10">
        <v>250</v>
      </c>
      <c r="B10" s="127">
        <v>818329008</v>
      </c>
      <c r="C10" s="10" t="s">
        <v>8264</v>
      </c>
      <c r="D10" s="10" t="s">
        <v>7888</v>
      </c>
      <c r="E10" s="126">
        <v>70560692</v>
      </c>
      <c r="F10" s="126">
        <v>70560692</v>
      </c>
    </row>
    <row r="11" spans="1:6" x14ac:dyDescent="0.25">
      <c r="A11" s="10">
        <v>400</v>
      </c>
      <c r="B11" s="127">
        <v>700134407</v>
      </c>
      <c r="C11" s="10" t="s">
        <v>8265</v>
      </c>
      <c r="D11" s="10" t="s">
        <v>7888</v>
      </c>
      <c r="E11" s="126">
        <v>14639520</v>
      </c>
      <c r="F11" s="126">
        <v>14639520</v>
      </c>
    </row>
    <row r="12" spans="1:6" x14ac:dyDescent="0.25">
      <c r="A12" s="10">
        <v>1050</v>
      </c>
      <c r="B12" s="127">
        <v>700006700</v>
      </c>
      <c r="C12" s="10" t="s">
        <v>8266</v>
      </c>
      <c r="D12" s="10" t="s">
        <v>7891</v>
      </c>
      <c r="E12" s="126">
        <v>16033200</v>
      </c>
      <c r="F12" s="126">
        <v>16033200</v>
      </c>
    </row>
    <row r="13" spans="1:6" x14ac:dyDescent="0.25">
      <c r="A13" s="10">
        <v>1050</v>
      </c>
      <c r="B13" s="127">
        <v>700006700</v>
      </c>
      <c r="C13" s="10" t="s">
        <v>8266</v>
      </c>
      <c r="D13" s="10" t="s">
        <v>162</v>
      </c>
      <c r="E13" s="126">
        <v>23585188</v>
      </c>
      <c r="F13" s="126">
        <v>23585188</v>
      </c>
    </row>
    <row r="14" spans="1:6" x14ac:dyDescent="0.25">
      <c r="A14" s="10">
        <v>1150</v>
      </c>
      <c r="B14" s="127">
        <v>706724001</v>
      </c>
      <c r="C14" s="10" t="s">
        <v>8267</v>
      </c>
      <c r="D14" s="10" t="s">
        <v>7892</v>
      </c>
      <c r="E14" s="126">
        <v>12895943</v>
      </c>
      <c r="F14" s="126">
        <v>12895943</v>
      </c>
    </row>
    <row r="15" spans="1:6" x14ac:dyDescent="0.25">
      <c r="A15" s="10">
        <v>1200</v>
      </c>
      <c r="B15" s="127">
        <v>702002001</v>
      </c>
      <c r="C15" s="10" t="s">
        <v>8268</v>
      </c>
      <c r="D15" s="10" t="s">
        <v>7893</v>
      </c>
      <c r="E15" s="126">
        <v>11966779</v>
      </c>
      <c r="F15" s="126">
        <v>11966779</v>
      </c>
    </row>
    <row r="16" spans="1:6" x14ac:dyDescent="0.25">
      <c r="A16" s="10">
        <v>1250</v>
      </c>
      <c r="B16" s="127">
        <v>826902000</v>
      </c>
      <c r="C16" s="10" t="s">
        <v>8269</v>
      </c>
      <c r="D16" s="10" t="s">
        <v>7894</v>
      </c>
      <c r="E16" s="126">
        <v>23424084</v>
      </c>
      <c r="F16" s="126">
        <v>23424084</v>
      </c>
    </row>
    <row r="17" spans="1:6" x14ac:dyDescent="0.25">
      <c r="A17" s="10">
        <v>1450</v>
      </c>
      <c r="B17" s="127">
        <v>700813002</v>
      </c>
      <c r="C17" s="10" t="s">
        <v>8270</v>
      </c>
      <c r="D17" s="10" t="s">
        <v>7895</v>
      </c>
      <c r="E17" s="126">
        <v>17667654</v>
      </c>
      <c r="F17" s="126">
        <v>17667654</v>
      </c>
    </row>
    <row r="18" spans="1:6" x14ac:dyDescent="0.25">
      <c r="A18" s="10">
        <v>1500</v>
      </c>
      <c r="B18" s="127">
        <v>821567009</v>
      </c>
      <c r="C18" s="10" t="s">
        <v>8271</v>
      </c>
      <c r="D18" s="10" t="s">
        <v>7898</v>
      </c>
      <c r="E18" s="126">
        <v>18855631</v>
      </c>
      <c r="F18" s="126">
        <v>18855631</v>
      </c>
    </row>
    <row r="19" spans="1:6" x14ac:dyDescent="0.25">
      <c r="A19" s="10">
        <v>1500</v>
      </c>
      <c r="B19" s="127">
        <v>821567009</v>
      </c>
      <c r="C19" s="10" t="s">
        <v>8271</v>
      </c>
      <c r="D19" s="10" t="s">
        <v>7896</v>
      </c>
      <c r="E19" s="126">
        <v>28426254</v>
      </c>
      <c r="F19" s="126">
        <v>28426254</v>
      </c>
    </row>
    <row r="20" spans="1:6" x14ac:dyDescent="0.25">
      <c r="A20" s="10">
        <v>1550</v>
      </c>
      <c r="B20" s="127">
        <v>700230201</v>
      </c>
      <c r="C20" s="10" t="s">
        <v>8272</v>
      </c>
      <c r="D20" s="10" t="s">
        <v>7899</v>
      </c>
      <c r="E20" s="126">
        <v>12221820</v>
      </c>
      <c r="F20" s="126">
        <v>12221820</v>
      </c>
    </row>
    <row r="21" spans="1:6" x14ac:dyDescent="0.25">
      <c r="A21" s="10">
        <v>1750</v>
      </c>
      <c r="B21" s="127">
        <v>817951724</v>
      </c>
      <c r="C21" s="10" t="s">
        <v>8273</v>
      </c>
      <c r="D21" s="10" t="s">
        <v>187</v>
      </c>
      <c r="E21" s="126">
        <v>2667924</v>
      </c>
      <c r="F21" s="126">
        <v>2667924</v>
      </c>
    </row>
    <row r="22" spans="1:6" x14ac:dyDescent="0.25">
      <c r="A22" s="10">
        <v>1750</v>
      </c>
      <c r="B22" s="127">
        <v>817951724</v>
      </c>
      <c r="C22" s="10" t="s">
        <v>8273</v>
      </c>
      <c r="D22" s="10" t="s">
        <v>162</v>
      </c>
      <c r="E22" s="126">
        <v>4672643</v>
      </c>
      <c r="F22" s="126">
        <v>4672643</v>
      </c>
    </row>
    <row r="23" spans="1:6" x14ac:dyDescent="0.25">
      <c r="A23" s="10">
        <v>1750</v>
      </c>
      <c r="B23" s="127">
        <v>817951724</v>
      </c>
      <c r="C23" s="10" t="s">
        <v>8273</v>
      </c>
      <c r="D23" s="10" t="s">
        <v>7905</v>
      </c>
      <c r="E23" s="126">
        <v>7944192</v>
      </c>
      <c r="F23" s="126">
        <v>7944192</v>
      </c>
    </row>
    <row r="24" spans="1:6" x14ac:dyDescent="0.25">
      <c r="A24" s="10">
        <v>1750</v>
      </c>
      <c r="B24" s="127">
        <v>817951724</v>
      </c>
      <c r="C24" s="10" t="s">
        <v>8273</v>
      </c>
      <c r="D24" s="10" t="s">
        <v>7885</v>
      </c>
      <c r="E24" s="126">
        <v>10504154</v>
      </c>
      <c r="F24" s="126">
        <v>10504154</v>
      </c>
    </row>
    <row r="25" spans="1:6" x14ac:dyDescent="0.25">
      <c r="A25" s="10">
        <v>1750</v>
      </c>
      <c r="B25" s="127">
        <v>817951724</v>
      </c>
      <c r="C25" s="10" t="s">
        <v>8273</v>
      </c>
      <c r="D25" s="10" t="s">
        <v>7901</v>
      </c>
      <c r="E25" s="126">
        <v>12592628</v>
      </c>
      <c r="F25" s="126">
        <v>12592628</v>
      </c>
    </row>
    <row r="26" spans="1:6" x14ac:dyDescent="0.25">
      <c r="A26" s="10">
        <v>1750</v>
      </c>
      <c r="B26" s="127">
        <v>817951724</v>
      </c>
      <c r="C26" s="10" t="s">
        <v>8273</v>
      </c>
      <c r="D26" s="10" t="s">
        <v>7900</v>
      </c>
      <c r="E26" s="126">
        <v>13901279</v>
      </c>
      <c r="F26" s="126">
        <v>13901279</v>
      </c>
    </row>
    <row r="27" spans="1:6" x14ac:dyDescent="0.25">
      <c r="A27" s="10">
        <v>1750</v>
      </c>
      <c r="B27" s="127">
        <v>817951724</v>
      </c>
      <c r="C27" s="10" t="s">
        <v>8273</v>
      </c>
      <c r="D27" s="10" t="s">
        <v>7902</v>
      </c>
      <c r="E27" s="126">
        <v>18209164</v>
      </c>
      <c r="F27" s="126">
        <v>18209164</v>
      </c>
    </row>
    <row r="28" spans="1:6" x14ac:dyDescent="0.25">
      <c r="A28" s="10">
        <v>1750</v>
      </c>
      <c r="B28" s="127">
        <v>817951724</v>
      </c>
      <c r="C28" s="10" t="s">
        <v>8273</v>
      </c>
      <c r="D28" s="10" t="s">
        <v>7903</v>
      </c>
      <c r="E28" s="126">
        <v>20420098</v>
      </c>
      <c r="F28" s="126">
        <v>20420098</v>
      </c>
    </row>
    <row r="29" spans="1:6" x14ac:dyDescent="0.25">
      <c r="A29" s="10">
        <v>1750</v>
      </c>
      <c r="B29" s="127">
        <v>817951724</v>
      </c>
      <c r="C29" s="10" t="s">
        <v>8273</v>
      </c>
      <c r="D29" s="10" t="s">
        <v>7904</v>
      </c>
      <c r="E29" s="126">
        <v>20421642</v>
      </c>
      <c r="F29" s="126">
        <v>20421642</v>
      </c>
    </row>
    <row r="30" spans="1:6" x14ac:dyDescent="0.25">
      <c r="A30" s="10">
        <v>1750</v>
      </c>
      <c r="B30" s="127">
        <v>817951724</v>
      </c>
      <c r="C30" s="10" t="s">
        <v>8273</v>
      </c>
      <c r="D30" s="10" t="s">
        <v>7906</v>
      </c>
      <c r="E30" s="126">
        <v>36578038</v>
      </c>
      <c r="F30" s="126">
        <v>36578038</v>
      </c>
    </row>
    <row r="31" spans="1:6" x14ac:dyDescent="0.25">
      <c r="A31" s="10">
        <v>1800</v>
      </c>
      <c r="B31" s="127">
        <v>700376001</v>
      </c>
      <c r="C31" s="10" t="s">
        <v>8274</v>
      </c>
      <c r="D31" s="10" t="s">
        <v>250</v>
      </c>
      <c r="E31" s="126">
        <v>5430600</v>
      </c>
      <c r="F31" s="126">
        <v>5430600</v>
      </c>
    </row>
    <row r="32" spans="1:6" x14ac:dyDescent="0.25">
      <c r="A32" s="10">
        <v>1800</v>
      </c>
      <c r="B32" s="127">
        <v>700376001</v>
      </c>
      <c r="C32" s="10" t="s">
        <v>8274</v>
      </c>
      <c r="D32" s="10" t="s">
        <v>7922</v>
      </c>
      <c r="E32" s="126">
        <v>5430600</v>
      </c>
      <c r="F32" s="126">
        <v>5430600</v>
      </c>
    </row>
    <row r="33" spans="1:6" x14ac:dyDescent="0.25">
      <c r="A33" s="10">
        <v>1800</v>
      </c>
      <c r="B33" s="127">
        <v>700376001</v>
      </c>
      <c r="C33" s="10" t="s">
        <v>8274</v>
      </c>
      <c r="D33" s="10" t="s">
        <v>7926</v>
      </c>
      <c r="E33" s="126">
        <v>5430600</v>
      </c>
      <c r="F33" s="126">
        <v>5430600</v>
      </c>
    </row>
    <row r="34" spans="1:6" x14ac:dyDescent="0.25">
      <c r="A34" s="10">
        <v>1800</v>
      </c>
      <c r="B34" s="127">
        <v>700376001</v>
      </c>
      <c r="C34" s="10" t="s">
        <v>8274</v>
      </c>
      <c r="D34" s="10" t="s">
        <v>7932</v>
      </c>
      <c r="E34" s="126">
        <v>6633090</v>
      </c>
      <c r="F34" s="126">
        <v>6633090</v>
      </c>
    </row>
    <row r="35" spans="1:6" x14ac:dyDescent="0.25">
      <c r="A35" s="10">
        <v>1800</v>
      </c>
      <c r="B35" s="127">
        <v>700376001</v>
      </c>
      <c r="C35" s="10" t="s">
        <v>8274</v>
      </c>
      <c r="D35" s="10" t="s">
        <v>7934</v>
      </c>
      <c r="E35" s="126">
        <v>6769481</v>
      </c>
      <c r="F35" s="126">
        <v>6769481</v>
      </c>
    </row>
    <row r="36" spans="1:6" x14ac:dyDescent="0.25">
      <c r="A36" s="10">
        <v>1800</v>
      </c>
      <c r="B36" s="127">
        <v>700376001</v>
      </c>
      <c r="C36" s="10" t="s">
        <v>8274</v>
      </c>
      <c r="D36" s="10" t="s">
        <v>7912</v>
      </c>
      <c r="E36" s="126">
        <v>6771983</v>
      </c>
      <c r="F36" s="126">
        <v>6771983</v>
      </c>
    </row>
    <row r="37" spans="1:6" x14ac:dyDescent="0.25">
      <c r="A37" s="10">
        <v>1800</v>
      </c>
      <c r="B37" s="127">
        <v>700376001</v>
      </c>
      <c r="C37" s="10" t="s">
        <v>8274</v>
      </c>
      <c r="D37" s="10" t="s">
        <v>7915</v>
      </c>
      <c r="E37" s="126">
        <v>7075296</v>
      </c>
      <c r="F37" s="126">
        <v>7075296</v>
      </c>
    </row>
    <row r="38" spans="1:6" x14ac:dyDescent="0.25">
      <c r="A38" s="10">
        <v>1800</v>
      </c>
      <c r="B38" s="127">
        <v>700376001</v>
      </c>
      <c r="C38" s="10" t="s">
        <v>8274</v>
      </c>
      <c r="D38" s="10" t="s">
        <v>7919</v>
      </c>
      <c r="E38" s="126">
        <v>7429061</v>
      </c>
      <c r="F38" s="126">
        <v>7429061</v>
      </c>
    </row>
    <row r="39" spans="1:6" x14ac:dyDescent="0.25">
      <c r="A39" s="10">
        <v>1800</v>
      </c>
      <c r="B39" s="127">
        <v>700376001</v>
      </c>
      <c r="C39" s="10" t="s">
        <v>8274</v>
      </c>
      <c r="D39" s="10" t="s">
        <v>7914</v>
      </c>
      <c r="E39" s="126">
        <v>10085400</v>
      </c>
      <c r="F39" s="126">
        <v>10085400</v>
      </c>
    </row>
    <row r="40" spans="1:6" x14ac:dyDescent="0.25">
      <c r="A40" s="10">
        <v>1800</v>
      </c>
      <c r="B40" s="127">
        <v>700376001</v>
      </c>
      <c r="C40" s="10" t="s">
        <v>8274</v>
      </c>
      <c r="D40" s="10" t="s">
        <v>7923</v>
      </c>
      <c r="E40" s="126">
        <v>13708386</v>
      </c>
      <c r="F40" s="126">
        <v>13708386</v>
      </c>
    </row>
    <row r="41" spans="1:6" x14ac:dyDescent="0.25">
      <c r="A41" s="10">
        <v>1800</v>
      </c>
      <c r="B41" s="127">
        <v>700376001</v>
      </c>
      <c r="C41" s="10" t="s">
        <v>8274</v>
      </c>
      <c r="D41" s="10" t="s">
        <v>7924</v>
      </c>
      <c r="E41" s="126">
        <v>13708386</v>
      </c>
      <c r="F41" s="126">
        <v>13708386</v>
      </c>
    </row>
    <row r="42" spans="1:6" x14ac:dyDescent="0.25">
      <c r="A42" s="10">
        <v>1800</v>
      </c>
      <c r="B42" s="127">
        <v>700376001</v>
      </c>
      <c r="C42" s="10" t="s">
        <v>8274</v>
      </c>
      <c r="D42" s="10" t="s">
        <v>7883</v>
      </c>
      <c r="E42" s="126">
        <v>15794460</v>
      </c>
      <c r="F42" s="126">
        <v>15794460</v>
      </c>
    </row>
    <row r="43" spans="1:6" x14ac:dyDescent="0.25">
      <c r="A43" s="10">
        <v>1800</v>
      </c>
      <c r="B43" s="127">
        <v>700376001</v>
      </c>
      <c r="C43" s="10" t="s">
        <v>8274</v>
      </c>
      <c r="D43" s="10" t="s">
        <v>162</v>
      </c>
      <c r="E43" s="126">
        <v>15901728</v>
      </c>
      <c r="F43" s="126">
        <v>15901728</v>
      </c>
    </row>
    <row r="44" spans="1:6" x14ac:dyDescent="0.25">
      <c r="A44" s="10">
        <v>1800</v>
      </c>
      <c r="B44" s="127">
        <v>700376001</v>
      </c>
      <c r="C44" s="10" t="s">
        <v>8274</v>
      </c>
      <c r="D44" s="10" t="s">
        <v>7931</v>
      </c>
      <c r="E44" s="126">
        <v>16033200</v>
      </c>
      <c r="F44" s="126">
        <v>16033200</v>
      </c>
    </row>
    <row r="45" spans="1:6" x14ac:dyDescent="0.25">
      <c r="A45" s="10">
        <v>1800</v>
      </c>
      <c r="B45" s="127">
        <v>700376001</v>
      </c>
      <c r="C45" s="10" t="s">
        <v>8274</v>
      </c>
      <c r="D45" s="10" t="s">
        <v>7888</v>
      </c>
      <c r="E45" s="126">
        <v>16033200</v>
      </c>
      <c r="F45" s="126">
        <v>16033200</v>
      </c>
    </row>
    <row r="46" spans="1:6" x14ac:dyDescent="0.25">
      <c r="A46" s="10">
        <v>1800</v>
      </c>
      <c r="B46" s="127">
        <v>700376001</v>
      </c>
      <c r="C46" s="10" t="s">
        <v>8274</v>
      </c>
      <c r="D46" s="10" t="s">
        <v>7935</v>
      </c>
      <c r="E46" s="126">
        <v>16450063</v>
      </c>
      <c r="F46" s="126">
        <v>16450063</v>
      </c>
    </row>
    <row r="47" spans="1:6" x14ac:dyDescent="0.25">
      <c r="A47" s="10">
        <v>1800</v>
      </c>
      <c r="B47" s="127">
        <v>700376001</v>
      </c>
      <c r="C47" s="10" t="s">
        <v>8274</v>
      </c>
      <c r="D47" s="10" t="s">
        <v>7918</v>
      </c>
      <c r="E47" s="126">
        <v>18277848</v>
      </c>
      <c r="F47" s="126">
        <v>18277848</v>
      </c>
    </row>
    <row r="48" spans="1:6" x14ac:dyDescent="0.25">
      <c r="A48" s="10">
        <v>1800</v>
      </c>
      <c r="B48" s="127">
        <v>700376001</v>
      </c>
      <c r="C48" s="10" t="s">
        <v>8274</v>
      </c>
      <c r="D48" s="10" t="s">
        <v>7940</v>
      </c>
      <c r="E48" s="126">
        <v>18277848</v>
      </c>
      <c r="F48" s="126">
        <v>18277848</v>
      </c>
    </row>
    <row r="49" spans="1:6" x14ac:dyDescent="0.25">
      <c r="A49" s="10">
        <v>1800</v>
      </c>
      <c r="B49" s="127">
        <v>700376001</v>
      </c>
      <c r="C49" s="10" t="s">
        <v>8274</v>
      </c>
      <c r="D49" s="10" t="s">
        <v>7907</v>
      </c>
      <c r="E49" s="126">
        <v>18675471</v>
      </c>
      <c r="F49" s="126">
        <v>18675471</v>
      </c>
    </row>
    <row r="50" spans="1:6" x14ac:dyDescent="0.25">
      <c r="A50" s="10">
        <v>1800</v>
      </c>
      <c r="B50" s="127">
        <v>700376001</v>
      </c>
      <c r="C50" s="10" t="s">
        <v>8274</v>
      </c>
      <c r="D50" s="10" t="s">
        <v>7920</v>
      </c>
      <c r="E50" s="126">
        <v>20654898</v>
      </c>
      <c r="F50" s="126">
        <v>20654898</v>
      </c>
    </row>
    <row r="51" spans="1:6" x14ac:dyDescent="0.25">
      <c r="A51" s="10">
        <v>1800</v>
      </c>
      <c r="B51" s="127">
        <v>700376001</v>
      </c>
      <c r="C51" s="10" t="s">
        <v>8274</v>
      </c>
      <c r="D51" s="10" t="s">
        <v>7925</v>
      </c>
      <c r="E51" s="126">
        <v>21463800</v>
      </c>
      <c r="F51" s="126">
        <v>21463800</v>
      </c>
    </row>
    <row r="52" spans="1:6" x14ac:dyDescent="0.25">
      <c r="A52" s="10">
        <v>1800</v>
      </c>
      <c r="B52" s="127">
        <v>700376001</v>
      </c>
      <c r="C52" s="10" t="s">
        <v>8274</v>
      </c>
      <c r="D52" s="10" t="s">
        <v>7913</v>
      </c>
      <c r="E52" s="126">
        <v>22729387</v>
      </c>
      <c r="F52" s="126">
        <v>22729387</v>
      </c>
    </row>
    <row r="53" spans="1:6" x14ac:dyDescent="0.25">
      <c r="A53" s="10">
        <v>1800</v>
      </c>
      <c r="B53" s="127">
        <v>700376001</v>
      </c>
      <c r="C53" s="10" t="s">
        <v>8274</v>
      </c>
      <c r="D53" s="10" t="s">
        <v>7917</v>
      </c>
      <c r="E53" s="126">
        <v>22994712</v>
      </c>
      <c r="F53" s="126">
        <v>22994712</v>
      </c>
    </row>
    <row r="54" spans="1:6" x14ac:dyDescent="0.25">
      <c r="A54" s="10">
        <v>1800</v>
      </c>
      <c r="B54" s="127">
        <v>700376001</v>
      </c>
      <c r="C54" s="10" t="s">
        <v>8274</v>
      </c>
      <c r="D54" s="10" t="s">
        <v>7910</v>
      </c>
      <c r="E54" s="126">
        <v>23212866</v>
      </c>
      <c r="F54" s="126">
        <v>23212866</v>
      </c>
    </row>
    <row r="55" spans="1:6" x14ac:dyDescent="0.25">
      <c r="A55" s="10">
        <v>1800</v>
      </c>
      <c r="B55" s="127">
        <v>700376001</v>
      </c>
      <c r="C55" s="10" t="s">
        <v>8274</v>
      </c>
      <c r="D55" s="10" t="s">
        <v>7930</v>
      </c>
      <c r="E55" s="126">
        <v>23791200</v>
      </c>
      <c r="F55" s="126">
        <v>23791200</v>
      </c>
    </row>
    <row r="56" spans="1:6" x14ac:dyDescent="0.25">
      <c r="A56" s="10">
        <v>1800</v>
      </c>
      <c r="B56" s="127">
        <v>700376001</v>
      </c>
      <c r="C56" s="10" t="s">
        <v>8274</v>
      </c>
      <c r="D56" s="10" t="s">
        <v>7933</v>
      </c>
      <c r="E56" s="126">
        <v>24304650</v>
      </c>
      <c r="F56" s="126">
        <v>24304650</v>
      </c>
    </row>
    <row r="57" spans="1:6" x14ac:dyDescent="0.25">
      <c r="A57" s="10">
        <v>1800</v>
      </c>
      <c r="B57" s="127">
        <v>700376001</v>
      </c>
      <c r="C57" s="10" t="s">
        <v>8274</v>
      </c>
      <c r="D57" s="10" t="s">
        <v>7929</v>
      </c>
      <c r="E57" s="126">
        <v>26215833</v>
      </c>
      <c r="F57" s="126">
        <v>26215833</v>
      </c>
    </row>
    <row r="58" spans="1:6" x14ac:dyDescent="0.25">
      <c r="A58" s="10">
        <v>1800</v>
      </c>
      <c r="B58" s="127">
        <v>700376001</v>
      </c>
      <c r="C58" s="10" t="s">
        <v>8274</v>
      </c>
      <c r="D58" s="10" t="s">
        <v>7881</v>
      </c>
      <c r="E58" s="126">
        <v>27815741</v>
      </c>
      <c r="F58" s="126">
        <v>27815741</v>
      </c>
    </row>
    <row r="59" spans="1:6" x14ac:dyDescent="0.25">
      <c r="A59" s="10">
        <v>1800</v>
      </c>
      <c r="B59" s="127">
        <v>700376001</v>
      </c>
      <c r="C59" s="10" t="s">
        <v>8274</v>
      </c>
      <c r="D59" s="10" t="s">
        <v>7916</v>
      </c>
      <c r="E59" s="126">
        <v>31564923</v>
      </c>
      <c r="F59" s="126">
        <v>31564923</v>
      </c>
    </row>
    <row r="60" spans="1:6" x14ac:dyDescent="0.25">
      <c r="A60" s="10">
        <v>1800</v>
      </c>
      <c r="B60" s="127">
        <v>700376001</v>
      </c>
      <c r="C60" s="10" t="s">
        <v>8274</v>
      </c>
      <c r="D60" s="10" t="s">
        <v>198</v>
      </c>
      <c r="E60" s="126">
        <v>31859069</v>
      </c>
      <c r="F60" s="126">
        <v>31859069</v>
      </c>
    </row>
    <row r="61" spans="1:6" x14ac:dyDescent="0.25">
      <c r="A61" s="10">
        <v>1800</v>
      </c>
      <c r="B61" s="127">
        <v>700376001</v>
      </c>
      <c r="C61" s="10" t="s">
        <v>8274</v>
      </c>
      <c r="D61" s="10" t="s">
        <v>7939</v>
      </c>
      <c r="E61" s="126">
        <v>32080349</v>
      </c>
      <c r="F61" s="126">
        <v>32080349</v>
      </c>
    </row>
    <row r="62" spans="1:6" x14ac:dyDescent="0.25">
      <c r="A62" s="10">
        <v>1800</v>
      </c>
      <c r="B62" s="127">
        <v>700376001</v>
      </c>
      <c r="C62" s="10" t="s">
        <v>8274</v>
      </c>
      <c r="D62" s="10" t="s">
        <v>7936</v>
      </c>
      <c r="E62" s="126">
        <v>35570268</v>
      </c>
      <c r="F62" s="126">
        <v>35570268</v>
      </c>
    </row>
    <row r="63" spans="1:6" x14ac:dyDescent="0.25">
      <c r="A63" s="10">
        <v>1800</v>
      </c>
      <c r="B63" s="127">
        <v>700376001</v>
      </c>
      <c r="C63" s="10" t="s">
        <v>8274</v>
      </c>
      <c r="D63" s="10" t="s">
        <v>7911</v>
      </c>
      <c r="E63" s="126">
        <v>37661211</v>
      </c>
      <c r="F63" s="126">
        <v>37661211</v>
      </c>
    </row>
    <row r="64" spans="1:6" x14ac:dyDescent="0.25">
      <c r="A64" s="10">
        <v>1800</v>
      </c>
      <c r="B64" s="127">
        <v>700376001</v>
      </c>
      <c r="C64" s="10" t="s">
        <v>8274</v>
      </c>
      <c r="D64" s="10" t="s">
        <v>7921</v>
      </c>
      <c r="E64" s="126">
        <v>39347351</v>
      </c>
      <c r="F64" s="126">
        <v>39347351</v>
      </c>
    </row>
    <row r="65" spans="1:6" x14ac:dyDescent="0.25">
      <c r="A65" s="10">
        <v>1800</v>
      </c>
      <c r="B65" s="127">
        <v>700376001</v>
      </c>
      <c r="C65" s="10" t="s">
        <v>8274</v>
      </c>
      <c r="D65" s="10" t="s">
        <v>7937</v>
      </c>
      <c r="E65" s="126">
        <v>41686320</v>
      </c>
      <c r="F65" s="126">
        <v>41686320</v>
      </c>
    </row>
    <row r="66" spans="1:6" x14ac:dyDescent="0.25">
      <c r="A66" s="10">
        <v>1800</v>
      </c>
      <c r="B66" s="127">
        <v>700376001</v>
      </c>
      <c r="C66" s="10" t="s">
        <v>8274</v>
      </c>
      <c r="D66" s="10" t="s">
        <v>7938</v>
      </c>
      <c r="E66" s="126">
        <v>41703366</v>
      </c>
      <c r="F66" s="126">
        <v>41703366</v>
      </c>
    </row>
    <row r="67" spans="1:6" x14ac:dyDescent="0.25">
      <c r="A67" s="10">
        <v>1800</v>
      </c>
      <c r="B67" s="127">
        <v>700376001</v>
      </c>
      <c r="C67" s="10" t="s">
        <v>8274</v>
      </c>
      <c r="D67" s="10" t="s">
        <v>7927</v>
      </c>
      <c r="E67" s="126">
        <v>44668840</v>
      </c>
      <c r="F67" s="126">
        <v>44668840</v>
      </c>
    </row>
    <row r="68" spans="1:6" x14ac:dyDescent="0.25">
      <c r="A68" s="10">
        <v>1800</v>
      </c>
      <c r="B68" s="127">
        <v>700376001</v>
      </c>
      <c r="C68" s="10" t="s">
        <v>8274</v>
      </c>
      <c r="D68" s="10" t="s">
        <v>7893</v>
      </c>
      <c r="E68" s="126">
        <v>48897933</v>
      </c>
      <c r="F68" s="126">
        <v>48897933</v>
      </c>
    </row>
    <row r="69" spans="1:6" x14ac:dyDescent="0.25">
      <c r="A69" s="10">
        <v>1800</v>
      </c>
      <c r="B69" s="127">
        <v>700376001</v>
      </c>
      <c r="C69" s="10" t="s">
        <v>8274</v>
      </c>
      <c r="D69" s="10" t="s">
        <v>7909</v>
      </c>
      <c r="E69" s="126">
        <v>50119322</v>
      </c>
      <c r="F69" s="126">
        <v>50119322</v>
      </c>
    </row>
    <row r="70" spans="1:6" x14ac:dyDescent="0.25">
      <c r="A70" s="10">
        <v>1800</v>
      </c>
      <c r="B70" s="127">
        <v>700376001</v>
      </c>
      <c r="C70" s="10" t="s">
        <v>8274</v>
      </c>
      <c r="D70" s="10" t="s">
        <v>230</v>
      </c>
      <c r="E70" s="126">
        <v>50456293</v>
      </c>
      <c r="F70" s="126">
        <v>50456293</v>
      </c>
    </row>
    <row r="71" spans="1:6" x14ac:dyDescent="0.25">
      <c r="A71" s="10">
        <v>1800</v>
      </c>
      <c r="B71" s="127">
        <v>700376001</v>
      </c>
      <c r="C71" s="10" t="s">
        <v>8274</v>
      </c>
      <c r="D71" s="10" t="s">
        <v>7908</v>
      </c>
      <c r="E71" s="126">
        <v>75505131</v>
      </c>
      <c r="F71" s="126">
        <v>75505131</v>
      </c>
    </row>
    <row r="72" spans="1:6" x14ac:dyDescent="0.25">
      <c r="A72" s="10">
        <v>1800</v>
      </c>
      <c r="B72" s="127">
        <v>700376001</v>
      </c>
      <c r="C72" s="10" t="s">
        <v>8274</v>
      </c>
      <c r="D72" s="10" t="s">
        <v>7928</v>
      </c>
      <c r="E72" s="126">
        <v>128352319</v>
      </c>
      <c r="F72" s="126">
        <v>128352319</v>
      </c>
    </row>
    <row r="73" spans="1:6" x14ac:dyDescent="0.25">
      <c r="A73" s="10">
        <v>1950</v>
      </c>
      <c r="B73" s="127">
        <v>700175006</v>
      </c>
      <c r="C73" s="10" t="s">
        <v>8275</v>
      </c>
      <c r="D73" s="10" t="s">
        <v>7941</v>
      </c>
      <c r="E73" s="126">
        <v>31424025</v>
      </c>
      <c r="F73" s="126">
        <v>31424025</v>
      </c>
    </row>
    <row r="74" spans="1:6" x14ac:dyDescent="0.25">
      <c r="A74" s="10">
        <v>2150</v>
      </c>
      <c r="B74" s="127">
        <v>702670004</v>
      </c>
      <c r="C74" s="10" t="s">
        <v>8276</v>
      </c>
      <c r="D74" s="10" t="s">
        <v>78</v>
      </c>
      <c r="E74" s="126">
        <v>1013712</v>
      </c>
      <c r="F74" s="126">
        <v>1013712</v>
      </c>
    </row>
    <row r="75" spans="1:6" x14ac:dyDescent="0.25">
      <c r="A75" s="10">
        <v>2150</v>
      </c>
      <c r="B75" s="127">
        <v>702670004</v>
      </c>
      <c r="C75" s="10" t="s">
        <v>8276</v>
      </c>
      <c r="D75" s="10" t="s">
        <v>7944</v>
      </c>
      <c r="E75" s="126">
        <v>2004993</v>
      </c>
      <c r="F75" s="126">
        <v>2004993</v>
      </c>
    </row>
    <row r="76" spans="1:6" x14ac:dyDescent="0.25">
      <c r="A76" s="10">
        <v>2150</v>
      </c>
      <c r="B76" s="127">
        <v>702670004</v>
      </c>
      <c r="C76" s="10" t="s">
        <v>8276</v>
      </c>
      <c r="D76" s="10" t="s">
        <v>7947</v>
      </c>
      <c r="E76" s="126">
        <v>2016627</v>
      </c>
      <c r="F76" s="126">
        <v>2016627</v>
      </c>
    </row>
    <row r="77" spans="1:6" x14ac:dyDescent="0.25">
      <c r="A77" s="10">
        <v>2150</v>
      </c>
      <c r="B77" s="127">
        <v>702670004</v>
      </c>
      <c r="C77" s="10" t="s">
        <v>8276</v>
      </c>
      <c r="D77" s="10" t="s">
        <v>198</v>
      </c>
      <c r="E77" s="126">
        <v>3083803</v>
      </c>
      <c r="F77" s="126">
        <v>3083803</v>
      </c>
    </row>
    <row r="78" spans="1:6" x14ac:dyDescent="0.25">
      <c r="A78" s="10">
        <v>2150</v>
      </c>
      <c r="B78" s="127">
        <v>702670004</v>
      </c>
      <c r="C78" s="10" t="s">
        <v>8276</v>
      </c>
      <c r="D78" s="10" t="s">
        <v>7945</v>
      </c>
      <c r="E78" s="126">
        <v>3818311</v>
      </c>
      <c r="F78" s="126">
        <v>3818311</v>
      </c>
    </row>
    <row r="79" spans="1:6" x14ac:dyDescent="0.25">
      <c r="A79" s="10">
        <v>2150</v>
      </c>
      <c r="B79" s="127">
        <v>702670004</v>
      </c>
      <c r="C79" s="10" t="s">
        <v>8276</v>
      </c>
      <c r="D79" s="10" t="s">
        <v>7917</v>
      </c>
      <c r="E79" s="126">
        <v>5232808</v>
      </c>
      <c r="F79" s="126">
        <v>5232808</v>
      </c>
    </row>
    <row r="80" spans="1:6" x14ac:dyDescent="0.25">
      <c r="A80" s="10">
        <v>2150</v>
      </c>
      <c r="B80" s="127">
        <v>702670004</v>
      </c>
      <c r="C80" s="10" t="s">
        <v>8276</v>
      </c>
      <c r="D80" s="10" t="s">
        <v>7889</v>
      </c>
      <c r="E80" s="126">
        <v>6549562</v>
      </c>
      <c r="F80" s="126">
        <v>6549562</v>
      </c>
    </row>
    <row r="81" spans="1:6" x14ac:dyDescent="0.25">
      <c r="A81" s="10">
        <v>2150</v>
      </c>
      <c r="B81" s="127">
        <v>702670004</v>
      </c>
      <c r="C81" s="10" t="s">
        <v>8276</v>
      </c>
      <c r="D81" s="10" t="s">
        <v>7882</v>
      </c>
      <c r="E81" s="126">
        <v>6840832</v>
      </c>
      <c r="F81" s="126">
        <v>6840832</v>
      </c>
    </row>
    <row r="82" spans="1:6" x14ac:dyDescent="0.25">
      <c r="A82" s="10">
        <v>2150</v>
      </c>
      <c r="B82" s="127">
        <v>702670004</v>
      </c>
      <c r="C82" s="10" t="s">
        <v>8276</v>
      </c>
      <c r="D82" s="10" t="s">
        <v>7899</v>
      </c>
      <c r="E82" s="126">
        <v>6854193</v>
      </c>
      <c r="F82" s="126">
        <v>6854193</v>
      </c>
    </row>
    <row r="83" spans="1:6" x14ac:dyDescent="0.25">
      <c r="A83" s="10">
        <v>2150</v>
      </c>
      <c r="B83" s="127">
        <v>702670004</v>
      </c>
      <c r="C83" s="10" t="s">
        <v>8276</v>
      </c>
      <c r="D83" s="10" t="s">
        <v>7942</v>
      </c>
      <c r="E83" s="126">
        <v>8664130</v>
      </c>
      <c r="F83" s="126">
        <v>8664130</v>
      </c>
    </row>
    <row r="84" spans="1:6" x14ac:dyDescent="0.25">
      <c r="A84" s="10">
        <v>2150</v>
      </c>
      <c r="B84" s="127">
        <v>702670004</v>
      </c>
      <c r="C84" s="10" t="s">
        <v>8276</v>
      </c>
      <c r="D84" s="10" t="s">
        <v>7928</v>
      </c>
      <c r="E84" s="126">
        <v>10515133</v>
      </c>
      <c r="F84" s="126">
        <v>10515133</v>
      </c>
    </row>
    <row r="85" spans="1:6" x14ac:dyDescent="0.25">
      <c r="A85" s="10">
        <v>2150</v>
      </c>
      <c r="B85" s="127">
        <v>702670004</v>
      </c>
      <c r="C85" s="10" t="s">
        <v>8276</v>
      </c>
      <c r="D85" s="10" t="s">
        <v>7948</v>
      </c>
      <c r="E85" s="126">
        <v>16832998</v>
      </c>
      <c r="F85" s="126">
        <v>16832998</v>
      </c>
    </row>
    <row r="86" spans="1:6" x14ac:dyDescent="0.25">
      <c r="A86" s="10">
        <v>2150</v>
      </c>
      <c r="B86" s="127">
        <v>702670004</v>
      </c>
      <c r="C86" s="10" t="s">
        <v>8276</v>
      </c>
      <c r="D86" s="10" t="s">
        <v>7943</v>
      </c>
      <c r="E86" s="126">
        <v>17558950</v>
      </c>
      <c r="F86" s="126">
        <v>17558950</v>
      </c>
    </row>
    <row r="87" spans="1:6" x14ac:dyDescent="0.25">
      <c r="A87" s="10">
        <v>2150</v>
      </c>
      <c r="B87" s="127">
        <v>702670004</v>
      </c>
      <c r="C87" s="10" t="s">
        <v>8276</v>
      </c>
      <c r="D87" s="10" t="s">
        <v>7911</v>
      </c>
      <c r="E87" s="126">
        <v>26554082</v>
      </c>
      <c r="F87" s="126">
        <v>26554082</v>
      </c>
    </row>
    <row r="88" spans="1:6" x14ac:dyDescent="0.25">
      <c r="A88" s="10">
        <v>2150</v>
      </c>
      <c r="B88" s="127">
        <v>702670004</v>
      </c>
      <c r="C88" s="10" t="s">
        <v>8276</v>
      </c>
      <c r="D88" s="10" t="s">
        <v>230</v>
      </c>
      <c r="E88" s="126">
        <v>33499663</v>
      </c>
      <c r="F88" s="126">
        <v>33499663</v>
      </c>
    </row>
    <row r="89" spans="1:6" x14ac:dyDescent="0.25">
      <c r="A89" s="10">
        <v>2150</v>
      </c>
      <c r="B89" s="127">
        <v>702670004</v>
      </c>
      <c r="C89" s="10" t="s">
        <v>8276</v>
      </c>
      <c r="D89" s="10" t="s">
        <v>7881</v>
      </c>
      <c r="E89" s="126">
        <v>38223972</v>
      </c>
      <c r="F89" s="126">
        <v>38223972</v>
      </c>
    </row>
    <row r="90" spans="1:6" x14ac:dyDescent="0.25">
      <c r="A90" s="10">
        <v>2260</v>
      </c>
      <c r="B90" s="127">
        <v>711620001</v>
      </c>
      <c r="C90" s="10" t="s">
        <v>8277</v>
      </c>
      <c r="D90" s="10" t="s">
        <v>7942</v>
      </c>
      <c r="E90" s="126">
        <v>7413200</v>
      </c>
      <c r="F90" s="126">
        <v>7413200</v>
      </c>
    </row>
    <row r="91" spans="1:6" x14ac:dyDescent="0.25">
      <c r="A91" s="10">
        <v>2260</v>
      </c>
      <c r="B91" s="127">
        <v>711620001</v>
      </c>
      <c r="C91" s="10" t="s">
        <v>8277</v>
      </c>
      <c r="D91" s="10" t="s">
        <v>7951</v>
      </c>
      <c r="E91" s="126">
        <v>8016600</v>
      </c>
      <c r="F91" s="126">
        <v>8016600</v>
      </c>
    </row>
    <row r="92" spans="1:6" x14ac:dyDescent="0.25">
      <c r="A92" s="10">
        <v>2260</v>
      </c>
      <c r="B92" s="127">
        <v>711620001</v>
      </c>
      <c r="C92" s="10" t="s">
        <v>8277</v>
      </c>
      <c r="D92" s="10" t="s">
        <v>7950</v>
      </c>
      <c r="E92" s="126">
        <v>9619920</v>
      </c>
      <c r="F92" s="126">
        <v>9619920</v>
      </c>
    </row>
    <row r="93" spans="1:6" x14ac:dyDescent="0.25">
      <c r="A93" s="10">
        <v>2260</v>
      </c>
      <c r="B93" s="127">
        <v>711620001</v>
      </c>
      <c r="C93" s="10" t="s">
        <v>8277</v>
      </c>
      <c r="D93" s="10" t="s">
        <v>7937</v>
      </c>
      <c r="E93" s="126">
        <v>18384736</v>
      </c>
      <c r="F93" s="126">
        <v>18384736</v>
      </c>
    </row>
    <row r="94" spans="1:6" x14ac:dyDescent="0.25">
      <c r="A94" s="10">
        <v>2260</v>
      </c>
      <c r="B94" s="127">
        <v>711620001</v>
      </c>
      <c r="C94" s="10" t="s">
        <v>8277</v>
      </c>
      <c r="D94" s="10" t="s">
        <v>7949</v>
      </c>
      <c r="E94" s="126">
        <v>57797100</v>
      </c>
      <c r="F94" s="126">
        <v>57797100</v>
      </c>
    </row>
    <row r="95" spans="1:6" x14ac:dyDescent="0.25">
      <c r="A95" s="10">
        <v>2330</v>
      </c>
      <c r="B95" s="127">
        <v>713523003</v>
      </c>
      <c r="C95" s="10" t="s">
        <v>8278</v>
      </c>
      <c r="D95" s="10" t="s">
        <v>7952</v>
      </c>
      <c r="E95" s="126">
        <v>5948646</v>
      </c>
      <c r="F95" s="126">
        <v>5948646</v>
      </c>
    </row>
    <row r="96" spans="1:6" x14ac:dyDescent="0.25">
      <c r="A96" s="10">
        <v>2330</v>
      </c>
      <c r="B96" s="127">
        <v>713523003</v>
      </c>
      <c r="C96" s="10" t="s">
        <v>8278</v>
      </c>
      <c r="D96" s="10" t="s">
        <v>7953</v>
      </c>
      <c r="E96" s="126">
        <v>8755678</v>
      </c>
      <c r="F96" s="126">
        <v>8755678</v>
      </c>
    </row>
    <row r="97" spans="1:6" x14ac:dyDescent="0.25">
      <c r="A97" s="10">
        <v>2330</v>
      </c>
      <c r="B97" s="127">
        <v>713523003</v>
      </c>
      <c r="C97" s="10" t="s">
        <v>8278</v>
      </c>
      <c r="D97" s="10" t="s">
        <v>7892</v>
      </c>
      <c r="E97" s="126">
        <v>9138924</v>
      </c>
      <c r="F97" s="126">
        <v>9138924</v>
      </c>
    </row>
    <row r="98" spans="1:6" x14ac:dyDescent="0.25">
      <c r="A98" s="10">
        <v>2330</v>
      </c>
      <c r="B98" s="127">
        <v>713523003</v>
      </c>
      <c r="C98" s="10" t="s">
        <v>8278</v>
      </c>
      <c r="D98" s="10" t="s">
        <v>7955</v>
      </c>
      <c r="E98" s="126">
        <v>9197884</v>
      </c>
      <c r="F98" s="126">
        <v>9197884</v>
      </c>
    </row>
    <row r="99" spans="1:6" x14ac:dyDescent="0.25">
      <c r="A99" s="10">
        <v>2330</v>
      </c>
      <c r="B99" s="127">
        <v>713523003</v>
      </c>
      <c r="C99" s="10" t="s">
        <v>8278</v>
      </c>
      <c r="D99" s="10" t="s">
        <v>7916</v>
      </c>
      <c r="E99" s="126">
        <v>10587842</v>
      </c>
      <c r="F99" s="126">
        <v>10587842</v>
      </c>
    </row>
    <row r="100" spans="1:6" x14ac:dyDescent="0.25">
      <c r="A100" s="10">
        <v>2330</v>
      </c>
      <c r="B100" s="127">
        <v>713523003</v>
      </c>
      <c r="C100" s="10" t="s">
        <v>8278</v>
      </c>
      <c r="D100" s="10" t="s">
        <v>7906</v>
      </c>
      <c r="E100" s="126">
        <v>15035003</v>
      </c>
      <c r="F100" s="126">
        <v>15035003</v>
      </c>
    </row>
    <row r="101" spans="1:6" x14ac:dyDescent="0.25">
      <c r="A101" s="10">
        <v>2330</v>
      </c>
      <c r="B101" s="127">
        <v>713523003</v>
      </c>
      <c r="C101" s="10" t="s">
        <v>8278</v>
      </c>
      <c r="D101" s="10" t="s">
        <v>7954</v>
      </c>
      <c r="E101" s="126">
        <v>17691973</v>
      </c>
      <c r="F101" s="126">
        <v>17691973</v>
      </c>
    </row>
    <row r="102" spans="1:6" x14ac:dyDescent="0.25">
      <c r="A102" s="10">
        <v>2330</v>
      </c>
      <c r="B102" s="127">
        <v>713523003</v>
      </c>
      <c r="C102" s="10" t="s">
        <v>8278</v>
      </c>
      <c r="D102" s="10" t="s">
        <v>7957</v>
      </c>
      <c r="E102" s="126">
        <v>22236082</v>
      </c>
      <c r="F102" s="126">
        <v>22236082</v>
      </c>
    </row>
    <row r="103" spans="1:6" x14ac:dyDescent="0.25">
      <c r="A103" s="10">
        <v>2330</v>
      </c>
      <c r="B103" s="127">
        <v>713523003</v>
      </c>
      <c r="C103" s="10" t="s">
        <v>8278</v>
      </c>
      <c r="D103" s="10" t="s">
        <v>7956</v>
      </c>
      <c r="E103" s="126">
        <v>31147813</v>
      </c>
      <c r="F103" s="126">
        <v>31147813</v>
      </c>
    </row>
    <row r="104" spans="1:6" x14ac:dyDescent="0.25">
      <c r="A104" s="10">
        <v>2330</v>
      </c>
      <c r="B104" s="127">
        <v>713523003</v>
      </c>
      <c r="C104" s="10" t="s">
        <v>8278</v>
      </c>
      <c r="D104" s="10" t="s">
        <v>7917</v>
      </c>
      <c r="E104" s="126">
        <v>63141499</v>
      </c>
      <c r="F104" s="126">
        <v>63141499</v>
      </c>
    </row>
    <row r="105" spans="1:6" x14ac:dyDescent="0.25">
      <c r="A105" s="10">
        <v>2450</v>
      </c>
      <c r="B105" s="127">
        <v>700028100</v>
      </c>
      <c r="C105" s="10" t="s">
        <v>8279</v>
      </c>
      <c r="D105" s="10" t="s">
        <v>7913</v>
      </c>
      <c r="E105" s="126">
        <v>11679886</v>
      </c>
      <c r="F105" s="126">
        <v>11679886</v>
      </c>
    </row>
    <row r="106" spans="1:6" x14ac:dyDescent="0.25">
      <c r="A106" s="10">
        <v>2450</v>
      </c>
      <c r="B106" s="127">
        <v>700028100</v>
      </c>
      <c r="C106" s="10" t="s">
        <v>8279</v>
      </c>
      <c r="D106" s="10" t="s">
        <v>7958</v>
      </c>
      <c r="E106" s="126">
        <v>33561522</v>
      </c>
      <c r="F106" s="126">
        <v>33561522</v>
      </c>
    </row>
    <row r="107" spans="1:6" x14ac:dyDescent="0.25">
      <c r="A107" s="10">
        <v>2550</v>
      </c>
      <c r="B107" s="127">
        <v>708781002</v>
      </c>
      <c r="C107" s="10" t="s">
        <v>8280</v>
      </c>
      <c r="D107" s="10" t="s">
        <v>250</v>
      </c>
      <c r="E107" s="126">
        <v>8016600</v>
      </c>
      <c r="F107" s="126">
        <v>8016600</v>
      </c>
    </row>
    <row r="108" spans="1:6" x14ac:dyDescent="0.25">
      <c r="A108" s="10">
        <v>2550</v>
      </c>
      <c r="B108" s="127">
        <v>708781002</v>
      </c>
      <c r="C108" s="10" t="s">
        <v>8280</v>
      </c>
      <c r="D108" s="10" t="s">
        <v>7959</v>
      </c>
      <c r="E108" s="126">
        <v>18133421</v>
      </c>
      <c r="F108" s="126">
        <v>18133421</v>
      </c>
    </row>
    <row r="109" spans="1:6" x14ac:dyDescent="0.25">
      <c r="A109" s="10">
        <v>3200</v>
      </c>
      <c r="B109" s="127">
        <v>709963007</v>
      </c>
      <c r="C109" s="10" t="s">
        <v>8281</v>
      </c>
      <c r="D109" s="10" t="s">
        <v>7961</v>
      </c>
      <c r="E109" s="126">
        <v>10796722</v>
      </c>
      <c r="F109" s="126">
        <v>10796722</v>
      </c>
    </row>
    <row r="110" spans="1:6" x14ac:dyDescent="0.25">
      <c r="A110" s="10">
        <v>3200</v>
      </c>
      <c r="B110" s="127">
        <v>709963007</v>
      </c>
      <c r="C110" s="10" t="s">
        <v>8281</v>
      </c>
      <c r="D110" s="10" t="s">
        <v>7946</v>
      </c>
      <c r="E110" s="126">
        <v>11123938</v>
      </c>
      <c r="F110" s="126">
        <v>11123938</v>
      </c>
    </row>
    <row r="111" spans="1:6" x14ac:dyDescent="0.25">
      <c r="A111" s="10">
        <v>3200</v>
      </c>
      <c r="B111" s="127">
        <v>709963007</v>
      </c>
      <c r="C111" s="10" t="s">
        <v>8281</v>
      </c>
      <c r="D111" s="10" t="s">
        <v>7960</v>
      </c>
      <c r="E111" s="126">
        <v>12785011</v>
      </c>
      <c r="F111" s="126">
        <v>12785011</v>
      </c>
    </row>
    <row r="112" spans="1:6" x14ac:dyDescent="0.25">
      <c r="A112" s="10">
        <v>3200</v>
      </c>
      <c r="B112" s="127">
        <v>709963007</v>
      </c>
      <c r="C112" s="10" t="s">
        <v>8281</v>
      </c>
      <c r="D112" s="10" t="s">
        <v>7927</v>
      </c>
      <c r="E112" s="126">
        <v>25813625</v>
      </c>
      <c r="F112" s="126">
        <v>25813625</v>
      </c>
    </row>
    <row r="113" spans="1:6" x14ac:dyDescent="0.25">
      <c r="A113" s="10">
        <v>3450</v>
      </c>
      <c r="B113" s="127">
        <v>705121001</v>
      </c>
      <c r="C113" s="10" t="s">
        <v>8282</v>
      </c>
      <c r="D113" s="10" t="s">
        <v>7963</v>
      </c>
      <c r="E113" s="126">
        <v>10436073</v>
      </c>
      <c r="F113" s="126">
        <v>10436073</v>
      </c>
    </row>
    <row r="114" spans="1:6" x14ac:dyDescent="0.25">
      <c r="A114" s="10">
        <v>3450</v>
      </c>
      <c r="B114" s="127">
        <v>705121001</v>
      </c>
      <c r="C114" s="10" t="s">
        <v>8282</v>
      </c>
      <c r="D114" s="10" t="s">
        <v>7962</v>
      </c>
      <c r="E114" s="126">
        <v>15180071</v>
      </c>
      <c r="F114" s="126">
        <v>15180071</v>
      </c>
    </row>
    <row r="115" spans="1:6" x14ac:dyDescent="0.25">
      <c r="A115" s="10">
        <v>3650</v>
      </c>
      <c r="B115" s="127">
        <v>714041002</v>
      </c>
      <c r="C115" s="10" t="s">
        <v>8283</v>
      </c>
      <c r="D115" s="10" t="s">
        <v>7964</v>
      </c>
      <c r="E115" s="126">
        <v>46306688</v>
      </c>
      <c r="F115" s="126">
        <v>46306688</v>
      </c>
    </row>
    <row r="116" spans="1:6" x14ac:dyDescent="0.25">
      <c r="A116" s="10">
        <v>3800</v>
      </c>
      <c r="B116" s="127">
        <v>700177300</v>
      </c>
      <c r="C116" s="10" t="s">
        <v>8284</v>
      </c>
      <c r="D116" s="10" t="s">
        <v>7910</v>
      </c>
      <c r="E116" s="126">
        <v>18774133</v>
      </c>
      <c r="F116" s="126">
        <v>18774133</v>
      </c>
    </row>
    <row r="117" spans="1:6" x14ac:dyDescent="0.25">
      <c r="A117" s="10">
        <v>3800</v>
      </c>
      <c r="B117" s="127">
        <v>700177300</v>
      </c>
      <c r="C117" s="10" t="s">
        <v>8284</v>
      </c>
      <c r="D117" s="10" t="s">
        <v>7935</v>
      </c>
      <c r="E117" s="126">
        <v>23305766</v>
      </c>
      <c r="F117" s="126">
        <v>23305766</v>
      </c>
    </row>
    <row r="118" spans="1:6" x14ac:dyDescent="0.25">
      <c r="A118" s="10">
        <v>3800</v>
      </c>
      <c r="B118" s="127">
        <v>700177300</v>
      </c>
      <c r="C118" s="10" t="s">
        <v>8284</v>
      </c>
      <c r="D118" s="10" t="s">
        <v>7965</v>
      </c>
      <c r="E118" s="126">
        <v>35429735</v>
      </c>
      <c r="F118" s="126">
        <v>35429735</v>
      </c>
    </row>
    <row r="119" spans="1:6" x14ac:dyDescent="0.25">
      <c r="A119" s="10">
        <v>3800</v>
      </c>
      <c r="B119" s="127">
        <v>700177300</v>
      </c>
      <c r="C119" s="10" t="s">
        <v>8284</v>
      </c>
      <c r="D119" s="10" t="s">
        <v>8285</v>
      </c>
      <c r="E119" s="126">
        <v>62914276</v>
      </c>
      <c r="F119" s="126">
        <v>62914276</v>
      </c>
    </row>
    <row r="120" spans="1:6" x14ac:dyDescent="0.25">
      <c r="A120" s="10">
        <v>3800</v>
      </c>
      <c r="B120" s="127">
        <v>700177300</v>
      </c>
      <c r="C120" s="10" t="s">
        <v>8284</v>
      </c>
      <c r="D120" s="10" t="s">
        <v>162</v>
      </c>
      <c r="E120" s="126">
        <v>82754916</v>
      </c>
      <c r="F120" s="126">
        <v>82754916</v>
      </c>
    </row>
    <row r="121" spans="1:6" x14ac:dyDescent="0.25">
      <c r="A121" s="10">
        <v>3800</v>
      </c>
      <c r="B121" s="127">
        <v>700177300</v>
      </c>
      <c r="C121" s="10" t="s">
        <v>8284</v>
      </c>
      <c r="D121" s="10" t="s">
        <v>7943</v>
      </c>
      <c r="E121" s="126">
        <v>96279820</v>
      </c>
      <c r="F121" s="126">
        <v>96279820</v>
      </c>
    </row>
    <row r="122" spans="1:6" x14ac:dyDescent="0.25">
      <c r="A122" s="10">
        <v>3842</v>
      </c>
      <c r="B122" s="127">
        <v>719400000</v>
      </c>
      <c r="C122" s="10" t="s">
        <v>8286</v>
      </c>
      <c r="D122" s="10" t="s">
        <v>7914</v>
      </c>
      <c r="E122" s="126">
        <v>4488606</v>
      </c>
      <c r="F122" s="126">
        <v>4488606</v>
      </c>
    </row>
    <row r="123" spans="1:6" x14ac:dyDescent="0.25">
      <c r="A123" s="10">
        <v>3842</v>
      </c>
      <c r="B123" s="127">
        <v>719400000</v>
      </c>
      <c r="C123" s="10" t="s">
        <v>8286</v>
      </c>
      <c r="D123" s="10" t="s">
        <v>7967</v>
      </c>
      <c r="E123" s="126">
        <v>8894116</v>
      </c>
      <c r="F123" s="126">
        <v>8894116</v>
      </c>
    </row>
    <row r="124" spans="1:6" x14ac:dyDescent="0.25">
      <c r="A124" s="10">
        <v>3842</v>
      </c>
      <c r="B124" s="127">
        <v>719400000</v>
      </c>
      <c r="C124" s="10" t="s">
        <v>8286</v>
      </c>
      <c r="D124" s="10" t="s">
        <v>7966</v>
      </c>
      <c r="E124" s="126">
        <v>12080068</v>
      </c>
      <c r="F124" s="126">
        <v>12080068</v>
      </c>
    </row>
    <row r="125" spans="1:6" x14ac:dyDescent="0.25">
      <c r="A125" s="10">
        <v>3842</v>
      </c>
      <c r="B125" s="127">
        <v>719400000</v>
      </c>
      <c r="C125" s="10" t="s">
        <v>8286</v>
      </c>
      <c r="D125" s="10" t="s">
        <v>7937</v>
      </c>
      <c r="E125" s="126">
        <v>14416088</v>
      </c>
      <c r="F125" s="126">
        <v>14416088</v>
      </c>
    </row>
    <row r="126" spans="1:6" x14ac:dyDescent="0.25">
      <c r="A126" s="10">
        <v>3842</v>
      </c>
      <c r="B126" s="127">
        <v>719400000</v>
      </c>
      <c r="C126" s="10" t="s">
        <v>8286</v>
      </c>
      <c r="D126" s="10" t="s">
        <v>7934</v>
      </c>
      <c r="E126" s="126">
        <v>20547667</v>
      </c>
      <c r="F126" s="126">
        <v>20547667</v>
      </c>
    </row>
    <row r="127" spans="1:6" x14ac:dyDescent="0.25">
      <c r="A127" s="10">
        <v>3842</v>
      </c>
      <c r="B127" s="127">
        <v>719400000</v>
      </c>
      <c r="C127" s="10" t="s">
        <v>8286</v>
      </c>
      <c r="D127" s="10" t="s">
        <v>6479</v>
      </c>
      <c r="E127" s="126">
        <v>20594214</v>
      </c>
      <c r="F127" s="126">
        <v>20594214</v>
      </c>
    </row>
    <row r="128" spans="1:6" x14ac:dyDescent="0.25">
      <c r="A128" s="10">
        <v>3842</v>
      </c>
      <c r="B128" s="127">
        <v>719400000</v>
      </c>
      <c r="C128" s="10" t="s">
        <v>8286</v>
      </c>
      <c r="D128" s="10" t="s">
        <v>7948</v>
      </c>
      <c r="E128" s="126">
        <v>21630339</v>
      </c>
      <c r="F128" s="126">
        <v>21630339</v>
      </c>
    </row>
    <row r="129" spans="1:6" x14ac:dyDescent="0.25">
      <c r="A129" s="10">
        <v>3842</v>
      </c>
      <c r="B129" s="127">
        <v>719400000</v>
      </c>
      <c r="C129" s="10" t="s">
        <v>8286</v>
      </c>
      <c r="D129" s="10" t="s">
        <v>7968</v>
      </c>
      <c r="E129" s="126">
        <v>29289903</v>
      </c>
      <c r="F129" s="126">
        <v>29289903</v>
      </c>
    </row>
    <row r="130" spans="1:6" x14ac:dyDescent="0.25">
      <c r="A130" s="10">
        <v>3842</v>
      </c>
      <c r="B130" s="127">
        <v>719400000</v>
      </c>
      <c r="C130" s="10" t="s">
        <v>8286</v>
      </c>
      <c r="D130" s="10" t="s">
        <v>7969</v>
      </c>
      <c r="E130" s="126">
        <v>36641034</v>
      </c>
      <c r="F130" s="126">
        <v>36641034</v>
      </c>
    </row>
    <row r="131" spans="1:6" x14ac:dyDescent="0.25">
      <c r="A131" s="10">
        <v>3842</v>
      </c>
      <c r="B131" s="127">
        <v>719400000</v>
      </c>
      <c r="C131" s="10" t="s">
        <v>8286</v>
      </c>
      <c r="D131" s="10" t="s">
        <v>7898</v>
      </c>
      <c r="E131" s="126">
        <v>37882862</v>
      </c>
      <c r="F131" s="126">
        <v>37882862</v>
      </c>
    </row>
    <row r="132" spans="1:6" x14ac:dyDescent="0.25">
      <c r="A132" s="10">
        <v>3846</v>
      </c>
      <c r="B132" s="127">
        <v>800665612</v>
      </c>
      <c r="C132" s="10" t="s">
        <v>8287</v>
      </c>
      <c r="D132" s="10" t="s">
        <v>7913</v>
      </c>
      <c r="E132" s="126">
        <v>8899151</v>
      </c>
      <c r="F132" s="126">
        <v>8899151</v>
      </c>
    </row>
    <row r="133" spans="1:6" x14ac:dyDescent="0.25">
      <c r="A133" s="10">
        <v>3848</v>
      </c>
      <c r="B133" s="127">
        <v>702085047</v>
      </c>
      <c r="C133" s="10" t="s">
        <v>8288</v>
      </c>
      <c r="D133" s="10" t="s">
        <v>7928</v>
      </c>
      <c r="E133" s="126">
        <v>7782826</v>
      </c>
      <c r="F133" s="126">
        <v>7782826</v>
      </c>
    </row>
    <row r="134" spans="1:6" x14ac:dyDescent="0.25">
      <c r="A134" s="10">
        <v>3860</v>
      </c>
      <c r="B134" s="127">
        <v>711524002</v>
      </c>
      <c r="C134" s="10" t="s">
        <v>8289</v>
      </c>
      <c r="D134" s="10" t="s">
        <v>7927</v>
      </c>
      <c r="E134" s="126">
        <v>18307580</v>
      </c>
      <c r="F134" s="126">
        <v>18307580</v>
      </c>
    </row>
    <row r="135" spans="1:6" x14ac:dyDescent="0.25">
      <c r="A135" s="10">
        <v>3950</v>
      </c>
      <c r="B135" s="127">
        <v>814968006</v>
      </c>
      <c r="C135" s="10" t="s">
        <v>8290</v>
      </c>
      <c r="D135" s="10" t="s">
        <v>7917</v>
      </c>
      <c r="E135" s="126">
        <v>15721674</v>
      </c>
      <c r="F135" s="126">
        <v>15721674</v>
      </c>
    </row>
    <row r="136" spans="1:6" x14ac:dyDescent="0.25">
      <c r="A136" s="10">
        <v>4100</v>
      </c>
      <c r="B136" s="127">
        <v>707182008</v>
      </c>
      <c r="C136" s="10" t="s">
        <v>8291</v>
      </c>
      <c r="D136" s="10" t="s">
        <v>7899</v>
      </c>
      <c r="E136" s="126">
        <v>5345863</v>
      </c>
      <c r="F136" s="126">
        <v>5345863</v>
      </c>
    </row>
    <row r="137" spans="1:6" x14ac:dyDescent="0.25">
      <c r="A137" s="10">
        <v>4250</v>
      </c>
      <c r="B137" s="127" t="s">
        <v>7816</v>
      </c>
      <c r="C137" s="10" t="s">
        <v>8292</v>
      </c>
      <c r="D137" s="10" t="s">
        <v>7936</v>
      </c>
      <c r="E137" s="126">
        <v>429276</v>
      </c>
      <c r="F137" s="126">
        <v>429276</v>
      </c>
    </row>
    <row r="138" spans="1:6" x14ac:dyDescent="0.25">
      <c r="A138" s="10">
        <v>4250</v>
      </c>
      <c r="B138" s="127" t="s">
        <v>7816</v>
      </c>
      <c r="C138" s="10" t="s">
        <v>8292</v>
      </c>
      <c r="D138" s="10" t="s">
        <v>7954</v>
      </c>
      <c r="E138" s="126">
        <v>2741677</v>
      </c>
      <c r="F138" s="126">
        <v>2741677</v>
      </c>
    </row>
    <row r="139" spans="1:6" x14ac:dyDescent="0.25">
      <c r="A139" s="10">
        <v>4250</v>
      </c>
      <c r="B139" s="127" t="s">
        <v>7816</v>
      </c>
      <c r="C139" s="10" t="s">
        <v>8292</v>
      </c>
      <c r="D139" s="10" t="s">
        <v>7892</v>
      </c>
      <c r="E139" s="126">
        <v>3290013</v>
      </c>
      <c r="F139" s="126">
        <v>3290013</v>
      </c>
    </row>
    <row r="140" spans="1:6" x14ac:dyDescent="0.25">
      <c r="A140" s="10">
        <v>4250</v>
      </c>
      <c r="B140" s="127" t="s">
        <v>7816</v>
      </c>
      <c r="C140" s="10" t="s">
        <v>8292</v>
      </c>
      <c r="D140" s="10" t="s">
        <v>7975</v>
      </c>
      <c r="E140" s="126">
        <v>3993818</v>
      </c>
      <c r="F140" s="126">
        <v>3993818</v>
      </c>
    </row>
    <row r="141" spans="1:6" x14ac:dyDescent="0.25">
      <c r="A141" s="10">
        <v>4250</v>
      </c>
      <c r="B141" s="127" t="s">
        <v>7816</v>
      </c>
      <c r="C141" s="10" t="s">
        <v>8292</v>
      </c>
      <c r="D141" s="10" t="s">
        <v>7976</v>
      </c>
      <c r="E141" s="126">
        <v>5930280</v>
      </c>
      <c r="F141" s="126">
        <v>5930280</v>
      </c>
    </row>
    <row r="142" spans="1:6" x14ac:dyDescent="0.25">
      <c r="A142" s="10">
        <v>4250</v>
      </c>
      <c r="B142" s="127" t="s">
        <v>7816</v>
      </c>
      <c r="C142" s="10" t="s">
        <v>8292</v>
      </c>
      <c r="D142" s="10" t="s">
        <v>7972</v>
      </c>
      <c r="E142" s="126">
        <v>6206400</v>
      </c>
      <c r="F142" s="126">
        <v>6206400</v>
      </c>
    </row>
    <row r="143" spans="1:6" x14ac:dyDescent="0.25">
      <c r="A143" s="10">
        <v>4250</v>
      </c>
      <c r="B143" s="127" t="s">
        <v>7816</v>
      </c>
      <c r="C143" s="10" t="s">
        <v>8292</v>
      </c>
      <c r="D143" s="10" t="s">
        <v>7925</v>
      </c>
      <c r="E143" s="126">
        <v>6206400</v>
      </c>
      <c r="F143" s="126">
        <v>6206400</v>
      </c>
    </row>
    <row r="144" spans="1:6" x14ac:dyDescent="0.25">
      <c r="A144" s="10">
        <v>4250</v>
      </c>
      <c r="B144" s="127" t="s">
        <v>7816</v>
      </c>
      <c r="C144" s="10" t="s">
        <v>8292</v>
      </c>
      <c r="D144" s="10" t="s">
        <v>7970</v>
      </c>
      <c r="E144" s="126">
        <v>6516720</v>
      </c>
      <c r="F144" s="126">
        <v>6516720</v>
      </c>
    </row>
    <row r="145" spans="1:6" x14ac:dyDescent="0.25">
      <c r="A145" s="10">
        <v>4250</v>
      </c>
      <c r="B145" s="127" t="s">
        <v>7816</v>
      </c>
      <c r="C145" s="10" t="s">
        <v>8292</v>
      </c>
      <c r="D145" s="10" t="s">
        <v>7984</v>
      </c>
      <c r="E145" s="126">
        <v>7075296</v>
      </c>
      <c r="F145" s="126">
        <v>7075296</v>
      </c>
    </row>
    <row r="146" spans="1:6" x14ac:dyDescent="0.25">
      <c r="A146" s="10">
        <v>4250</v>
      </c>
      <c r="B146" s="127" t="s">
        <v>7816</v>
      </c>
      <c r="C146" s="10" t="s">
        <v>8292</v>
      </c>
      <c r="D146" s="10" t="s">
        <v>7979</v>
      </c>
      <c r="E146" s="126">
        <v>7413200</v>
      </c>
      <c r="F146" s="126">
        <v>7413200</v>
      </c>
    </row>
    <row r="147" spans="1:6" x14ac:dyDescent="0.25">
      <c r="A147" s="10">
        <v>4250</v>
      </c>
      <c r="B147" s="127" t="s">
        <v>7816</v>
      </c>
      <c r="C147" s="10" t="s">
        <v>8292</v>
      </c>
      <c r="D147" s="10" t="s">
        <v>7889</v>
      </c>
      <c r="E147" s="126">
        <v>7758000</v>
      </c>
      <c r="F147" s="126">
        <v>7758000</v>
      </c>
    </row>
    <row r="148" spans="1:6" x14ac:dyDescent="0.25">
      <c r="A148" s="10">
        <v>4250</v>
      </c>
      <c r="B148" s="127" t="s">
        <v>7816</v>
      </c>
      <c r="C148" s="10" t="s">
        <v>8292</v>
      </c>
      <c r="D148" s="10" t="s">
        <v>7908</v>
      </c>
      <c r="E148" s="126">
        <v>7944192</v>
      </c>
      <c r="F148" s="126">
        <v>7944192</v>
      </c>
    </row>
    <row r="149" spans="1:6" x14ac:dyDescent="0.25">
      <c r="A149" s="10">
        <v>4250</v>
      </c>
      <c r="B149" s="127" t="s">
        <v>7816</v>
      </c>
      <c r="C149" s="10" t="s">
        <v>8292</v>
      </c>
      <c r="D149" s="10" t="s">
        <v>7949</v>
      </c>
      <c r="E149" s="126">
        <v>8016600</v>
      </c>
      <c r="F149" s="126">
        <v>8016600</v>
      </c>
    </row>
    <row r="150" spans="1:6" x14ac:dyDescent="0.25">
      <c r="A150" s="10">
        <v>4250</v>
      </c>
      <c r="B150" s="127" t="s">
        <v>7816</v>
      </c>
      <c r="C150" s="10" t="s">
        <v>8292</v>
      </c>
      <c r="D150" s="10" t="s">
        <v>7977</v>
      </c>
      <c r="E150" s="126">
        <v>8016600</v>
      </c>
      <c r="F150" s="126">
        <v>8016600</v>
      </c>
    </row>
    <row r="151" spans="1:6" x14ac:dyDescent="0.25">
      <c r="A151" s="10">
        <v>4250</v>
      </c>
      <c r="B151" s="127" t="s">
        <v>7816</v>
      </c>
      <c r="C151" s="10" t="s">
        <v>8292</v>
      </c>
      <c r="D151" s="10" t="s">
        <v>7982</v>
      </c>
      <c r="E151" s="126">
        <v>8016600</v>
      </c>
      <c r="F151" s="126">
        <v>8016600</v>
      </c>
    </row>
    <row r="152" spans="1:6" x14ac:dyDescent="0.25">
      <c r="A152" s="10">
        <v>4250</v>
      </c>
      <c r="B152" s="127" t="s">
        <v>7816</v>
      </c>
      <c r="C152" s="10" t="s">
        <v>8292</v>
      </c>
      <c r="D152" s="10" t="s">
        <v>7974</v>
      </c>
      <c r="E152" s="126">
        <v>8225031</v>
      </c>
      <c r="F152" s="126">
        <v>8225031</v>
      </c>
    </row>
    <row r="153" spans="1:6" x14ac:dyDescent="0.25">
      <c r="A153" s="10">
        <v>4250</v>
      </c>
      <c r="B153" s="127" t="s">
        <v>7816</v>
      </c>
      <c r="C153" s="10" t="s">
        <v>8292</v>
      </c>
      <c r="D153" s="10" t="s">
        <v>7923</v>
      </c>
      <c r="E153" s="126">
        <v>8844120</v>
      </c>
      <c r="F153" s="126">
        <v>8844120</v>
      </c>
    </row>
    <row r="154" spans="1:6" x14ac:dyDescent="0.25">
      <c r="A154" s="10">
        <v>4250</v>
      </c>
      <c r="B154" s="127" t="s">
        <v>7816</v>
      </c>
      <c r="C154" s="10" t="s">
        <v>8292</v>
      </c>
      <c r="D154" s="10" t="s">
        <v>7980</v>
      </c>
      <c r="E154" s="126">
        <v>8937216</v>
      </c>
      <c r="F154" s="126">
        <v>8937216</v>
      </c>
    </row>
    <row r="155" spans="1:6" x14ac:dyDescent="0.25">
      <c r="A155" s="10">
        <v>4250</v>
      </c>
      <c r="B155" s="127" t="s">
        <v>7816</v>
      </c>
      <c r="C155" s="10" t="s">
        <v>8292</v>
      </c>
      <c r="D155" s="10" t="s">
        <v>7907</v>
      </c>
      <c r="E155" s="126">
        <v>10420339</v>
      </c>
      <c r="F155" s="126">
        <v>10420339</v>
      </c>
    </row>
    <row r="156" spans="1:6" x14ac:dyDescent="0.25">
      <c r="A156" s="10">
        <v>4250</v>
      </c>
      <c r="B156" s="127" t="s">
        <v>7816</v>
      </c>
      <c r="C156" s="10" t="s">
        <v>8292</v>
      </c>
      <c r="D156" s="10" t="s">
        <v>7888</v>
      </c>
      <c r="E156" s="126">
        <v>10481920</v>
      </c>
      <c r="F156" s="126">
        <v>10481920</v>
      </c>
    </row>
    <row r="157" spans="1:6" x14ac:dyDescent="0.25">
      <c r="A157" s="10">
        <v>4250</v>
      </c>
      <c r="B157" s="127" t="s">
        <v>7816</v>
      </c>
      <c r="C157" s="10" t="s">
        <v>8292</v>
      </c>
      <c r="D157" s="10" t="s">
        <v>7985</v>
      </c>
      <c r="E157" s="126">
        <v>13118778</v>
      </c>
      <c r="F157" s="126">
        <v>13118778</v>
      </c>
    </row>
    <row r="158" spans="1:6" x14ac:dyDescent="0.25">
      <c r="A158" s="10">
        <v>4250</v>
      </c>
      <c r="B158" s="127" t="s">
        <v>7816</v>
      </c>
      <c r="C158" s="10" t="s">
        <v>8292</v>
      </c>
      <c r="D158" s="10" t="s">
        <v>7891</v>
      </c>
      <c r="E158" s="126">
        <v>13654080</v>
      </c>
      <c r="F158" s="126">
        <v>13654080</v>
      </c>
    </row>
    <row r="159" spans="1:6" x14ac:dyDescent="0.25">
      <c r="A159" s="10">
        <v>4250</v>
      </c>
      <c r="B159" s="127" t="s">
        <v>7816</v>
      </c>
      <c r="C159" s="10" t="s">
        <v>8292</v>
      </c>
      <c r="D159" s="10" t="s">
        <v>7928</v>
      </c>
      <c r="E159" s="126">
        <v>15373046</v>
      </c>
      <c r="F159" s="126">
        <v>15373046</v>
      </c>
    </row>
    <row r="160" spans="1:6" x14ac:dyDescent="0.25">
      <c r="A160" s="10">
        <v>4250</v>
      </c>
      <c r="B160" s="127" t="s">
        <v>7816</v>
      </c>
      <c r="C160" s="10" t="s">
        <v>8292</v>
      </c>
      <c r="D160" s="10" t="s">
        <v>7978</v>
      </c>
      <c r="E160" s="126">
        <v>15826320</v>
      </c>
      <c r="F160" s="126">
        <v>15826320</v>
      </c>
    </row>
    <row r="161" spans="1:6" x14ac:dyDescent="0.25">
      <c r="A161" s="10">
        <v>4250</v>
      </c>
      <c r="B161" s="127" t="s">
        <v>7816</v>
      </c>
      <c r="C161" s="10" t="s">
        <v>8292</v>
      </c>
      <c r="D161" s="10" t="s">
        <v>7895</v>
      </c>
      <c r="E161" s="126">
        <v>16033200</v>
      </c>
      <c r="F161" s="126">
        <v>16033200</v>
      </c>
    </row>
    <row r="162" spans="1:6" x14ac:dyDescent="0.25">
      <c r="A162" s="10">
        <v>4250</v>
      </c>
      <c r="B162" s="127" t="s">
        <v>7816</v>
      </c>
      <c r="C162" s="10" t="s">
        <v>8292</v>
      </c>
      <c r="D162" s="10" t="s">
        <v>7944</v>
      </c>
      <c r="E162" s="126">
        <v>16033200</v>
      </c>
      <c r="F162" s="126">
        <v>16033200</v>
      </c>
    </row>
    <row r="163" spans="1:6" x14ac:dyDescent="0.25">
      <c r="A163" s="10">
        <v>4250</v>
      </c>
      <c r="B163" s="127" t="s">
        <v>7816</v>
      </c>
      <c r="C163" s="10" t="s">
        <v>8292</v>
      </c>
      <c r="D163" s="10" t="s">
        <v>7941</v>
      </c>
      <c r="E163" s="126">
        <v>16033200</v>
      </c>
      <c r="F163" s="126">
        <v>16033200</v>
      </c>
    </row>
    <row r="164" spans="1:6" x14ac:dyDescent="0.25">
      <c r="A164" s="10">
        <v>4250</v>
      </c>
      <c r="B164" s="127" t="s">
        <v>7816</v>
      </c>
      <c r="C164" s="10" t="s">
        <v>8292</v>
      </c>
      <c r="D164" s="10" t="s">
        <v>7950</v>
      </c>
      <c r="E164" s="126">
        <v>16033200</v>
      </c>
      <c r="F164" s="126">
        <v>16033200</v>
      </c>
    </row>
    <row r="165" spans="1:6" x14ac:dyDescent="0.25">
      <c r="A165" s="10">
        <v>4250</v>
      </c>
      <c r="B165" s="127" t="s">
        <v>7816</v>
      </c>
      <c r="C165" s="10" t="s">
        <v>8292</v>
      </c>
      <c r="D165" s="10" t="s">
        <v>7971</v>
      </c>
      <c r="E165" s="126">
        <v>21903626</v>
      </c>
      <c r="F165" s="126">
        <v>21903626</v>
      </c>
    </row>
    <row r="166" spans="1:6" x14ac:dyDescent="0.25">
      <c r="A166" s="10">
        <v>4250</v>
      </c>
      <c r="B166" s="127" t="s">
        <v>7816</v>
      </c>
      <c r="C166" s="10" t="s">
        <v>8292</v>
      </c>
      <c r="D166" s="10" t="s">
        <v>7948</v>
      </c>
      <c r="E166" s="126">
        <v>22239600</v>
      </c>
      <c r="F166" s="126">
        <v>22239600</v>
      </c>
    </row>
    <row r="167" spans="1:6" x14ac:dyDescent="0.25">
      <c r="A167" s="10">
        <v>4250</v>
      </c>
      <c r="B167" s="127" t="s">
        <v>7816</v>
      </c>
      <c r="C167" s="10" t="s">
        <v>8292</v>
      </c>
      <c r="D167" s="10" t="s">
        <v>7898</v>
      </c>
      <c r="E167" s="126">
        <v>26320308</v>
      </c>
      <c r="F167" s="126">
        <v>26320308</v>
      </c>
    </row>
    <row r="168" spans="1:6" x14ac:dyDescent="0.25">
      <c r="A168" s="10">
        <v>4250</v>
      </c>
      <c r="B168" s="127" t="s">
        <v>7816</v>
      </c>
      <c r="C168" s="10" t="s">
        <v>8292</v>
      </c>
      <c r="D168" s="10" t="s">
        <v>7933</v>
      </c>
      <c r="E168" s="126">
        <v>26737947</v>
      </c>
      <c r="F168" s="126">
        <v>26737947</v>
      </c>
    </row>
    <row r="169" spans="1:6" x14ac:dyDescent="0.25">
      <c r="A169" s="10">
        <v>4250</v>
      </c>
      <c r="B169" s="127" t="s">
        <v>7816</v>
      </c>
      <c r="C169" s="10" t="s">
        <v>8292</v>
      </c>
      <c r="D169" s="10" t="s">
        <v>7981</v>
      </c>
      <c r="E169" s="126">
        <v>27637875</v>
      </c>
      <c r="F169" s="126">
        <v>27637875</v>
      </c>
    </row>
    <row r="170" spans="1:6" x14ac:dyDescent="0.25">
      <c r="A170" s="10">
        <v>4250</v>
      </c>
      <c r="B170" s="127" t="s">
        <v>7816</v>
      </c>
      <c r="C170" s="10" t="s">
        <v>8292</v>
      </c>
      <c r="D170" s="10" t="s">
        <v>7900</v>
      </c>
      <c r="E170" s="126">
        <v>28281323</v>
      </c>
      <c r="F170" s="126">
        <v>28281323</v>
      </c>
    </row>
    <row r="171" spans="1:6" x14ac:dyDescent="0.25">
      <c r="A171" s="10">
        <v>4250</v>
      </c>
      <c r="B171" s="127" t="s">
        <v>7816</v>
      </c>
      <c r="C171" s="10" t="s">
        <v>8292</v>
      </c>
      <c r="D171" s="10" t="s">
        <v>7882</v>
      </c>
      <c r="E171" s="126">
        <v>31370352</v>
      </c>
      <c r="F171" s="126">
        <v>31370352</v>
      </c>
    </row>
    <row r="172" spans="1:6" x14ac:dyDescent="0.25">
      <c r="A172" s="10">
        <v>4250</v>
      </c>
      <c r="B172" s="127" t="s">
        <v>7816</v>
      </c>
      <c r="C172" s="10" t="s">
        <v>8292</v>
      </c>
      <c r="D172" s="10" t="s">
        <v>7973</v>
      </c>
      <c r="E172" s="126">
        <v>33412361</v>
      </c>
      <c r="F172" s="126">
        <v>33412361</v>
      </c>
    </row>
    <row r="173" spans="1:6" x14ac:dyDescent="0.25">
      <c r="A173" s="10">
        <v>4250</v>
      </c>
      <c r="B173" s="127" t="s">
        <v>7816</v>
      </c>
      <c r="C173" s="10" t="s">
        <v>8292</v>
      </c>
      <c r="D173" s="10" t="s">
        <v>7956</v>
      </c>
      <c r="E173" s="126">
        <v>36101697</v>
      </c>
      <c r="F173" s="126">
        <v>36101697</v>
      </c>
    </row>
    <row r="174" spans="1:6" x14ac:dyDescent="0.25">
      <c r="A174" s="10">
        <v>4250</v>
      </c>
      <c r="B174" s="127" t="s">
        <v>7816</v>
      </c>
      <c r="C174" s="10" t="s">
        <v>8292</v>
      </c>
      <c r="D174" s="10" t="s">
        <v>7938</v>
      </c>
      <c r="E174" s="126">
        <v>40906531</v>
      </c>
      <c r="F174" s="126">
        <v>40906531</v>
      </c>
    </row>
    <row r="175" spans="1:6" x14ac:dyDescent="0.25">
      <c r="A175" s="10">
        <v>4250</v>
      </c>
      <c r="B175" s="127" t="s">
        <v>7816</v>
      </c>
      <c r="C175" s="10" t="s">
        <v>8292</v>
      </c>
      <c r="D175" s="10" t="s">
        <v>7969</v>
      </c>
      <c r="E175" s="126">
        <v>47770635</v>
      </c>
      <c r="F175" s="126">
        <v>47770635</v>
      </c>
    </row>
    <row r="176" spans="1:6" x14ac:dyDescent="0.25">
      <c r="A176" s="10">
        <v>4250</v>
      </c>
      <c r="B176" s="127" t="s">
        <v>7816</v>
      </c>
      <c r="C176" s="10" t="s">
        <v>8292</v>
      </c>
      <c r="D176" s="10" t="s">
        <v>198</v>
      </c>
      <c r="E176" s="126">
        <v>50909760</v>
      </c>
      <c r="F176" s="126">
        <v>50909760</v>
      </c>
    </row>
    <row r="177" spans="1:6" x14ac:dyDescent="0.25">
      <c r="A177" s="10">
        <v>4250</v>
      </c>
      <c r="B177" s="127" t="s">
        <v>7816</v>
      </c>
      <c r="C177" s="10" t="s">
        <v>8292</v>
      </c>
      <c r="D177" s="10" t="s">
        <v>7883</v>
      </c>
      <c r="E177" s="126">
        <v>70191420</v>
      </c>
      <c r="F177" s="126">
        <v>70191420</v>
      </c>
    </row>
    <row r="178" spans="1:6" x14ac:dyDescent="0.25">
      <c r="A178" s="10">
        <v>4250</v>
      </c>
      <c r="B178" s="127" t="s">
        <v>7816</v>
      </c>
      <c r="C178" s="10" t="s">
        <v>8292</v>
      </c>
      <c r="D178" s="10" t="s">
        <v>7881</v>
      </c>
      <c r="E178" s="126">
        <v>76673585</v>
      </c>
      <c r="F178" s="126">
        <v>76673585</v>
      </c>
    </row>
    <row r="179" spans="1:6" x14ac:dyDescent="0.25">
      <c r="A179" s="10">
        <v>4300</v>
      </c>
      <c r="B179" s="127" t="s">
        <v>7817</v>
      </c>
      <c r="C179" s="10" t="s">
        <v>8293</v>
      </c>
      <c r="D179" s="10" t="s">
        <v>7986</v>
      </c>
      <c r="E179" s="126">
        <v>7911223</v>
      </c>
      <c r="F179" s="126">
        <v>7911223</v>
      </c>
    </row>
    <row r="180" spans="1:6" x14ac:dyDescent="0.25">
      <c r="A180" s="10">
        <v>4300</v>
      </c>
      <c r="B180" s="127" t="s">
        <v>7817</v>
      </c>
      <c r="C180" s="10" t="s">
        <v>8293</v>
      </c>
      <c r="D180" s="10" t="s">
        <v>7909</v>
      </c>
      <c r="E180" s="126">
        <v>8575467</v>
      </c>
      <c r="F180" s="126">
        <v>8575467</v>
      </c>
    </row>
    <row r="181" spans="1:6" x14ac:dyDescent="0.25">
      <c r="A181" s="10">
        <v>4400</v>
      </c>
      <c r="B181" s="127">
        <v>702358000</v>
      </c>
      <c r="C181" s="10" t="s">
        <v>8294</v>
      </c>
      <c r="D181" s="10" t="s">
        <v>7956</v>
      </c>
      <c r="E181" s="126">
        <v>7240753</v>
      </c>
      <c r="F181" s="126">
        <v>7240753</v>
      </c>
    </row>
    <row r="182" spans="1:6" x14ac:dyDescent="0.25">
      <c r="A182" s="10">
        <v>4400</v>
      </c>
      <c r="B182" s="127">
        <v>702358000</v>
      </c>
      <c r="C182" s="10" t="s">
        <v>8294</v>
      </c>
      <c r="D182" s="10" t="s">
        <v>7988</v>
      </c>
      <c r="E182" s="126">
        <v>8833790</v>
      </c>
      <c r="F182" s="126">
        <v>8833790</v>
      </c>
    </row>
    <row r="183" spans="1:6" x14ac:dyDescent="0.25">
      <c r="A183" s="10">
        <v>4400</v>
      </c>
      <c r="B183" s="127">
        <v>702358000</v>
      </c>
      <c r="C183" s="10" t="s">
        <v>8294</v>
      </c>
      <c r="D183" s="10" t="s">
        <v>187</v>
      </c>
      <c r="E183" s="126">
        <v>12320306</v>
      </c>
      <c r="F183" s="126">
        <v>12320306</v>
      </c>
    </row>
    <row r="184" spans="1:6" x14ac:dyDescent="0.25">
      <c r="A184" s="10">
        <v>4400</v>
      </c>
      <c r="B184" s="127">
        <v>702358000</v>
      </c>
      <c r="C184" s="10" t="s">
        <v>8294</v>
      </c>
      <c r="D184" s="10" t="s">
        <v>7881</v>
      </c>
      <c r="E184" s="126">
        <v>18602162</v>
      </c>
      <c r="F184" s="126">
        <v>18602162</v>
      </c>
    </row>
    <row r="185" spans="1:6" x14ac:dyDescent="0.25">
      <c r="A185" s="10">
        <v>4400</v>
      </c>
      <c r="B185" s="127">
        <v>702358000</v>
      </c>
      <c r="C185" s="10" t="s">
        <v>8294</v>
      </c>
      <c r="D185" s="10" t="s">
        <v>7987</v>
      </c>
      <c r="E185" s="126">
        <v>24276948</v>
      </c>
      <c r="F185" s="126">
        <v>24276948</v>
      </c>
    </row>
    <row r="186" spans="1:6" x14ac:dyDescent="0.25">
      <c r="A186" s="10">
        <v>4425</v>
      </c>
      <c r="B186" s="127">
        <v>711789006</v>
      </c>
      <c r="C186" s="10" t="s">
        <v>8295</v>
      </c>
      <c r="D186" s="10" t="s">
        <v>7989</v>
      </c>
      <c r="E186" s="126">
        <v>16028213</v>
      </c>
      <c r="F186" s="126">
        <v>16028213</v>
      </c>
    </row>
    <row r="187" spans="1:6" x14ac:dyDescent="0.25">
      <c r="A187" s="10">
        <v>4425</v>
      </c>
      <c r="B187" s="127">
        <v>711789006</v>
      </c>
      <c r="C187" s="10" t="s">
        <v>8295</v>
      </c>
      <c r="D187" s="10" t="s">
        <v>7941</v>
      </c>
      <c r="E187" s="126">
        <v>27300327</v>
      </c>
      <c r="F187" s="126">
        <v>27300327</v>
      </c>
    </row>
    <row r="188" spans="1:6" x14ac:dyDescent="0.25">
      <c r="A188" s="10">
        <v>4450</v>
      </c>
      <c r="B188" s="127">
        <v>706786007</v>
      </c>
      <c r="C188" s="10" t="s">
        <v>8296</v>
      </c>
      <c r="D188" s="10" t="s">
        <v>7992</v>
      </c>
      <c r="E188" s="126">
        <v>4654800</v>
      </c>
      <c r="F188" s="126">
        <v>4654800</v>
      </c>
    </row>
    <row r="189" spans="1:6" x14ac:dyDescent="0.25">
      <c r="A189" s="10">
        <v>4450</v>
      </c>
      <c r="B189" s="127">
        <v>706786007</v>
      </c>
      <c r="C189" s="10" t="s">
        <v>8296</v>
      </c>
      <c r="D189" s="10" t="s">
        <v>7884</v>
      </c>
      <c r="E189" s="126">
        <v>6206400</v>
      </c>
      <c r="F189" s="126">
        <v>6206400</v>
      </c>
    </row>
    <row r="190" spans="1:6" x14ac:dyDescent="0.25">
      <c r="A190" s="10">
        <v>4450</v>
      </c>
      <c r="B190" s="127">
        <v>706786007</v>
      </c>
      <c r="C190" s="10" t="s">
        <v>8296</v>
      </c>
      <c r="D190" s="10" t="s">
        <v>8000</v>
      </c>
      <c r="E190" s="126">
        <v>6206400</v>
      </c>
      <c r="F190" s="126">
        <v>6206400</v>
      </c>
    </row>
    <row r="191" spans="1:6" x14ac:dyDescent="0.25">
      <c r="A191" s="10">
        <v>4450</v>
      </c>
      <c r="B191" s="127">
        <v>706786007</v>
      </c>
      <c r="C191" s="10" t="s">
        <v>8296</v>
      </c>
      <c r="D191" s="10" t="s">
        <v>7994</v>
      </c>
      <c r="E191" s="126">
        <v>6208650</v>
      </c>
      <c r="F191" s="126">
        <v>6208650</v>
      </c>
    </row>
    <row r="192" spans="1:6" x14ac:dyDescent="0.25">
      <c r="A192" s="10">
        <v>4450</v>
      </c>
      <c r="B192" s="127">
        <v>706786007</v>
      </c>
      <c r="C192" s="10" t="s">
        <v>8296</v>
      </c>
      <c r="D192" s="10" t="s">
        <v>7998</v>
      </c>
      <c r="E192" s="126">
        <v>6283980</v>
      </c>
      <c r="F192" s="126">
        <v>6283980</v>
      </c>
    </row>
    <row r="193" spans="1:6" x14ac:dyDescent="0.25">
      <c r="A193" s="10">
        <v>4450</v>
      </c>
      <c r="B193" s="127">
        <v>706786007</v>
      </c>
      <c r="C193" s="10" t="s">
        <v>8296</v>
      </c>
      <c r="D193" s="10" t="s">
        <v>8001</v>
      </c>
      <c r="E193" s="126">
        <v>7075296</v>
      </c>
      <c r="F193" s="126">
        <v>7075296</v>
      </c>
    </row>
    <row r="194" spans="1:6" x14ac:dyDescent="0.25">
      <c r="A194" s="10">
        <v>4450</v>
      </c>
      <c r="B194" s="127">
        <v>706786007</v>
      </c>
      <c r="C194" s="10" t="s">
        <v>8296</v>
      </c>
      <c r="D194" s="10" t="s">
        <v>187</v>
      </c>
      <c r="E194" s="126">
        <v>7944192</v>
      </c>
      <c r="F194" s="126">
        <v>7944192</v>
      </c>
    </row>
    <row r="195" spans="1:6" x14ac:dyDescent="0.25">
      <c r="A195" s="10">
        <v>4450</v>
      </c>
      <c r="B195" s="127">
        <v>706786007</v>
      </c>
      <c r="C195" s="10" t="s">
        <v>8296</v>
      </c>
      <c r="D195" s="10" t="s">
        <v>7991</v>
      </c>
      <c r="E195" s="126">
        <v>7944192</v>
      </c>
      <c r="F195" s="126">
        <v>7944192</v>
      </c>
    </row>
    <row r="196" spans="1:6" x14ac:dyDescent="0.25">
      <c r="A196" s="10">
        <v>4450</v>
      </c>
      <c r="B196" s="127">
        <v>706786007</v>
      </c>
      <c r="C196" s="10" t="s">
        <v>8296</v>
      </c>
      <c r="D196" s="10" t="s">
        <v>7962</v>
      </c>
      <c r="E196" s="126">
        <v>7959708</v>
      </c>
      <c r="F196" s="126">
        <v>7959708</v>
      </c>
    </row>
    <row r="197" spans="1:6" x14ac:dyDescent="0.25">
      <c r="A197" s="10">
        <v>4450</v>
      </c>
      <c r="B197" s="127">
        <v>706786007</v>
      </c>
      <c r="C197" s="10" t="s">
        <v>8296</v>
      </c>
      <c r="D197" s="10" t="s">
        <v>7990</v>
      </c>
      <c r="E197" s="126">
        <v>8136590</v>
      </c>
      <c r="F197" s="126">
        <v>8136590</v>
      </c>
    </row>
    <row r="198" spans="1:6" x14ac:dyDescent="0.25">
      <c r="A198" s="10">
        <v>4450</v>
      </c>
      <c r="B198" s="127">
        <v>706786007</v>
      </c>
      <c r="C198" s="10" t="s">
        <v>8296</v>
      </c>
      <c r="D198" s="10" t="s">
        <v>7995</v>
      </c>
      <c r="E198" s="126">
        <v>8313472</v>
      </c>
      <c r="F198" s="126">
        <v>8313472</v>
      </c>
    </row>
    <row r="199" spans="1:6" x14ac:dyDescent="0.25">
      <c r="A199" s="10">
        <v>4450</v>
      </c>
      <c r="B199" s="127">
        <v>706786007</v>
      </c>
      <c r="C199" s="10" t="s">
        <v>8296</v>
      </c>
      <c r="D199" s="10" t="s">
        <v>7983</v>
      </c>
      <c r="E199" s="126">
        <v>8955835</v>
      </c>
      <c r="F199" s="126">
        <v>8955835</v>
      </c>
    </row>
    <row r="200" spans="1:6" x14ac:dyDescent="0.25">
      <c r="A200" s="10">
        <v>4450</v>
      </c>
      <c r="B200" s="127">
        <v>706786007</v>
      </c>
      <c r="C200" s="10" t="s">
        <v>8296</v>
      </c>
      <c r="D200" s="10" t="s">
        <v>7997</v>
      </c>
      <c r="E200" s="126">
        <v>10318140</v>
      </c>
      <c r="F200" s="126">
        <v>10318140</v>
      </c>
    </row>
    <row r="201" spans="1:6" x14ac:dyDescent="0.25">
      <c r="A201" s="10">
        <v>4450</v>
      </c>
      <c r="B201" s="127">
        <v>706786007</v>
      </c>
      <c r="C201" s="10" t="s">
        <v>8296</v>
      </c>
      <c r="D201" s="10" t="s">
        <v>7996</v>
      </c>
      <c r="E201" s="126">
        <v>11419776</v>
      </c>
      <c r="F201" s="126">
        <v>11419776</v>
      </c>
    </row>
    <row r="202" spans="1:6" x14ac:dyDescent="0.25">
      <c r="A202" s="10">
        <v>4450</v>
      </c>
      <c r="B202" s="127">
        <v>706786007</v>
      </c>
      <c r="C202" s="10" t="s">
        <v>8296</v>
      </c>
      <c r="D202" s="10" t="s">
        <v>7900</v>
      </c>
      <c r="E202" s="126">
        <v>11618380</v>
      </c>
      <c r="F202" s="126">
        <v>11618380</v>
      </c>
    </row>
    <row r="203" spans="1:6" x14ac:dyDescent="0.25">
      <c r="A203" s="10">
        <v>4450</v>
      </c>
      <c r="B203" s="127">
        <v>706786007</v>
      </c>
      <c r="C203" s="10" t="s">
        <v>8296</v>
      </c>
      <c r="D203" s="10" t="s">
        <v>7999</v>
      </c>
      <c r="E203" s="126">
        <v>12024900</v>
      </c>
      <c r="F203" s="126">
        <v>12024900</v>
      </c>
    </row>
    <row r="204" spans="1:6" x14ac:dyDescent="0.25">
      <c r="A204" s="10">
        <v>4450</v>
      </c>
      <c r="B204" s="127">
        <v>706786007</v>
      </c>
      <c r="C204" s="10" t="s">
        <v>8296</v>
      </c>
      <c r="D204" s="10" t="s">
        <v>7927</v>
      </c>
      <c r="E204" s="126">
        <v>12412800</v>
      </c>
      <c r="F204" s="126">
        <v>12412800</v>
      </c>
    </row>
    <row r="205" spans="1:6" x14ac:dyDescent="0.25">
      <c r="A205" s="10">
        <v>4450</v>
      </c>
      <c r="B205" s="127">
        <v>706786007</v>
      </c>
      <c r="C205" s="10" t="s">
        <v>8296</v>
      </c>
      <c r="D205" s="10" t="s">
        <v>7909</v>
      </c>
      <c r="E205" s="126">
        <v>12735533</v>
      </c>
      <c r="F205" s="126">
        <v>12735533</v>
      </c>
    </row>
    <row r="206" spans="1:6" x14ac:dyDescent="0.25">
      <c r="A206" s="10">
        <v>4450</v>
      </c>
      <c r="B206" s="127">
        <v>706786007</v>
      </c>
      <c r="C206" s="10" t="s">
        <v>8296</v>
      </c>
      <c r="D206" s="10" t="s">
        <v>7935</v>
      </c>
      <c r="E206" s="126">
        <v>25736389</v>
      </c>
      <c r="F206" s="126">
        <v>25736389</v>
      </c>
    </row>
    <row r="207" spans="1:6" x14ac:dyDescent="0.25">
      <c r="A207" s="10">
        <v>4450</v>
      </c>
      <c r="B207" s="127">
        <v>706786007</v>
      </c>
      <c r="C207" s="10" t="s">
        <v>8296</v>
      </c>
      <c r="D207" s="10" t="s">
        <v>7993</v>
      </c>
      <c r="E207" s="126">
        <v>26687520</v>
      </c>
      <c r="F207" s="126">
        <v>26687520</v>
      </c>
    </row>
    <row r="208" spans="1:6" x14ac:dyDescent="0.25">
      <c r="A208" s="10">
        <v>4450</v>
      </c>
      <c r="B208" s="127">
        <v>706786007</v>
      </c>
      <c r="C208" s="10" t="s">
        <v>8296</v>
      </c>
      <c r="D208" s="10" t="s">
        <v>7881</v>
      </c>
      <c r="E208" s="126">
        <v>45900981</v>
      </c>
      <c r="F208" s="126">
        <v>45900981</v>
      </c>
    </row>
    <row r="209" spans="1:6" x14ac:dyDescent="0.25">
      <c r="A209" s="10">
        <v>4550</v>
      </c>
      <c r="B209" s="127">
        <v>700155609</v>
      </c>
      <c r="C209" s="10" t="s">
        <v>8297</v>
      </c>
      <c r="D209" s="10" t="s">
        <v>8003</v>
      </c>
      <c r="E209" s="126">
        <v>1046436</v>
      </c>
      <c r="F209" s="126">
        <v>1046436</v>
      </c>
    </row>
    <row r="210" spans="1:6" x14ac:dyDescent="0.25">
      <c r="A210" s="10">
        <v>4550</v>
      </c>
      <c r="B210" s="127">
        <v>700155609</v>
      </c>
      <c r="C210" s="10" t="s">
        <v>8297</v>
      </c>
      <c r="D210" s="10" t="s">
        <v>8002</v>
      </c>
      <c r="E210" s="126">
        <v>4137144</v>
      </c>
      <c r="F210" s="126">
        <v>4137144</v>
      </c>
    </row>
    <row r="211" spans="1:6" x14ac:dyDescent="0.25">
      <c r="A211" s="10">
        <v>4550</v>
      </c>
      <c r="B211" s="127">
        <v>700155609</v>
      </c>
      <c r="C211" s="10" t="s">
        <v>8297</v>
      </c>
      <c r="D211" s="10" t="s">
        <v>7888</v>
      </c>
      <c r="E211" s="126">
        <v>4809960</v>
      </c>
      <c r="F211" s="126">
        <v>4809960</v>
      </c>
    </row>
    <row r="212" spans="1:6" x14ac:dyDescent="0.25">
      <c r="A212" s="10">
        <v>4550</v>
      </c>
      <c r="B212" s="127">
        <v>700155609</v>
      </c>
      <c r="C212" s="10" t="s">
        <v>8297</v>
      </c>
      <c r="D212" s="10" t="s">
        <v>7886</v>
      </c>
      <c r="E212" s="126">
        <v>5460704</v>
      </c>
      <c r="F212" s="126">
        <v>5460704</v>
      </c>
    </row>
    <row r="213" spans="1:6" x14ac:dyDescent="0.25">
      <c r="A213" s="10">
        <v>4550</v>
      </c>
      <c r="B213" s="127">
        <v>700155609</v>
      </c>
      <c r="C213" s="10" t="s">
        <v>8297</v>
      </c>
      <c r="D213" s="10" t="s">
        <v>7939</v>
      </c>
      <c r="E213" s="126">
        <v>9377207</v>
      </c>
      <c r="F213" s="126">
        <v>9377207</v>
      </c>
    </row>
    <row r="214" spans="1:6" x14ac:dyDescent="0.25">
      <c r="A214" s="10">
        <v>4550</v>
      </c>
      <c r="B214" s="127">
        <v>700155609</v>
      </c>
      <c r="C214" s="10" t="s">
        <v>8297</v>
      </c>
      <c r="D214" s="10" t="s">
        <v>7885</v>
      </c>
      <c r="E214" s="126">
        <v>13038136</v>
      </c>
      <c r="F214" s="126">
        <v>13038136</v>
      </c>
    </row>
    <row r="215" spans="1:6" x14ac:dyDescent="0.25">
      <c r="A215" s="10">
        <v>4550</v>
      </c>
      <c r="B215" s="127">
        <v>700155609</v>
      </c>
      <c r="C215" s="10" t="s">
        <v>8297</v>
      </c>
      <c r="D215" s="10" t="s">
        <v>7884</v>
      </c>
      <c r="E215" s="126">
        <v>68285947</v>
      </c>
      <c r="F215" s="126">
        <v>68285947</v>
      </c>
    </row>
    <row r="216" spans="1:6" x14ac:dyDescent="0.25">
      <c r="A216" s="10">
        <v>5070</v>
      </c>
      <c r="B216" s="127">
        <v>690411008</v>
      </c>
      <c r="C216" s="10" t="s">
        <v>8298</v>
      </c>
      <c r="D216" s="10" t="s">
        <v>8004</v>
      </c>
      <c r="E216" s="126">
        <v>3734902</v>
      </c>
      <c r="F216" s="126">
        <v>3734902</v>
      </c>
    </row>
    <row r="217" spans="1:6" x14ac:dyDescent="0.25">
      <c r="A217" s="10">
        <v>5150</v>
      </c>
      <c r="B217" s="127">
        <v>692403002</v>
      </c>
      <c r="C217" s="10" t="s">
        <v>8299</v>
      </c>
      <c r="D217" s="10" t="s">
        <v>7902</v>
      </c>
      <c r="E217" s="126">
        <v>190900</v>
      </c>
      <c r="F217" s="126">
        <v>190900</v>
      </c>
    </row>
    <row r="218" spans="1:6" x14ac:dyDescent="0.25">
      <c r="A218" s="10">
        <v>5200</v>
      </c>
      <c r="B218" s="127">
        <v>690707004</v>
      </c>
      <c r="C218" s="10" t="s">
        <v>8300</v>
      </c>
      <c r="D218" s="10" t="s">
        <v>7960</v>
      </c>
      <c r="E218" s="126">
        <v>10468611</v>
      </c>
      <c r="F218" s="126">
        <v>10468611</v>
      </c>
    </row>
    <row r="219" spans="1:6" x14ac:dyDescent="0.25">
      <c r="A219" s="10">
        <v>5650</v>
      </c>
      <c r="B219" s="127">
        <v>708967009</v>
      </c>
      <c r="C219" s="10" t="s">
        <v>8301</v>
      </c>
      <c r="D219" s="10" t="s">
        <v>8005</v>
      </c>
      <c r="E219" s="126">
        <v>10701385</v>
      </c>
      <c r="F219" s="126">
        <v>10701385</v>
      </c>
    </row>
    <row r="220" spans="1:6" x14ac:dyDescent="0.25">
      <c r="A220" s="10">
        <v>5800</v>
      </c>
      <c r="B220" s="127">
        <v>700159108</v>
      </c>
      <c r="C220" s="10" t="s">
        <v>8302</v>
      </c>
      <c r="D220" s="10" t="s">
        <v>7978</v>
      </c>
      <c r="E220" s="126">
        <v>21995081</v>
      </c>
      <c r="F220" s="126">
        <v>21995081</v>
      </c>
    </row>
    <row r="221" spans="1:6" x14ac:dyDescent="0.25">
      <c r="A221" s="10">
        <v>5850</v>
      </c>
      <c r="B221" s="127">
        <v>700270009</v>
      </c>
      <c r="C221" s="10" t="s">
        <v>8303</v>
      </c>
      <c r="D221" s="10" t="s">
        <v>7967</v>
      </c>
      <c r="E221" s="126">
        <v>14494178</v>
      </c>
      <c r="F221" s="126">
        <v>14494178</v>
      </c>
    </row>
    <row r="222" spans="1:6" x14ac:dyDescent="0.25">
      <c r="A222" s="10">
        <v>5850</v>
      </c>
      <c r="B222" s="127">
        <v>700270009</v>
      </c>
      <c r="C222" s="10" t="s">
        <v>8303</v>
      </c>
      <c r="D222" s="10" t="s">
        <v>7985</v>
      </c>
      <c r="E222" s="126">
        <v>17558950</v>
      </c>
      <c r="F222" s="126">
        <v>17558950</v>
      </c>
    </row>
    <row r="223" spans="1:6" x14ac:dyDescent="0.25">
      <c r="A223" s="10">
        <v>5900</v>
      </c>
      <c r="B223" s="127">
        <v>823695004</v>
      </c>
      <c r="C223" s="10" t="s">
        <v>8304</v>
      </c>
      <c r="D223" s="10" t="s">
        <v>7889</v>
      </c>
      <c r="E223" s="126">
        <v>15177423</v>
      </c>
      <c r="F223" s="126">
        <v>15177423</v>
      </c>
    </row>
    <row r="224" spans="1:6" x14ac:dyDescent="0.25">
      <c r="A224" s="10">
        <v>5950</v>
      </c>
      <c r="B224" s="127">
        <v>708401005</v>
      </c>
      <c r="C224" s="10" t="s">
        <v>8305</v>
      </c>
      <c r="D224" s="10" t="s">
        <v>7889</v>
      </c>
      <c r="E224" s="126">
        <v>11316649</v>
      </c>
      <c r="F224" s="126">
        <v>11316649</v>
      </c>
    </row>
    <row r="225" spans="1:6" x14ac:dyDescent="0.25">
      <c r="A225" s="10">
        <v>5950</v>
      </c>
      <c r="B225" s="127">
        <v>708401005</v>
      </c>
      <c r="C225" s="10" t="s">
        <v>8305</v>
      </c>
      <c r="D225" s="10" t="s">
        <v>7888</v>
      </c>
      <c r="E225" s="126">
        <v>80295037</v>
      </c>
      <c r="F225" s="126">
        <v>80295037</v>
      </c>
    </row>
    <row r="226" spans="1:6" x14ac:dyDescent="0.25">
      <c r="A226" s="10">
        <v>6100</v>
      </c>
      <c r="B226" s="127">
        <v>700124509</v>
      </c>
      <c r="C226" s="10" t="s">
        <v>8306</v>
      </c>
      <c r="D226" s="10" t="s">
        <v>198</v>
      </c>
      <c r="E226" s="126">
        <v>4021127</v>
      </c>
      <c r="F226" s="126">
        <v>4021127</v>
      </c>
    </row>
    <row r="227" spans="1:6" x14ac:dyDescent="0.25">
      <c r="A227" s="10">
        <v>6100</v>
      </c>
      <c r="B227" s="127">
        <v>700124509</v>
      </c>
      <c r="C227" s="10" t="s">
        <v>8306</v>
      </c>
      <c r="D227" s="10" t="s">
        <v>8285</v>
      </c>
      <c r="E227" s="126">
        <v>6031690</v>
      </c>
      <c r="F227" s="126">
        <v>6031690</v>
      </c>
    </row>
    <row r="228" spans="1:6" x14ac:dyDescent="0.25">
      <c r="A228" s="10">
        <v>6100</v>
      </c>
      <c r="B228" s="127">
        <v>700124509</v>
      </c>
      <c r="C228" s="10" t="s">
        <v>8306</v>
      </c>
      <c r="D228" s="10" t="s">
        <v>7896</v>
      </c>
      <c r="E228" s="126">
        <v>6206400</v>
      </c>
      <c r="F228" s="126">
        <v>6206400</v>
      </c>
    </row>
    <row r="229" spans="1:6" x14ac:dyDescent="0.25">
      <c r="A229" s="10">
        <v>6100</v>
      </c>
      <c r="B229" s="127">
        <v>700124509</v>
      </c>
      <c r="C229" s="10" t="s">
        <v>8306</v>
      </c>
      <c r="D229" s="10" t="s">
        <v>8006</v>
      </c>
      <c r="E229" s="126">
        <v>6206400</v>
      </c>
      <c r="F229" s="126">
        <v>6206400</v>
      </c>
    </row>
    <row r="230" spans="1:6" x14ac:dyDescent="0.25">
      <c r="A230" s="10">
        <v>6100</v>
      </c>
      <c r="B230" s="127">
        <v>700124509</v>
      </c>
      <c r="C230" s="10" t="s">
        <v>8306</v>
      </c>
      <c r="D230" s="10" t="s">
        <v>7921</v>
      </c>
      <c r="E230" s="126">
        <v>6206400</v>
      </c>
      <c r="F230" s="126">
        <v>6206400</v>
      </c>
    </row>
    <row r="231" spans="1:6" x14ac:dyDescent="0.25">
      <c r="A231" s="10">
        <v>6100</v>
      </c>
      <c r="B231" s="127">
        <v>700124509</v>
      </c>
      <c r="C231" s="10" t="s">
        <v>8306</v>
      </c>
      <c r="D231" s="10" t="s">
        <v>8007</v>
      </c>
      <c r="E231" s="126">
        <v>6206400</v>
      </c>
      <c r="F231" s="126">
        <v>6206400</v>
      </c>
    </row>
    <row r="232" spans="1:6" x14ac:dyDescent="0.25">
      <c r="A232" s="10">
        <v>6100</v>
      </c>
      <c r="B232" s="127">
        <v>700124509</v>
      </c>
      <c r="C232" s="10" t="s">
        <v>8306</v>
      </c>
      <c r="D232" s="10" t="s">
        <v>7933</v>
      </c>
      <c r="E232" s="126">
        <v>6298375</v>
      </c>
      <c r="F232" s="126">
        <v>6298375</v>
      </c>
    </row>
    <row r="233" spans="1:6" x14ac:dyDescent="0.25">
      <c r="A233" s="10">
        <v>6100</v>
      </c>
      <c r="B233" s="127">
        <v>700124509</v>
      </c>
      <c r="C233" s="10" t="s">
        <v>8306</v>
      </c>
      <c r="D233" s="10" t="s">
        <v>7959</v>
      </c>
      <c r="E233" s="126">
        <v>7682670</v>
      </c>
      <c r="F233" s="126">
        <v>7682670</v>
      </c>
    </row>
    <row r="234" spans="1:6" x14ac:dyDescent="0.25">
      <c r="A234" s="10">
        <v>6100</v>
      </c>
      <c r="B234" s="127">
        <v>700124509</v>
      </c>
      <c r="C234" s="10" t="s">
        <v>8306</v>
      </c>
      <c r="D234" s="10" t="s">
        <v>7969</v>
      </c>
      <c r="E234" s="126">
        <v>7758000</v>
      </c>
      <c r="F234" s="126">
        <v>7758000</v>
      </c>
    </row>
    <row r="235" spans="1:6" x14ac:dyDescent="0.25">
      <c r="A235" s="10">
        <v>6100</v>
      </c>
      <c r="B235" s="127">
        <v>700124509</v>
      </c>
      <c r="C235" s="10" t="s">
        <v>8306</v>
      </c>
      <c r="D235" s="10" t="s">
        <v>6479</v>
      </c>
      <c r="E235" s="126">
        <v>7758000</v>
      </c>
      <c r="F235" s="126">
        <v>7758000</v>
      </c>
    </row>
    <row r="236" spans="1:6" x14ac:dyDescent="0.25">
      <c r="A236" s="10">
        <v>6100</v>
      </c>
      <c r="B236" s="127">
        <v>700124509</v>
      </c>
      <c r="C236" s="10" t="s">
        <v>8306</v>
      </c>
      <c r="D236" s="10" t="s">
        <v>7960</v>
      </c>
      <c r="E236" s="126">
        <v>8068320</v>
      </c>
      <c r="F236" s="126">
        <v>8068320</v>
      </c>
    </row>
    <row r="237" spans="1:6" x14ac:dyDescent="0.25">
      <c r="A237" s="10">
        <v>6100</v>
      </c>
      <c r="B237" s="127">
        <v>700124509</v>
      </c>
      <c r="C237" s="10" t="s">
        <v>8306</v>
      </c>
      <c r="D237" s="10" t="s">
        <v>7926</v>
      </c>
      <c r="E237" s="126">
        <v>8068320</v>
      </c>
      <c r="F237" s="126">
        <v>8068320</v>
      </c>
    </row>
    <row r="238" spans="1:6" x14ac:dyDescent="0.25">
      <c r="A238" s="10">
        <v>6100</v>
      </c>
      <c r="B238" s="127">
        <v>700124509</v>
      </c>
      <c r="C238" s="10" t="s">
        <v>8306</v>
      </c>
      <c r="D238" s="10" t="s">
        <v>7907</v>
      </c>
      <c r="E238" s="126">
        <v>9388836</v>
      </c>
      <c r="F238" s="126">
        <v>9388836</v>
      </c>
    </row>
    <row r="239" spans="1:6" x14ac:dyDescent="0.25">
      <c r="A239" s="10">
        <v>6100</v>
      </c>
      <c r="B239" s="127">
        <v>700124509</v>
      </c>
      <c r="C239" s="10" t="s">
        <v>8306</v>
      </c>
      <c r="D239" s="10" t="s">
        <v>7967</v>
      </c>
      <c r="E239" s="126">
        <v>12412800</v>
      </c>
      <c r="F239" s="126">
        <v>12412800</v>
      </c>
    </row>
    <row r="240" spans="1:6" x14ac:dyDescent="0.25">
      <c r="A240" s="10">
        <v>6100</v>
      </c>
      <c r="B240" s="127">
        <v>700124509</v>
      </c>
      <c r="C240" s="10" t="s">
        <v>8306</v>
      </c>
      <c r="D240" s="10" t="s">
        <v>7893</v>
      </c>
      <c r="E240" s="126">
        <v>13266180</v>
      </c>
      <c r="F240" s="126">
        <v>13266180</v>
      </c>
    </row>
    <row r="241" spans="1:6" x14ac:dyDescent="0.25">
      <c r="A241" s="10">
        <v>6100</v>
      </c>
      <c r="B241" s="127">
        <v>700124509</v>
      </c>
      <c r="C241" s="10" t="s">
        <v>8306</v>
      </c>
      <c r="D241" s="10" t="s">
        <v>7911</v>
      </c>
      <c r="E241" s="126">
        <v>14769680</v>
      </c>
      <c r="F241" s="126">
        <v>14769680</v>
      </c>
    </row>
    <row r="242" spans="1:6" x14ac:dyDescent="0.25">
      <c r="A242" s="10">
        <v>6100</v>
      </c>
      <c r="B242" s="127">
        <v>700124509</v>
      </c>
      <c r="C242" s="10" t="s">
        <v>8306</v>
      </c>
      <c r="D242" s="10" t="s">
        <v>162</v>
      </c>
      <c r="E242" s="126">
        <v>17369851</v>
      </c>
      <c r="F242" s="126">
        <v>17369851</v>
      </c>
    </row>
    <row r="243" spans="1:6" x14ac:dyDescent="0.25">
      <c r="A243" s="10">
        <v>6100</v>
      </c>
      <c r="B243" s="127">
        <v>700124509</v>
      </c>
      <c r="C243" s="10" t="s">
        <v>8306</v>
      </c>
      <c r="D243" s="10" t="s">
        <v>7965</v>
      </c>
      <c r="E243" s="126">
        <v>26496934</v>
      </c>
      <c r="F243" s="126">
        <v>26496934</v>
      </c>
    </row>
    <row r="244" spans="1:6" x14ac:dyDescent="0.25">
      <c r="A244" s="10">
        <v>6100</v>
      </c>
      <c r="B244" s="127">
        <v>700124509</v>
      </c>
      <c r="C244" s="10" t="s">
        <v>8306</v>
      </c>
      <c r="D244" s="10" t="s">
        <v>7943</v>
      </c>
      <c r="E244" s="126">
        <v>29406245</v>
      </c>
      <c r="F244" s="126">
        <v>29406245</v>
      </c>
    </row>
    <row r="245" spans="1:6" x14ac:dyDescent="0.25">
      <c r="A245" s="10">
        <v>6100</v>
      </c>
      <c r="B245" s="127">
        <v>700124509</v>
      </c>
      <c r="C245" s="10" t="s">
        <v>8306</v>
      </c>
      <c r="D245" s="10" t="s">
        <v>7927</v>
      </c>
      <c r="E245" s="126">
        <v>74503092</v>
      </c>
      <c r="F245" s="126">
        <v>74503092</v>
      </c>
    </row>
    <row r="246" spans="1:6" x14ac:dyDescent="0.25">
      <c r="A246" s="10">
        <v>6150</v>
      </c>
      <c r="B246" s="127">
        <v>702758009</v>
      </c>
      <c r="C246" s="10" t="s">
        <v>8307</v>
      </c>
      <c r="D246" s="10" t="s">
        <v>7938</v>
      </c>
      <c r="E246" s="126">
        <v>28236180</v>
      </c>
      <c r="F246" s="126">
        <v>28236180</v>
      </c>
    </row>
    <row r="247" spans="1:6" x14ac:dyDescent="0.25">
      <c r="A247" s="10">
        <v>6400</v>
      </c>
      <c r="B247" s="127">
        <v>714506005</v>
      </c>
      <c r="C247" s="10" t="s">
        <v>8308</v>
      </c>
      <c r="D247" s="10" t="s">
        <v>8009</v>
      </c>
      <c r="E247" s="126">
        <v>7394060</v>
      </c>
      <c r="F247" s="126">
        <v>7394060</v>
      </c>
    </row>
    <row r="248" spans="1:6" x14ac:dyDescent="0.25">
      <c r="A248" s="10">
        <v>6410</v>
      </c>
      <c r="B248" s="127">
        <v>709836005</v>
      </c>
      <c r="C248" s="10" t="s">
        <v>8309</v>
      </c>
      <c r="D248" s="10" t="s">
        <v>7939</v>
      </c>
      <c r="E248" s="126">
        <v>9820063</v>
      </c>
      <c r="F248" s="126">
        <v>9820063</v>
      </c>
    </row>
    <row r="249" spans="1:6" x14ac:dyDescent="0.25">
      <c r="A249" s="10">
        <v>6430</v>
      </c>
      <c r="B249" s="127">
        <v>703130003</v>
      </c>
      <c r="C249" s="10" t="s">
        <v>8310</v>
      </c>
      <c r="D249" s="10" t="s">
        <v>7887</v>
      </c>
      <c r="E249" s="126">
        <v>28476294</v>
      </c>
      <c r="F249" s="126">
        <v>28476294</v>
      </c>
    </row>
    <row r="250" spans="1:6" x14ac:dyDescent="0.25">
      <c r="A250" s="10">
        <v>6430</v>
      </c>
      <c r="B250" s="127">
        <v>703130003</v>
      </c>
      <c r="C250" s="10" t="s">
        <v>8310</v>
      </c>
      <c r="D250" s="10" t="s">
        <v>8010</v>
      </c>
      <c r="E250" s="126">
        <v>34532844</v>
      </c>
      <c r="F250" s="126">
        <v>34532844</v>
      </c>
    </row>
    <row r="251" spans="1:6" x14ac:dyDescent="0.25">
      <c r="A251" s="10">
        <v>6470</v>
      </c>
      <c r="B251" s="127">
        <v>716316009</v>
      </c>
      <c r="C251" s="10" t="s">
        <v>8311</v>
      </c>
      <c r="D251" s="10" t="s">
        <v>7895</v>
      </c>
      <c r="E251" s="126">
        <v>5430600</v>
      </c>
      <c r="F251" s="126">
        <v>5430600</v>
      </c>
    </row>
    <row r="252" spans="1:6" x14ac:dyDescent="0.25">
      <c r="A252" s="10">
        <v>6470</v>
      </c>
      <c r="B252" s="127">
        <v>716316009</v>
      </c>
      <c r="C252" s="10" t="s">
        <v>8311</v>
      </c>
      <c r="D252" s="10" t="s">
        <v>7935</v>
      </c>
      <c r="E252" s="126">
        <v>8009235</v>
      </c>
      <c r="F252" s="126">
        <v>8009235</v>
      </c>
    </row>
    <row r="253" spans="1:6" x14ac:dyDescent="0.25">
      <c r="A253" s="10">
        <v>6470</v>
      </c>
      <c r="B253" s="127">
        <v>716316009</v>
      </c>
      <c r="C253" s="10" t="s">
        <v>8311</v>
      </c>
      <c r="D253" s="10" t="s">
        <v>7888</v>
      </c>
      <c r="E253" s="126">
        <v>8016600</v>
      </c>
      <c r="F253" s="126">
        <v>8016600</v>
      </c>
    </row>
    <row r="254" spans="1:6" x14ac:dyDescent="0.25">
      <c r="A254" s="10">
        <v>6470</v>
      </c>
      <c r="B254" s="127">
        <v>716316009</v>
      </c>
      <c r="C254" s="10" t="s">
        <v>8311</v>
      </c>
      <c r="D254" s="10" t="s">
        <v>7968</v>
      </c>
      <c r="E254" s="126">
        <v>9138924</v>
      </c>
      <c r="F254" s="126">
        <v>9138924</v>
      </c>
    </row>
    <row r="255" spans="1:6" x14ac:dyDescent="0.25">
      <c r="A255" s="10">
        <v>6470</v>
      </c>
      <c r="B255" s="127">
        <v>716316009</v>
      </c>
      <c r="C255" s="10" t="s">
        <v>8311</v>
      </c>
      <c r="D255" s="10" t="s">
        <v>7982</v>
      </c>
      <c r="E255" s="126">
        <v>9619920</v>
      </c>
      <c r="F255" s="126">
        <v>9619920</v>
      </c>
    </row>
    <row r="256" spans="1:6" x14ac:dyDescent="0.25">
      <c r="A256" s="10">
        <v>6470</v>
      </c>
      <c r="B256" s="127">
        <v>716316009</v>
      </c>
      <c r="C256" s="10" t="s">
        <v>8311</v>
      </c>
      <c r="D256" s="10" t="s">
        <v>8011</v>
      </c>
      <c r="E256" s="126">
        <v>12024900</v>
      </c>
      <c r="F256" s="126">
        <v>12024900</v>
      </c>
    </row>
    <row r="257" spans="1:6" x14ac:dyDescent="0.25">
      <c r="A257" s="10">
        <v>6470</v>
      </c>
      <c r="B257" s="127">
        <v>716316009</v>
      </c>
      <c r="C257" s="10" t="s">
        <v>8311</v>
      </c>
      <c r="D257" s="10" t="s">
        <v>7989</v>
      </c>
      <c r="E257" s="126">
        <v>12024900</v>
      </c>
      <c r="F257" s="126">
        <v>12024900</v>
      </c>
    </row>
    <row r="258" spans="1:6" x14ac:dyDescent="0.25">
      <c r="A258" s="10">
        <v>6470</v>
      </c>
      <c r="B258" s="127">
        <v>716316009</v>
      </c>
      <c r="C258" s="10" t="s">
        <v>8311</v>
      </c>
      <c r="D258" s="10" t="s">
        <v>7913</v>
      </c>
      <c r="E258" s="126">
        <v>15901727</v>
      </c>
      <c r="F258" s="126">
        <v>15901727</v>
      </c>
    </row>
    <row r="259" spans="1:6" x14ac:dyDescent="0.25">
      <c r="A259" s="10">
        <v>6470</v>
      </c>
      <c r="B259" s="127">
        <v>716316009</v>
      </c>
      <c r="C259" s="10" t="s">
        <v>8311</v>
      </c>
      <c r="D259" s="10" t="s">
        <v>7967</v>
      </c>
      <c r="E259" s="126">
        <v>15975101</v>
      </c>
      <c r="F259" s="126">
        <v>15975101</v>
      </c>
    </row>
    <row r="260" spans="1:6" x14ac:dyDescent="0.25">
      <c r="A260" s="10">
        <v>6470</v>
      </c>
      <c r="B260" s="127">
        <v>716316009</v>
      </c>
      <c r="C260" s="10" t="s">
        <v>8311</v>
      </c>
      <c r="D260" s="10" t="s">
        <v>7978</v>
      </c>
      <c r="E260" s="126">
        <v>16033200</v>
      </c>
      <c r="F260" s="126">
        <v>16033200</v>
      </c>
    </row>
    <row r="261" spans="1:6" x14ac:dyDescent="0.25">
      <c r="A261" s="10">
        <v>6470</v>
      </c>
      <c r="B261" s="127">
        <v>716316009</v>
      </c>
      <c r="C261" s="10" t="s">
        <v>8311</v>
      </c>
      <c r="D261" s="10" t="s">
        <v>7936</v>
      </c>
      <c r="E261" s="126">
        <v>25972488</v>
      </c>
      <c r="F261" s="126">
        <v>25972488</v>
      </c>
    </row>
    <row r="262" spans="1:6" x14ac:dyDescent="0.25">
      <c r="A262" s="10">
        <v>6470</v>
      </c>
      <c r="B262" s="127">
        <v>716316009</v>
      </c>
      <c r="C262" s="10" t="s">
        <v>8311</v>
      </c>
      <c r="D262" s="10" t="s">
        <v>7921</v>
      </c>
      <c r="E262" s="126">
        <v>29389890</v>
      </c>
      <c r="F262" s="126">
        <v>29389890</v>
      </c>
    </row>
    <row r="263" spans="1:6" x14ac:dyDescent="0.25">
      <c r="A263" s="10">
        <v>6470</v>
      </c>
      <c r="B263" s="127">
        <v>716316009</v>
      </c>
      <c r="C263" s="10" t="s">
        <v>8311</v>
      </c>
      <c r="D263" s="10" t="s">
        <v>7937</v>
      </c>
      <c r="E263" s="126">
        <v>29389890</v>
      </c>
      <c r="F263" s="126">
        <v>29389890</v>
      </c>
    </row>
    <row r="264" spans="1:6" x14ac:dyDescent="0.25">
      <c r="A264" s="10">
        <v>6470</v>
      </c>
      <c r="B264" s="127">
        <v>716316009</v>
      </c>
      <c r="C264" s="10" t="s">
        <v>8311</v>
      </c>
      <c r="D264" s="10" t="s">
        <v>7969</v>
      </c>
      <c r="E264" s="126">
        <v>30514800</v>
      </c>
      <c r="F264" s="126">
        <v>30514800</v>
      </c>
    </row>
    <row r="265" spans="1:6" x14ac:dyDescent="0.25">
      <c r="A265" s="10">
        <v>6470</v>
      </c>
      <c r="B265" s="127">
        <v>716316009</v>
      </c>
      <c r="C265" s="10" t="s">
        <v>8311</v>
      </c>
      <c r="D265" s="10" t="s">
        <v>7942</v>
      </c>
      <c r="E265" s="126">
        <v>37667676</v>
      </c>
      <c r="F265" s="126">
        <v>37667676</v>
      </c>
    </row>
    <row r="266" spans="1:6" x14ac:dyDescent="0.25">
      <c r="A266" s="10">
        <v>6470</v>
      </c>
      <c r="B266" s="127">
        <v>716316009</v>
      </c>
      <c r="C266" s="10" t="s">
        <v>8311</v>
      </c>
      <c r="D266" s="10" t="s">
        <v>250</v>
      </c>
      <c r="E266" s="126">
        <v>50821451</v>
      </c>
      <c r="F266" s="126">
        <v>50821451</v>
      </c>
    </row>
    <row r="267" spans="1:6" x14ac:dyDescent="0.25">
      <c r="A267" s="10">
        <v>6470</v>
      </c>
      <c r="B267" s="127">
        <v>716316009</v>
      </c>
      <c r="C267" s="10" t="s">
        <v>8311</v>
      </c>
      <c r="D267" s="10" t="s">
        <v>7906</v>
      </c>
      <c r="E267" s="126">
        <v>59233850</v>
      </c>
      <c r="F267" s="126">
        <v>59233850</v>
      </c>
    </row>
    <row r="268" spans="1:6" x14ac:dyDescent="0.25">
      <c r="A268" s="10">
        <v>6470</v>
      </c>
      <c r="B268" s="127">
        <v>716316009</v>
      </c>
      <c r="C268" s="10" t="s">
        <v>8311</v>
      </c>
      <c r="D268" s="10" t="s">
        <v>7927</v>
      </c>
      <c r="E268" s="126">
        <v>73998390</v>
      </c>
      <c r="F268" s="126">
        <v>73998390</v>
      </c>
    </row>
    <row r="269" spans="1:6" x14ac:dyDescent="0.25">
      <c r="A269" s="10">
        <v>6560</v>
      </c>
      <c r="B269" s="127">
        <v>716569004</v>
      </c>
      <c r="C269" s="10" t="s">
        <v>8312</v>
      </c>
      <c r="D269" s="10" t="s">
        <v>7925</v>
      </c>
      <c r="E269" s="126">
        <v>50408520</v>
      </c>
      <c r="F269" s="126">
        <v>50408520</v>
      </c>
    </row>
    <row r="270" spans="1:6" x14ac:dyDescent="0.25">
      <c r="A270" s="10">
        <v>6570</v>
      </c>
      <c r="B270" s="127">
        <v>717150007</v>
      </c>
      <c r="C270" s="10" t="s">
        <v>8313</v>
      </c>
      <c r="D270" s="10" t="s">
        <v>7951</v>
      </c>
      <c r="E270" s="126">
        <v>1525200</v>
      </c>
      <c r="F270" s="126">
        <v>1525200</v>
      </c>
    </row>
    <row r="271" spans="1:6" x14ac:dyDescent="0.25">
      <c r="A271" s="10">
        <v>6570</v>
      </c>
      <c r="B271" s="127">
        <v>717150007</v>
      </c>
      <c r="C271" s="10" t="s">
        <v>8313</v>
      </c>
      <c r="D271" s="10" t="s">
        <v>7922</v>
      </c>
      <c r="E271" s="126">
        <v>1779168</v>
      </c>
      <c r="F271" s="126">
        <v>1779168</v>
      </c>
    </row>
    <row r="272" spans="1:6" x14ac:dyDescent="0.25">
      <c r="A272" s="10">
        <v>6570</v>
      </c>
      <c r="B272" s="127">
        <v>717150007</v>
      </c>
      <c r="C272" s="10" t="s">
        <v>8313</v>
      </c>
      <c r="D272" s="10" t="s">
        <v>7909</v>
      </c>
      <c r="E272" s="126">
        <v>3950971</v>
      </c>
      <c r="F272" s="126">
        <v>3950971</v>
      </c>
    </row>
    <row r="273" spans="1:6" x14ac:dyDescent="0.25">
      <c r="A273" s="10">
        <v>6570</v>
      </c>
      <c r="B273" s="127">
        <v>717150007</v>
      </c>
      <c r="C273" s="10" t="s">
        <v>8313</v>
      </c>
      <c r="D273" s="10" t="s">
        <v>7981</v>
      </c>
      <c r="E273" s="126">
        <v>7311139</v>
      </c>
      <c r="F273" s="126">
        <v>7311139</v>
      </c>
    </row>
    <row r="274" spans="1:6" x14ac:dyDescent="0.25">
      <c r="A274" s="10">
        <v>6570</v>
      </c>
      <c r="B274" s="127">
        <v>717150007</v>
      </c>
      <c r="C274" s="10" t="s">
        <v>8313</v>
      </c>
      <c r="D274" s="10" t="s">
        <v>7994</v>
      </c>
      <c r="E274" s="126">
        <v>7467342</v>
      </c>
      <c r="F274" s="126">
        <v>7467342</v>
      </c>
    </row>
    <row r="275" spans="1:6" x14ac:dyDescent="0.25">
      <c r="A275" s="10">
        <v>6570</v>
      </c>
      <c r="B275" s="127">
        <v>717150007</v>
      </c>
      <c r="C275" s="10" t="s">
        <v>8313</v>
      </c>
      <c r="D275" s="10" t="s">
        <v>250</v>
      </c>
      <c r="E275" s="126">
        <v>8302784</v>
      </c>
      <c r="F275" s="126">
        <v>8302784</v>
      </c>
    </row>
    <row r="276" spans="1:6" x14ac:dyDescent="0.25">
      <c r="A276" s="10">
        <v>6570</v>
      </c>
      <c r="B276" s="127">
        <v>717150007</v>
      </c>
      <c r="C276" s="10" t="s">
        <v>8313</v>
      </c>
      <c r="D276" s="10" t="s">
        <v>78</v>
      </c>
      <c r="E276" s="126">
        <v>9459588</v>
      </c>
      <c r="F276" s="126">
        <v>9459588</v>
      </c>
    </row>
    <row r="277" spans="1:6" x14ac:dyDescent="0.25">
      <c r="A277" s="10">
        <v>6570</v>
      </c>
      <c r="B277" s="127">
        <v>717150007</v>
      </c>
      <c r="C277" s="10" t="s">
        <v>8313</v>
      </c>
      <c r="D277" s="10" t="s">
        <v>7891</v>
      </c>
      <c r="E277" s="126">
        <v>11062908</v>
      </c>
      <c r="F277" s="126">
        <v>11062908</v>
      </c>
    </row>
    <row r="278" spans="1:6" x14ac:dyDescent="0.25">
      <c r="A278" s="10">
        <v>6570</v>
      </c>
      <c r="B278" s="127">
        <v>717150007</v>
      </c>
      <c r="C278" s="10" t="s">
        <v>8313</v>
      </c>
      <c r="D278" s="10" t="s">
        <v>7941</v>
      </c>
      <c r="E278" s="126">
        <v>12265570</v>
      </c>
      <c r="F278" s="126">
        <v>12265570</v>
      </c>
    </row>
    <row r="279" spans="1:6" x14ac:dyDescent="0.25">
      <c r="A279" s="10">
        <v>6570</v>
      </c>
      <c r="B279" s="127">
        <v>717150007</v>
      </c>
      <c r="C279" s="10" t="s">
        <v>8313</v>
      </c>
      <c r="D279" s="10" t="s">
        <v>7969</v>
      </c>
      <c r="E279" s="126">
        <v>12750704</v>
      </c>
      <c r="F279" s="126">
        <v>12750704</v>
      </c>
    </row>
    <row r="280" spans="1:6" x14ac:dyDescent="0.25">
      <c r="A280" s="10">
        <v>6570</v>
      </c>
      <c r="B280" s="127">
        <v>717150007</v>
      </c>
      <c r="C280" s="10" t="s">
        <v>8313</v>
      </c>
      <c r="D280" s="10" t="s">
        <v>7956</v>
      </c>
      <c r="E280" s="126">
        <v>13089297</v>
      </c>
      <c r="F280" s="126">
        <v>13089297</v>
      </c>
    </row>
    <row r="281" spans="1:6" x14ac:dyDescent="0.25">
      <c r="A281" s="10">
        <v>6570</v>
      </c>
      <c r="B281" s="127">
        <v>717150007</v>
      </c>
      <c r="C281" s="10" t="s">
        <v>8313</v>
      </c>
      <c r="D281" s="10" t="s">
        <v>8016</v>
      </c>
      <c r="E281" s="126">
        <v>14223000</v>
      </c>
      <c r="F281" s="126">
        <v>14223000</v>
      </c>
    </row>
    <row r="282" spans="1:6" x14ac:dyDescent="0.25">
      <c r="A282" s="10">
        <v>6570</v>
      </c>
      <c r="B282" s="127">
        <v>717150007</v>
      </c>
      <c r="C282" s="10" t="s">
        <v>8313</v>
      </c>
      <c r="D282" s="10" t="s">
        <v>7949</v>
      </c>
      <c r="E282" s="126">
        <v>14390208</v>
      </c>
      <c r="F282" s="126">
        <v>14390208</v>
      </c>
    </row>
    <row r="283" spans="1:6" x14ac:dyDescent="0.25">
      <c r="A283" s="10">
        <v>6570</v>
      </c>
      <c r="B283" s="127">
        <v>717150007</v>
      </c>
      <c r="C283" s="10" t="s">
        <v>8313</v>
      </c>
      <c r="D283" s="10" t="s">
        <v>8014</v>
      </c>
      <c r="E283" s="126">
        <v>14441603</v>
      </c>
      <c r="F283" s="126">
        <v>14441603</v>
      </c>
    </row>
    <row r="284" spans="1:6" x14ac:dyDescent="0.25">
      <c r="A284" s="10">
        <v>6570</v>
      </c>
      <c r="B284" s="127">
        <v>717150007</v>
      </c>
      <c r="C284" s="10" t="s">
        <v>8313</v>
      </c>
      <c r="D284" s="10" t="s">
        <v>7926</v>
      </c>
      <c r="E284" s="126">
        <v>14816056</v>
      </c>
      <c r="F284" s="126">
        <v>14816056</v>
      </c>
    </row>
    <row r="285" spans="1:6" x14ac:dyDescent="0.25">
      <c r="A285" s="10">
        <v>6570</v>
      </c>
      <c r="B285" s="127">
        <v>717150007</v>
      </c>
      <c r="C285" s="10" t="s">
        <v>8313</v>
      </c>
      <c r="D285" s="10" t="s">
        <v>7959</v>
      </c>
      <c r="E285" s="126">
        <v>14873700</v>
      </c>
      <c r="F285" s="126">
        <v>14873700</v>
      </c>
    </row>
    <row r="286" spans="1:6" x14ac:dyDescent="0.25">
      <c r="A286" s="10">
        <v>6570</v>
      </c>
      <c r="B286" s="127">
        <v>717150007</v>
      </c>
      <c r="C286" s="10" t="s">
        <v>8313</v>
      </c>
      <c r="D286" s="10" t="s">
        <v>7936</v>
      </c>
      <c r="E286" s="126">
        <v>15319464</v>
      </c>
      <c r="F286" s="126">
        <v>15319464</v>
      </c>
    </row>
    <row r="287" spans="1:6" x14ac:dyDescent="0.25">
      <c r="A287" s="10">
        <v>6570</v>
      </c>
      <c r="B287" s="127">
        <v>717150007</v>
      </c>
      <c r="C287" s="10" t="s">
        <v>8313</v>
      </c>
      <c r="D287" s="10" t="s">
        <v>7977</v>
      </c>
      <c r="E287" s="126">
        <v>16033200</v>
      </c>
      <c r="F287" s="126">
        <v>16033200</v>
      </c>
    </row>
    <row r="288" spans="1:6" x14ac:dyDescent="0.25">
      <c r="A288" s="10">
        <v>6570</v>
      </c>
      <c r="B288" s="127">
        <v>717150007</v>
      </c>
      <c r="C288" s="10" t="s">
        <v>8313</v>
      </c>
      <c r="D288" s="10" t="s">
        <v>7961</v>
      </c>
      <c r="E288" s="126">
        <v>16033200</v>
      </c>
      <c r="F288" s="126">
        <v>16033200</v>
      </c>
    </row>
    <row r="289" spans="1:6" x14ac:dyDescent="0.25">
      <c r="A289" s="10">
        <v>6570</v>
      </c>
      <c r="B289" s="127">
        <v>717150007</v>
      </c>
      <c r="C289" s="10" t="s">
        <v>8313</v>
      </c>
      <c r="D289" s="10" t="s">
        <v>7993</v>
      </c>
      <c r="E289" s="126">
        <v>16698831</v>
      </c>
      <c r="F289" s="126">
        <v>16698831</v>
      </c>
    </row>
    <row r="290" spans="1:6" x14ac:dyDescent="0.25">
      <c r="A290" s="10">
        <v>6570</v>
      </c>
      <c r="B290" s="127">
        <v>717150007</v>
      </c>
      <c r="C290" s="10" t="s">
        <v>8313</v>
      </c>
      <c r="D290" s="10" t="s">
        <v>7921</v>
      </c>
      <c r="E290" s="126">
        <v>17839262</v>
      </c>
      <c r="F290" s="126">
        <v>17839262</v>
      </c>
    </row>
    <row r="291" spans="1:6" x14ac:dyDescent="0.25">
      <c r="A291" s="10">
        <v>6570</v>
      </c>
      <c r="B291" s="127">
        <v>717150007</v>
      </c>
      <c r="C291" s="10" t="s">
        <v>8313</v>
      </c>
      <c r="D291" s="10" t="s">
        <v>7892</v>
      </c>
      <c r="E291" s="126">
        <v>18930347</v>
      </c>
      <c r="F291" s="126">
        <v>18930347</v>
      </c>
    </row>
    <row r="292" spans="1:6" x14ac:dyDescent="0.25">
      <c r="A292" s="10">
        <v>6570</v>
      </c>
      <c r="B292" s="127">
        <v>717150007</v>
      </c>
      <c r="C292" s="10" t="s">
        <v>8313</v>
      </c>
      <c r="D292" s="10" t="s">
        <v>8015</v>
      </c>
      <c r="E292" s="126">
        <v>20105632</v>
      </c>
      <c r="F292" s="126">
        <v>20105632</v>
      </c>
    </row>
    <row r="293" spans="1:6" x14ac:dyDescent="0.25">
      <c r="A293" s="10">
        <v>6570</v>
      </c>
      <c r="B293" s="127">
        <v>717150007</v>
      </c>
      <c r="C293" s="10" t="s">
        <v>8313</v>
      </c>
      <c r="D293" s="10" t="s">
        <v>7927</v>
      </c>
      <c r="E293" s="126">
        <v>20429400</v>
      </c>
      <c r="F293" s="126">
        <v>20429400</v>
      </c>
    </row>
    <row r="294" spans="1:6" x14ac:dyDescent="0.25">
      <c r="A294" s="10">
        <v>6570</v>
      </c>
      <c r="B294" s="127">
        <v>717150007</v>
      </c>
      <c r="C294" s="10" t="s">
        <v>8313</v>
      </c>
      <c r="D294" s="10" t="s">
        <v>7996</v>
      </c>
      <c r="E294" s="126">
        <v>20667871</v>
      </c>
      <c r="F294" s="126">
        <v>20667871</v>
      </c>
    </row>
    <row r="295" spans="1:6" x14ac:dyDescent="0.25">
      <c r="A295" s="10">
        <v>6570</v>
      </c>
      <c r="B295" s="127">
        <v>717150007</v>
      </c>
      <c r="C295" s="10" t="s">
        <v>8313</v>
      </c>
      <c r="D295" s="10" t="s">
        <v>7979</v>
      </c>
      <c r="E295" s="126">
        <v>22339937</v>
      </c>
      <c r="F295" s="126">
        <v>22339937</v>
      </c>
    </row>
    <row r="296" spans="1:6" x14ac:dyDescent="0.25">
      <c r="A296" s="10">
        <v>6570</v>
      </c>
      <c r="B296" s="127">
        <v>717150007</v>
      </c>
      <c r="C296" s="10" t="s">
        <v>8313</v>
      </c>
      <c r="D296" s="10" t="s">
        <v>7968</v>
      </c>
      <c r="E296" s="126">
        <v>24039456</v>
      </c>
      <c r="F296" s="126">
        <v>24039456</v>
      </c>
    </row>
    <row r="297" spans="1:6" x14ac:dyDescent="0.25">
      <c r="A297" s="10">
        <v>6570</v>
      </c>
      <c r="B297" s="127">
        <v>717150007</v>
      </c>
      <c r="C297" s="10" t="s">
        <v>8313</v>
      </c>
      <c r="D297" s="10" t="s">
        <v>7913</v>
      </c>
      <c r="E297" s="126">
        <v>30524006</v>
      </c>
      <c r="F297" s="126">
        <v>30524006</v>
      </c>
    </row>
    <row r="298" spans="1:6" x14ac:dyDescent="0.25">
      <c r="A298" s="10">
        <v>6570</v>
      </c>
      <c r="B298" s="127">
        <v>717150007</v>
      </c>
      <c r="C298" s="10" t="s">
        <v>8313</v>
      </c>
      <c r="D298" s="10" t="s">
        <v>7899</v>
      </c>
      <c r="E298" s="126">
        <v>34952376</v>
      </c>
      <c r="F298" s="126">
        <v>34952376</v>
      </c>
    </row>
    <row r="299" spans="1:6" x14ac:dyDescent="0.25">
      <c r="A299" s="10">
        <v>6570</v>
      </c>
      <c r="B299" s="127">
        <v>717150007</v>
      </c>
      <c r="C299" s="10" t="s">
        <v>8313</v>
      </c>
      <c r="D299" s="10" t="s">
        <v>7944</v>
      </c>
      <c r="E299" s="126">
        <v>35031335</v>
      </c>
      <c r="F299" s="126">
        <v>35031335</v>
      </c>
    </row>
    <row r="300" spans="1:6" x14ac:dyDescent="0.25">
      <c r="A300" s="10">
        <v>6570</v>
      </c>
      <c r="B300" s="127">
        <v>717150007</v>
      </c>
      <c r="C300" s="10" t="s">
        <v>8313</v>
      </c>
      <c r="D300" s="10" t="s">
        <v>7934</v>
      </c>
      <c r="E300" s="126">
        <v>35471300</v>
      </c>
      <c r="F300" s="126">
        <v>35471300</v>
      </c>
    </row>
    <row r="301" spans="1:6" x14ac:dyDescent="0.25">
      <c r="A301" s="10">
        <v>6570</v>
      </c>
      <c r="B301" s="127">
        <v>717150007</v>
      </c>
      <c r="C301" s="10" t="s">
        <v>8313</v>
      </c>
      <c r="D301" s="10" t="s">
        <v>7960</v>
      </c>
      <c r="E301" s="126">
        <v>36876628</v>
      </c>
      <c r="F301" s="126">
        <v>36876628</v>
      </c>
    </row>
    <row r="302" spans="1:6" x14ac:dyDescent="0.25">
      <c r="A302" s="10">
        <v>6570</v>
      </c>
      <c r="B302" s="127">
        <v>717150007</v>
      </c>
      <c r="C302" s="10" t="s">
        <v>8313</v>
      </c>
      <c r="D302" s="10" t="s">
        <v>7958</v>
      </c>
      <c r="E302" s="126">
        <v>37342336</v>
      </c>
      <c r="F302" s="126">
        <v>37342336</v>
      </c>
    </row>
    <row r="303" spans="1:6" x14ac:dyDescent="0.25">
      <c r="A303" s="10">
        <v>6570</v>
      </c>
      <c r="B303" s="127">
        <v>717150007</v>
      </c>
      <c r="C303" s="10" t="s">
        <v>8313</v>
      </c>
      <c r="D303" s="10" t="s">
        <v>7967</v>
      </c>
      <c r="E303" s="126">
        <v>38839134</v>
      </c>
      <c r="F303" s="126">
        <v>38839134</v>
      </c>
    </row>
    <row r="304" spans="1:6" x14ac:dyDescent="0.25">
      <c r="A304" s="10">
        <v>6570</v>
      </c>
      <c r="B304" s="127">
        <v>717150007</v>
      </c>
      <c r="C304" s="10" t="s">
        <v>8313</v>
      </c>
      <c r="D304" s="10" t="s">
        <v>8000</v>
      </c>
      <c r="E304" s="126">
        <v>39486988</v>
      </c>
      <c r="F304" s="126">
        <v>39486988</v>
      </c>
    </row>
    <row r="305" spans="1:6" x14ac:dyDescent="0.25">
      <c r="A305" s="10">
        <v>6570</v>
      </c>
      <c r="B305" s="127">
        <v>717150007</v>
      </c>
      <c r="C305" s="10" t="s">
        <v>8313</v>
      </c>
      <c r="D305" s="10" t="s">
        <v>162</v>
      </c>
      <c r="E305" s="126">
        <v>40152303</v>
      </c>
      <c r="F305" s="126">
        <v>40152303</v>
      </c>
    </row>
    <row r="306" spans="1:6" x14ac:dyDescent="0.25">
      <c r="A306" s="10">
        <v>6570</v>
      </c>
      <c r="B306" s="127">
        <v>717150007</v>
      </c>
      <c r="C306" s="10" t="s">
        <v>8313</v>
      </c>
      <c r="D306" s="10" t="s">
        <v>8012</v>
      </c>
      <c r="E306" s="126">
        <v>48004961</v>
      </c>
      <c r="F306" s="126">
        <v>48004961</v>
      </c>
    </row>
    <row r="307" spans="1:6" x14ac:dyDescent="0.25">
      <c r="A307" s="10">
        <v>6570</v>
      </c>
      <c r="B307" s="127">
        <v>717150007</v>
      </c>
      <c r="C307" s="10" t="s">
        <v>8313</v>
      </c>
      <c r="D307" s="10" t="s">
        <v>6479</v>
      </c>
      <c r="E307" s="126">
        <v>52025880</v>
      </c>
      <c r="F307" s="126">
        <v>52025880</v>
      </c>
    </row>
    <row r="308" spans="1:6" x14ac:dyDescent="0.25">
      <c r="A308" s="10">
        <v>6570</v>
      </c>
      <c r="B308" s="127">
        <v>717150007</v>
      </c>
      <c r="C308" s="10" t="s">
        <v>8313</v>
      </c>
      <c r="D308" s="10" t="s">
        <v>7946</v>
      </c>
      <c r="E308" s="126">
        <v>54909400</v>
      </c>
      <c r="F308" s="126">
        <v>54909400</v>
      </c>
    </row>
    <row r="309" spans="1:6" x14ac:dyDescent="0.25">
      <c r="A309" s="10">
        <v>6570</v>
      </c>
      <c r="B309" s="127">
        <v>717150007</v>
      </c>
      <c r="C309" s="10" t="s">
        <v>8313</v>
      </c>
      <c r="D309" s="10" t="s">
        <v>8013</v>
      </c>
      <c r="E309" s="126">
        <v>56058412</v>
      </c>
      <c r="F309" s="126">
        <v>56058412</v>
      </c>
    </row>
    <row r="310" spans="1:6" x14ac:dyDescent="0.25">
      <c r="A310" s="10">
        <v>6570</v>
      </c>
      <c r="B310" s="127">
        <v>717150007</v>
      </c>
      <c r="C310" s="10" t="s">
        <v>8313</v>
      </c>
      <c r="D310" s="10" t="s">
        <v>7898</v>
      </c>
      <c r="E310" s="126">
        <v>56331528</v>
      </c>
      <c r="F310" s="126">
        <v>56331528</v>
      </c>
    </row>
    <row r="311" spans="1:6" x14ac:dyDescent="0.25">
      <c r="A311" s="10">
        <v>6570</v>
      </c>
      <c r="B311" s="127">
        <v>717150007</v>
      </c>
      <c r="C311" s="10" t="s">
        <v>8313</v>
      </c>
      <c r="D311" s="10" t="s">
        <v>7902</v>
      </c>
      <c r="E311" s="126">
        <v>60523226</v>
      </c>
      <c r="F311" s="126">
        <v>60523226</v>
      </c>
    </row>
    <row r="312" spans="1:6" x14ac:dyDescent="0.25">
      <c r="A312" s="10">
        <v>6570</v>
      </c>
      <c r="B312" s="127">
        <v>717150007</v>
      </c>
      <c r="C312" s="10" t="s">
        <v>8313</v>
      </c>
      <c r="D312" s="10" t="s">
        <v>7954</v>
      </c>
      <c r="E312" s="126">
        <v>77769296</v>
      </c>
      <c r="F312" s="126">
        <v>77769296</v>
      </c>
    </row>
    <row r="313" spans="1:6" x14ac:dyDescent="0.25">
      <c r="A313" s="10">
        <v>6570</v>
      </c>
      <c r="B313" s="127">
        <v>717150007</v>
      </c>
      <c r="C313" s="10" t="s">
        <v>8313</v>
      </c>
      <c r="D313" s="10" t="s">
        <v>187</v>
      </c>
      <c r="E313" s="126">
        <v>94459091</v>
      </c>
      <c r="F313" s="126">
        <v>94459091</v>
      </c>
    </row>
    <row r="314" spans="1:6" x14ac:dyDescent="0.25">
      <c r="A314" s="10">
        <v>6580</v>
      </c>
      <c r="B314" s="127">
        <v>714523007</v>
      </c>
      <c r="C314" s="10" t="s">
        <v>8314</v>
      </c>
      <c r="D314" s="10" t="s">
        <v>7941</v>
      </c>
      <c r="E314" s="126">
        <v>18469308</v>
      </c>
      <c r="F314" s="126">
        <v>18469308</v>
      </c>
    </row>
    <row r="315" spans="1:6" x14ac:dyDescent="0.25">
      <c r="A315" s="10">
        <v>6650</v>
      </c>
      <c r="B315" s="127" t="s">
        <v>7871</v>
      </c>
      <c r="C315" s="10" t="s">
        <v>8315</v>
      </c>
      <c r="D315" s="10" t="s">
        <v>8017</v>
      </c>
      <c r="E315" s="126">
        <v>7517502</v>
      </c>
      <c r="F315" s="126">
        <v>7517502</v>
      </c>
    </row>
    <row r="316" spans="1:6" x14ac:dyDescent="0.25">
      <c r="A316" s="10">
        <v>6690</v>
      </c>
      <c r="B316" s="127">
        <v>703553001</v>
      </c>
      <c r="C316" s="10" t="s">
        <v>8316</v>
      </c>
      <c r="D316" s="10" t="s">
        <v>7938</v>
      </c>
      <c r="E316" s="126">
        <v>22566380</v>
      </c>
      <c r="F316" s="126">
        <v>22566380</v>
      </c>
    </row>
    <row r="317" spans="1:6" x14ac:dyDescent="0.25">
      <c r="A317" s="10">
        <v>6720</v>
      </c>
      <c r="B317" s="127">
        <v>690811006</v>
      </c>
      <c r="C317" s="10" t="s">
        <v>8317</v>
      </c>
      <c r="D317" s="10" t="s">
        <v>8018</v>
      </c>
      <c r="E317" s="126">
        <v>3950758</v>
      </c>
      <c r="F317" s="126">
        <v>3950758</v>
      </c>
    </row>
    <row r="318" spans="1:6" x14ac:dyDescent="0.25">
      <c r="A318" s="10">
        <v>6740</v>
      </c>
      <c r="B318" s="127">
        <v>714792008</v>
      </c>
      <c r="C318" s="10" t="s">
        <v>8318</v>
      </c>
      <c r="D318" s="10" t="s">
        <v>7881</v>
      </c>
      <c r="E318" s="126">
        <v>8947613</v>
      </c>
      <c r="F318" s="126">
        <v>8947613</v>
      </c>
    </row>
    <row r="319" spans="1:6" x14ac:dyDescent="0.25">
      <c r="A319" s="10">
        <v>6740</v>
      </c>
      <c r="B319" s="127">
        <v>714792008</v>
      </c>
      <c r="C319" s="10" t="s">
        <v>8318</v>
      </c>
      <c r="D319" s="10" t="s">
        <v>7928</v>
      </c>
      <c r="E319" s="126">
        <v>12674634</v>
      </c>
      <c r="F319" s="126">
        <v>12674634</v>
      </c>
    </row>
    <row r="320" spans="1:6" x14ac:dyDescent="0.25">
      <c r="A320" s="10">
        <v>6740</v>
      </c>
      <c r="B320" s="127">
        <v>714792008</v>
      </c>
      <c r="C320" s="10" t="s">
        <v>8318</v>
      </c>
      <c r="D320" s="10" t="s">
        <v>7913</v>
      </c>
      <c r="E320" s="126">
        <v>13339183</v>
      </c>
      <c r="F320" s="126">
        <v>13339183</v>
      </c>
    </row>
    <row r="321" spans="1:6" x14ac:dyDescent="0.25">
      <c r="A321" s="10">
        <v>6740</v>
      </c>
      <c r="B321" s="127">
        <v>714792008</v>
      </c>
      <c r="C321" s="10" t="s">
        <v>8318</v>
      </c>
      <c r="D321" s="10" t="s">
        <v>8019</v>
      </c>
      <c r="E321" s="126">
        <v>59363473</v>
      </c>
      <c r="F321" s="126">
        <v>59363473</v>
      </c>
    </row>
    <row r="322" spans="1:6" x14ac:dyDescent="0.25">
      <c r="A322" s="10">
        <v>6760</v>
      </c>
      <c r="B322" s="127">
        <v>718362008</v>
      </c>
      <c r="C322" s="10" t="s">
        <v>8319</v>
      </c>
      <c r="D322" s="10" t="s">
        <v>7889</v>
      </c>
      <c r="E322" s="126">
        <v>7758000</v>
      </c>
      <c r="F322" s="126">
        <v>7758000</v>
      </c>
    </row>
    <row r="323" spans="1:6" x14ac:dyDescent="0.25">
      <c r="A323" s="10">
        <v>6830</v>
      </c>
      <c r="B323" s="127">
        <v>717449002</v>
      </c>
      <c r="C323" s="10" t="s">
        <v>8320</v>
      </c>
      <c r="D323" s="10" t="s">
        <v>7900</v>
      </c>
      <c r="E323" s="126">
        <v>83730901</v>
      </c>
      <c r="F323" s="126">
        <v>83730901</v>
      </c>
    </row>
    <row r="324" spans="1:6" x14ac:dyDescent="0.25">
      <c r="A324" s="10">
        <v>6864</v>
      </c>
      <c r="B324" s="127">
        <v>721476006</v>
      </c>
      <c r="C324" s="10" t="s">
        <v>8321</v>
      </c>
      <c r="D324" s="10" t="s">
        <v>8020</v>
      </c>
      <c r="E324" s="126">
        <v>9278568</v>
      </c>
      <c r="F324" s="126">
        <v>9278568</v>
      </c>
    </row>
    <row r="325" spans="1:6" x14ac:dyDescent="0.25">
      <c r="A325" s="10">
        <v>6864</v>
      </c>
      <c r="B325" s="127">
        <v>721476006</v>
      </c>
      <c r="C325" s="10" t="s">
        <v>8321</v>
      </c>
      <c r="D325" s="10" t="s">
        <v>7996</v>
      </c>
      <c r="E325" s="126">
        <v>11088882</v>
      </c>
      <c r="F325" s="126">
        <v>11088882</v>
      </c>
    </row>
    <row r="326" spans="1:6" x14ac:dyDescent="0.25">
      <c r="A326" s="10">
        <v>6864</v>
      </c>
      <c r="B326" s="127">
        <v>721476006</v>
      </c>
      <c r="C326" s="10" t="s">
        <v>8321</v>
      </c>
      <c r="D326" s="10" t="s">
        <v>7958</v>
      </c>
      <c r="E326" s="126">
        <v>62723740</v>
      </c>
      <c r="F326" s="126">
        <v>62723740</v>
      </c>
    </row>
    <row r="327" spans="1:6" x14ac:dyDescent="0.25">
      <c r="A327" s="10">
        <v>6866</v>
      </c>
      <c r="B327" s="127">
        <v>719926002</v>
      </c>
      <c r="C327" s="10" t="s">
        <v>8322</v>
      </c>
      <c r="D327" s="10" t="s">
        <v>162</v>
      </c>
      <c r="E327" s="126">
        <v>9634194</v>
      </c>
      <c r="F327" s="126">
        <v>9634194</v>
      </c>
    </row>
    <row r="328" spans="1:6" x14ac:dyDescent="0.25">
      <c r="A328" s="10">
        <v>6866</v>
      </c>
      <c r="B328" s="127">
        <v>719926002</v>
      </c>
      <c r="C328" s="10" t="s">
        <v>8322</v>
      </c>
      <c r="D328" s="10" t="s">
        <v>8021</v>
      </c>
      <c r="E328" s="126">
        <v>10789826</v>
      </c>
      <c r="F328" s="126">
        <v>10789826</v>
      </c>
    </row>
    <row r="329" spans="1:6" x14ac:dyDescent="0.25">
      <c r="A329" s="10">
        <v>6866</v>
      </c>
      <c r="B329" s="127">
        <v>719926002</v>
      </c>
      <c r="C329" s="10" t="s">
        <v>8322</v>
      </c>
      <c r="D329" s="10" t="s">
        <v>7965</v>
      </c>
      <c r="E329" s="126">
        <v>12338529</v>
      </c>
      <c r="F329" s="126">
        <v>12338529</v>
      </c>
    </row>
    <row r="330" spans="1:6" x14ac:dyDescent="0.25">
      <c r="A330" s="10">
        <v>6866</v>
      </c>
      <c r="B330" s="127">
        <v>719926002</v>
      </c>
      <c r="C330" s="10" t="s">
        <v>8322</v>
      </c>
      <c r="D330" s="10" t="s">
        <v>8022</v>
      </c>
      <c r="E330" s="126">
        <v>14504356</v>
      </c>
      <c r="F330" s="126">
        <v>14504356</v>
      </c>
    </row>
    <row r="331" spans="1:6" x14ac:dyDescent="0.25">
      <c r="A331" s="10">
        <v>6866</v>
      </c>
      <c r="B331" s="127">
        <v>719926002</v>
      </c>
      <c r="C331" s="10" t="s">
        <v>8322</v>
      </c>
      <c r="D331" s="10" t="s">
        <v>7997</v>
      </c>
      <c r="E331" s="126">
        <v>21163824</v>
      </c>
      <c r="F331" s="126">
        <v>21163824</v>
      </c>
    </row>
    <row r="332" spans="1:6" x14ac:dyDescent="0.25">
      <c r="A332" s="10">
        <v>6866</v>
      </c>
      <c r="B332" s="127">
        <v>719926002</v>
      </c>
      <c r="C332" s="10" t="s">
        <v>8322</v>
      </c>
      <c r="D332" s="10" t="s">
        <v>7970</v>
      </c>
      <c r="E332" s="126">
        <v>23910352</v>
      </c>
      <c r="F332" s="126">
        <v>23910352</v>
      </c>
    </row>
    <row r="333" spans="1:6" x14ac:dyDescent="0.25">
      <c r="A333" s="10">
        <v>6866</v>
      </c>
      <c r="B333" s="127">
        <v>719926002</v>
      </c>
      <c r="C333" s="10" t="s">
        <v>8322</v>
      </c>
      <c r="D333" s="10" t="s">
        <v>7888</v>
      </c>
      <c r="E333" s="126">
        <v>27313332</v>
      </c>
      <c r="F333" s="126">
        <v>27313332</v>
      </c>
    </row>
    <row r="334" spans="1:6" x14ac:dyDescent="0.25">
      <c r="A334" s="10">
        <v>6866</v>
      </c>
      <c r="B334" s="127">
        <v>719926002</v>
      </c>
      <c r="C334" s="10" t="s">
        <v>8322</v>
      </c>
      <c r="D334" s="10" t="s">
        <v>7899</v>
      </c>
      <c r="E334" s="126">
        <v>28218432</v>
      </c>
      <c r="F334" s="126">
        <v>28218432</v>
      </c>
    </row>
    <row r="335" spans="1:6" x14ac:dyDescent="0.25">
      <c r="A335" s="10">
        <v>6866</v>
      </c>
      <c r="B335" s="127">
        <v>719926002</v>
      </c>
      <c r="C335" s="10" t="s">
        <v>8322</v>
      </c>
      <c r="D335" s="10" t="s">
        <v>7898</v>
      </c>
      <c r="E335" s="126">
        <v>32482495</v>
      </c>
      <c r="F335" s="126">
        <v>32482495</v>
      </c>
    </row>
    <row r="336" spans="1:6" x14ac:dyDescent="0.25">
      <c r="A336" s="10">
        <v>6866</v>
      </c>
      <c r="B336" s="127">
        <v>719926002</v>
      </c>
      <c r="C336" s="10" t="s">
        <v>8322</v>
      </c>
      <c r="D336" s="10" t="s">
        <v>198</v>
      </c>
      <c r="E336" s="126">
        <v>40800872</v>
      </c>
      <c r="F336" s="126">
        <v>40800872</v>
      </c>
    </row>
    <row r="337" spans="1:6" x14ac:dyDescent="0.25">
      <c r="A337" s="10">
        <v>6866</v>
      </c>
      <c r="B337" s="127">
        <v>719926002</v>
      </c>
      <c r="C337" s="10" t="s">
        <v>8322</v>
      </c>
      <c r="D337" s="10" t="s">
        <v>7901</v>
      </c>
      <c r="E337" s="126">
        <v>42423879</v>
      </c>
      <c r="F337" s="126">
        <v>42423879</v>
      </c>
    </row>
    <row r="338" spans="1:6" x14ac:dyDescent="0.25">
      <c r="A338" s="10">
        <v>6866</v>
      </c>
      <c r="B338" s="127">
        <v>719926002</v>
      </c>
      <c r="C338" s="10" t="s">
        <v>8322</v>
      </c>
      <c r="D338" s="10" t="s">
        <v>7893</v>
      </c>
      <c r="E338" s="126">
        <v>106326253</v>
      </c>
      <c r="F338" s="126">
        <v>106326253</v>
      </c>
    </row>
    <row r="339" spans="1:6" x14ac:dyDescent="0.25">
      <c r="A339" s="10">
        <v>6866</v>
      </c>
      <c r="B339" s="127">
        <v>719926002</v>
      </c>
      <c r="C339" s="10" t="s">
        <v>8322</v>
      </c>
      <c r="D339" s="10" t="s">
        <v>7911</v>
      </c>
      <c r="E339" s="126">
        <v>111756497</v>
      </c>
      <c r="F339" s="126">
        <v>111756497</v>
      </c>
    </row>
    <row r="340" spans="1:6" x14ac:dyDescent="0.25">
      <c r="A340" s="10">
        <v>6871</v>
      </c>
      <c r="B340" s="127">
        <v>715787008</v>
      </c>
      <c r="C340" s="10" t="s">
        <v>8323</v>
      </c>
      <c r="D340" s="10" t="s">
        <v>7889</v>
      </c>
      <c r="E340" s="126">
        <v>3914773</v>
      </c>
      <c r="F340" s="126">
        <v>3914773</v>
      </c>
    </row>
    <row r="341" spans="1:6" x14ac:dyDescent="0.25">
      <c r="A341" s="10">
        <v>6872</v>
      </c>
      <c r="B341" s="127">
        <v>690734001</v>
      </c>
      <c r="C341" s="10" t="s">
        <v>8324</v>
      </c>
      <c r="D341" s="10" t="s">
        <v>7933</v>
      </c>
      <c r="E341" s="126">
        <v>186750</v>
      </c>
      <c r="F341" s="126">
        <v>186750</v>
      </c>
    </row>
    <row r="342" spans="1:6" x14ac:dyDescent="0.25">
      <c r="A342" s="10">
        <v>6876</v>
      </c>
      <c r="B342" s="127">
        <v>691201007</v>
      </c>
      <c r="C342" s="10" t="s">
        <v>8325</v>
      </c>
      <c r="D342" s="10" t="s">
        <v>7891</v>
      </c>
      <c r="E342" s="126">
        <v>186750</v>
      </c>
      <c r="F342" s="126">
        <v>186750</v>
      </c>
    </row>
    <row r="343" spans="1:6" x14ac:dyDescent="0.25">
      <c r="A343" s="10">
        <v>6880</v>
      </c>
      <c r="B343" s="127">
        <v>705528004</v>
      </c>
      <c r="C343" s="10" t="s">
        <v>8326</v>
      </c>
      <c r="D343" s="10" t="s">
        <v>7999</v>
      </c>
      <c r="E343" s="126">
        <v>30302748</v>
      </c>
      <c r="F343" s="126">
        <v>30302748</v>
      </c>
    </row>
    <row r="344" spans="1:6" x14ac:dyDescent="0.25">
      <c r="A344" s="10">
        <v>6880</v>
      </c>
      <c r="B344" s="127">
        <v>705528004</v>
      </c>
      <c r="C344" s="10" t="s">
        <v>8326</v>
      </c>
      <c r="D344" s="10" t="s">
        <v>7914</v>
      </c>
      <c r="E344" s="126">
        <v>45025708</v>
      </c>
      <c r="F344" s="126">
        <v>45025708</v>
      </c>
    </row>
    <row r="345" spans="1:6" x14ac:dyDescent="0.25">
      <c r="A345" s="10">
        <v>6880</v>
      </c>
      <c r="B345" s="127">
        <v>705528004</v>
      </c>
      <c r="C345" s="10" t="s">
        <v>8326</v>
      </c>
      <c r="D345" s="10" t="s">
        <v>8023</v>
      </c>
      <c r="E345" s="126">
        <v>64131705</v>
      </c>
      <c r="F345" s="126">
        <v>64131705</v>
      </c>
    </row>
    <row r="346" spans="1:6" x14ac:dyDescent="0.25">
      <c r="A346" s="10">
        <v>6880</v>
      </c>
      <c r="B346" s="127">
        <v>705528004</v>
      </c>
      <c r="C346" s="10" t="s">
        <v>8326</v>
      </c>
      <c r="D346" s="10" t="s">
        <v>7899</v>
      </c>
      <c r="E346" s="126">
        <v>74714712</v>
      </c>
      <c r="F346" s="126">
        <v>74714712</v>
      </c>
    </row>
    <row r="347" spans="1:6" x14ac:dyDescent="0.25">
      <c r="A347" s="10">
        <v>6880</v>
      </c>
      <c r="B347" s="127">
        <v>705528004</v>
      </c>
      <c r="C347" s="10" t="s">
        <v>8326</v>
      </c>
      <c r="D347" s="10" t="s">
        <v>7993</v>
      </c>
      <c r="E347" s="126">
        <v>95675104</v>
      </c>
      <c r="F347" s="126">
        <v>95675104</v>
      </c>
    </row>
    <row r="348" spans="1:6" x14ac:dyDescent="0.25">
      <c r="A348" s="10">
        <v>6897</v>
      </c>
      <c r="B348" s="127" t="s">
        <v>7853</v>
      </c>
      <c r="C348" s="10" t="s">
        <v>8327</v>
      </c>
      <c r="D348" s="10" t="s">
        <v>8014</v>
      </c>
      <c r="E348" s="126">
        <v>6206400</v>
      </c>
      <c r="F348" s="126">
        <v>6206400</v>
      </c>
    </row>
    <row r="349" spans="1:6" x14ac:dyDescent="0.25">
      <c r="A349" s="10">
        <v>6897</v>
      </c>
      <c r="B349" s="127" t="s">
        <v>7853</v>
      </c>
      <c r="C349" s="10" t="s">
        <v>8327</v>
      </c>
      <c r="D349" s="10" t="s">
        <v>7979</v>
      </c>
      <c r="E349" s="126">
        <v>6206400</v>
      </c>
      <c r="F349" s="126">
        <v>6206400</v>
      </c>
    </row>
    <row r="350" spans="1:6" x14ac:dyDescent="0.25">
      <c r="A350" s="10">
        <v>6897</v>
      </c>
      <c r="B350" s="127" t="s">
        <v>7853</v>
      </c>
      <c r="C350" s="10" t="s">
        <v>8327</v>
      </c>
      <c r="D350" s="10" t="s">
        <v>7950</v>
      </c>
      <c r="E350" s="126">
        <v>6206400</v>
      </c>
      <c r="F350" s="126">
        <v>6206400</v>
      </c>
    </row>
    <row r="351" spans="1:6" x14ac:dyDescent="0.25">
      <c r="A351" s="10">
        <v>6897</v>
      </c>
      <c r="B351" s="127" t="s">
        <v>7853</v>
      </c>
      <c r="C351" s="10" t="s">
        <v>8327</v>
      </c>
      <c r="D351" s="10" t="s">
        <v>250</v>
      </c>
      <c r="E351" s="126">
        <v>6516720</v>
      </c>
      <c r="F351" s="126">
        <v>6516720</v>
      </c>
    </row>
    <row r="352" spans="1:6" x14ac:dyDescent="0.25">
      <c r="A352" s="10">
        <v>6897</v>
      </c>
      <c r="B352" s="127" t="s">
        <v>7853</v>
      </c>
      <c r="C352" s="10" t="s">
        <v>8327</v>
      </c>
      <c r="D352" s="10" t="s">
        <v>7941</v>
      </c>
      <c r="E352" s="126">
        <v>8068320</v>
      </c>
      <c r="F352" s="126">
        <v>8068320</v>
      </c>
    </row>
    <row r="353" spans="1:6" x14ac:dyDescent="0.25">
      <c r="A353" s="10">
        <v>6897</v>
      </c>
      <c r="B353" s="127" t="s">
        <v>7853</v>
      </c>
      <c r="C353" s="10" t="s">
        <v>8327</v>
      </c>
      <c r="D353" s="10" t="s">
        <v>7951</v>
      </c>
      <c r="E353" s="126">
        <v>12024900</v>
      </c>
      <c r="F353" s="126">
        <v>12024900</v>
      </c>
    </row>
    <row r="354" spans="1:6" x14ac:dyDescent="0.25">
      <c r="A354" s="10">
        <v>6897</v>
      </c>
      <c r="B354" s="127" t="s">
        <v>7853</v>
      </c>
      <c r="C354" s="10" t="s">
        <v>8327</v>
      </c>
      <c r="D354" s="10" t="s">
        <v>7982</v>
      </c>
      <c r="E354" s="126">
        <v>12412800</v>
      </c>
      <c r="F354" s="126">
        <v>12412800</v>
      </c>
    </row>
    <row r="355" spans="1:6" x14ac:dyDescent="0.25">
      <c r="A355" s="10">
        <v>6897</v>
      </c>
      <c r="B355" s="127" t="s">
        <v>7853</v>
      </c>
      <c r="C355" s="10" t="s">
        <v>8327</v>
      </c>
      <c r="D355" s="10" t="s">
        <v>7961</v>
      </c>
      <c r="E355" s="126">
        <v>14274720</v>
      </c>
      <c r="F355" s="126">
        <v>14274720</v>
      </c>
    </row>
    <row r="356" spans="1:6" x14ac:dyDescent="0.25">
      <c r="A356" s="10">
        <v>6897</v>
      </c>
      <c r="B356" s="127" t="s">
        <v>7853</v>
      </c>
      <c r="C356" s="10" t="s">
        <v>8327</v>
      </c>
      <c r="D356" s="10" t="s">
        <v>7960</v>
      </c>
      <c r="E356" s="126">
        <v>18619200</v>
      </c>
      <c r="F356" s="126">
        <v>18619200</v>
      </c>
    </row>
    <row r="357" spans="1:6" x14ac:dyDescent="0.25">
      <c r="A357" s="10">
        <v>6898</v>
      </c>
      <c r="B357" s="127">
        <v>712939001</v>
      </c>
      <c r="C357" s="10" t="s">
        <v>8328</v>
      </c>
      <c r="D357" s="10" t="s">
        <v>7922</v>
      </c>
      <c r="E357" s="126">
        <v>186750</v>
      </c>
      <c r="F357" s="126">
        <v>186750</v>
      </c>
    </row>
    <row r="358" spans="1:6" x14ac:dyDescent="0.25">
      <c r="A358" s="10">
        <v>6899</v>
      </c>
      <c r="B358" s="127">
        <v>719365000</v>
      </c>
      <c r="C358" s="10" t="s">
        <v>8329</v>
      </c>
      <c r="D358" s="10" t="s">
        <v>7941</v>
      </c>
      <c r="E358" s="126">
        <v>25397210</v>
      </c>
      <c r="F358" s="126">
        <v>25397210</v>
      </c>
    </row>
    <row r="359" spans="1:6" x14ac:dyDescent="0.25">
      <c r="A359" s="10">
        <v>6900</v>
      </c>
      <c r="B359" s="127" t="s">
        <v>7799</v>
      </c>
      <c r="C359" s="10" t="s">
        <v>8330</v>
      </c>
      <c r="D359" s="10" t="s">
        <v>8030</v>
      </c>
      <c r="E359" s="126">
        <v>5430600</v>
      </c>
      <c r="F359" s="126">
        <v>5430600</v>
      </c>
    </row>
    <row r="360" spans="1:6" x14ac:dyDescent="0.25">
      <c r="A360" s="10">
        <v>6900</v>
      </c>
      <c r="B360" s="127" t="s">
        <v>7799</v>
      </c>
      <c r="C360" s="10" t="s">
        <v>8330</v>
      </c>
      <c r="D360" s="10" t="s">
        <v>8028</v>
      </c>
      <c r="E360" s="126">
        <v>6206400</v>
      </c>
      <c r="F360" s="126">
        <v>6206400</v>
      </c>
    </row>
    <row r="361" spans="1:6" x14ac:dyDescent="0.25">
      <c r="A361" s="10">
        <v>6900</v>
      </c>
      <c r="B361" s="127" t="s">
        <v>7799</v>
      </c>
      <c r="C361" s="10" t="s">
        <v>8330</v>
      </c>
      <c r="D361" s="10" t="s">
        <v>8025</v>
      </c>
      <c r="E361" s="126">
        <v>6594300</v>
      </c>
      <c r="F361" s="126">
        <v>6594300</v>
      </c>
    </row>
    <row r="362" spans="1:6" x14ac:dyDescent="0.25">
      <c r="A362" s="10">
        <v>6900</v>
      </c>
      <c r="B362" s="127" t="s">
        <v>7799</v>
      </c>
      <c r="C362" s="10" t="s">
        <v>8330</v>
      </c>
      <c r="D362" s="10" t="s">
        <v>8026</v>
      </c>
      <c r="E362" s="126">
        <v>6809972</v>
      </c>
      <c r="F362" s="126">
        <v>6809972</v>
      </c>
    </row>
    <row r="363" spans="1:6" x14ac:dyDescent="0.25">
      <c r="A363" s="10">
        <v>6900</v>
      </c>
      <c r="B363" s="127" t="s">
        <v>7799</v>
      </c>
      <c r="C363" s="10" t="s">
        <v>8330</v>
      </c>
      <c r="D363" s="10" t="s">
        <v>8024</v>
      </c>
      <c r="E363" s="126">
        <v>6827040</v>
      </c>
      <c r="F363" s="126">
        <v>6827040</v>
      </c>
    </row>
    <row r="364" spans="1:6" x14ac:dyDescent="0.25">
      <c r="A364" s="10">
        <v>6900</v>
      </c>
      <c r="B364" s="127" t="s">
        <v>7799</v>
      </c>
      <c r="C364" s="10" t="s">
        <v>8330</v>
      </c>
      <c r="D364" s="10" t="s">
        <v>8027</v>
      </c>
      <c r="E364" s="126">
        <v>7075296</v>
      </c>
      <c r="F364" s="126">
        <v>7075296</v>
      </c>
    </row>
    <row r="365" spans="1:6" x14ac:dyDescent="0.25">
      <c r="A365" s="10">
        <v>6900</v>
      </c>
      <c r="B365" s="127" t="s">
        <v>7799</v>
      </c>
      <c r="C365" s="10" t="s">
        <v>8330</v>
      </c>
      <c r="D365" s="10" t="s">
        <v>8029</v>
      </c>
      <c r="E365" s="126">
        <v>7374600</v>
      </c>
      <c r="F365" s="126">
        <v>7374600</v>
      </c>
    </row>
    <row r="366" spans="1:6" x14ac:dyDescent="0.25">
      <c r="A366" s="10">
        <v>6900</v>
      </c>
      <c r="B366" s="127" t="s">
        <v>7799</v>
      </c>
      <c r="C366" s="10" t="s">
        <v>8330</v>
      </c>
      <c r="D366" s="10" t="s">
        <v>7897</v>
      </c>
      <c r="E366" s="126">
        <v>7525260</v>
      </c>
      <c r="F366" s="126">
        <v>7525260</v>
      </c>
    </row>
    <row r="367" spans="1:6" x14ac:dyDescent="0.25">
      <c r="A367" s="10">
        <v>6900</v>
      </c>
      <c r="B367" s="127" t="s">
        <v>7799</v>
      </c>
      <c r="C367" s="10" t="s">
        <v>8330</v>
      </c>
      <c r="D367" s="10" t="s">
        <v>7904</v>
      </c>
      <c r="E367" s="126">
        <v>8533800</v>
      </c>
      <c r="F367" s="126">
        <v>8533800</v>
      </c>
    </row>
    <row r="368" spans="1:6" x14ac:dyDescent="0.25">
      <c r="A368" s="10">
        <v>6900</v>
      </c>
      <c r="B368" s="127" t="s">
        <v>7799</v>
      </c>
      <c r="C368" s="10" t="s">
        <v>8330</v>
      </c>
      <c r="D368" s="10" t="s">
        <v>8003</v>
      </c>
      <c r="E368" s="126">
        <v>14972940</v>
      </c>
      <c r="F368" s="126">
        <v>14972940</v>
      </c>
    </row>
    <row r="369" spans="1:6" x14ac:dyDescent="0.25">
      <c r="A369" s="10">
        <v>6900</v>
      </c>
      <c r="B369" s="127" t="s">
        <v>7799</v>
      </c>
      <c r="C369" s="10" t="s">
        <v>8330</v>
      </c>
      <c r="D369" s="10" t="s">
        <v>7886</v>
      </c>
      <c r="E369" s="126">
        <v>25408020</v>
      </c>
      <c r="F369" s="126">
        <v>25408020</v>
      </c>
    </row>
    <row r="370" spans="1:6" x14ac:dyDescent="0.25">
      <c r="A370" s="10">
        <v>6900</v>
      </c>
      <c r="B370" s="127" t="s">
        <v>7799</v>
      </c>
      <c r="C370" s="10" t="s">
        <v>8330</v>
      </c>
      <c r="D370" s="10" t="s">
        <v>7939</v>
      </c>
      <c r="E370" s="126">
        <v>29457116</v>
      </c>
      <c r="F370" s="126">
        <v>29457116</v>
      </c>
    </row>
    <row r="371" spans="1:6" x14ac:dyDescent="0.25">
      <c r="A371" s="10">
        <v>6900</v>
      </c>
      <c r="B371" s="127" t="s">
        <v>7799</v>
      </c>
      <c r="C371" s="10" t="s">
        <v>8330</v>
      </c>
      <c r="D371" s="10" t="s">
        <v>7885</v>
      </c>
      <c r="E371" s="126">
        <v>37426842</v>
      </c>
      <c r="F371" s="126">
        <v>37426842</v>
      </c>
    </row>
    <row r="372" spans="1:6" x14ac:dyDescent="0.25">
      <c r="A372" s="10">
        <v>6902</v>
      </c>
      <c r="B372" s="127">
        <v>700516008</v>
      </c>
      <c r="C372" s="10" t="s">
        <v>8331</v>
      </c>
      <c r="D372" s="10" t="s">
        <v>7972</v>
      </c>
      <c r="E372" s="126">
        <v>12024900</v>
      </c>
      <c r="F372" s="126">
        <v>12024900</v>
      </c>
    </row>
    <row r="373" spans="1:6" x14ac:dyDescent="0.25">
      <c r="A373" s="10">
        <v>6902</v>
      </c>
      <c r="B373" s="127">
        <v>700516008</v>
      </c>
      <c r="C373" s="10" t="s">
        <v>8331</v>
      </c>
      <c r="D373" s="10" t="s">
        <v>8031</v>
      </c>
      <c r="E373" s="126">
        <v>16033200</v>
      </c>
      <c r="F373" s="126">
        <v>16033200</v>
      </c>
    </row>
    <row r="374" spans="1:6" x14ac:dyDescent="0.25">
      <c r="A374" s="10">
        <v>6902</v>
      </c>
      <c r="B374" s="127">
        <v>700516008</v>
      </c>
      <c r="C374" s="10" t="s">
        <v>8331</v>
      </c>
      <c r="D374" s="10" t="s">
        <v>198</v>
      </c>
      <c r="E374" s="126">
        <v>20012971</v>
      </c>
      <c r="F374" s="126">
        <v>20012971</v>
      </c>
    </row>
    <row r="375" spans="1:6" x14ac:dyDescent="0.25">
      <c r="A375" s="10">
        <v>6902</v>
      </c>
      <c r="B375" s="127">
        <v>700516008</v>
      </c>
      <c r="C375" s="10" t="s">
        <v>8331</v>
      </c>
      <c r="D375" s="10" t="s">
        <v>8033</v>
      </c>
      <c r="E375" s="126">
        <v>20562579</v>
      </c>
      <c r="F375" s="126">
        <v>20562579</v>
      </c>
    </row>
    <row r="376" spans="1:6" x14ac:dyDescent="0.25">
      <c r="A376" s="10">
        <v>6902</v>
      </c>
      <c r="B376" s="127">
        <v>700516008</v>
      </c>
      <c r="C376" s="10" t="s">
        <v>8331</v>
      </c>
      <c r="D376" s="10" t="s">
        <v>7926</v>
      </c>
      <c r="E376" s="126">
        <v>27211177</v>
      </c>
      <c r="F376" s="126">
        <v>27211177</v>
      </c>
    </row>
    <row r="377" spans="1:6" x14ac:dyDescent="0.25">
      <c r="A377" s="10">
        <v>6902</v>
      </c>
      <c r="B377" s="127">
        <v>700516008</v>
      </c>
      <c r="C377" s="10" t="s">
        <v>8331</v>
      </c>
      <c r="D377" s="10" t="s">
        <v>7887</v>
      </c>
      <c r="E377" s="126">
        <v>28264980</v>
      </c>
      <c r="F377" s="126">
        <v>28264980</v>
      </c>
    </row>
    <row r="378" spans="1:6" x14ac:dyDescent="0.25">
      <c r="A378" s="10">
        <v>6902</v>
      </c>
      <c r="B378" s="127">
        <v>700516008</v>
      </c>
      <c r="C378" s="10" t="s">
        <v>8331</v>
      </c>
      <c r="D378" s="10" t="s">
        <v>7998</v>
      </c>
      <c r="E378" s="126">
        <v>28699428</v>
      </c>
      <c r="F378" s="126">
        <v>28699428</v>
      </c>
    </row>
    <row r="379" spans="1:6" x14ac:dyDescent="0.25">
      <c r="A379" s="10">
        <v>6902</v>
      </c>
      <c r="B379" s="127">
        <v>700516008</v>
      </c>
      <c r="C379" s="10" t="s">
        <v>8331</v>
      </c>
      <c r="D379" s="10" t="s">
        <v>7993</v>
      </c>
      <c r="E379" s="126">
        <v>28870104</v>
      </c>
      <c r="F379" s="126">
        <v>28870104</v>
      </c>
    </row>
    <row r="380" spans="1:6" x14ac:dyDescent="0.25">
      <c r="A380" s="10">
        <v>6902</v>
      </c>
      <c r="B380" s="127">
        <v>700516008</v>
      </c>
      <c r="C380" s="10" t="s">
        <v>8331</v>
      </c>
      <c r="D380" s="10" t="s">
        <v>7944</v>
      </c>
      <c r="E380" s="126">
        <v>28898550</v>
      </c>
      <c r="F380" s="126">
        <v>28898550</v>
      </c>
    </row>
    <row r="381" spans="1:6" x14ac:dyDescent="0.25">
      <c r="A381" s="10">
        <v>6902</v>
      </c>
      <c r="B381" s="127">
        <v>700516008</v>
      </c>
      <c r="C381" s="10" t="s">
        <v>8331</v>
      </c>
      <c r="D381" s="10" t="s">
        <v>7960</v>
      </c>
      <c r="E381" s="126">
        <v>28898550</v>
      </c>
      <c r="F381" s="126">
        <v>28898550</v>
      </c>
    </row>
    <row r="382" spans="1:6" x14ac:dyDescent="0.25">
      <c r="A382" s="10">
        <v>6902</v>
      </c>
      <c r="B382" s="127">
        <v>700516008</v>
      </c>
      <c r="C382" s="10" t="s">
        <v>8331</v>
      </c>
      <c r="D382" s="10" t="s">
        <v>7982</v>
      </c>
      <c r="E382" s="126">
        <v>28898550</v>
      </c>
      <c r="F382" s="126">
        <v>28898550</v>
      </c>
    </row>
    <row r="383" spans="1:6" x14ac:dyDescent="0.25">
      <c r="A383" s="10">
        <v>6902</v>
      </c>
      <c r="B383" s="127">
        <v>700516008</v>
      </c>
      <c r="C383" s="10" t="s">
        <v>8331</v>
      </c>
      <c r="D383" s="10" t="s">
        <v>7889</v>
      </c>
      <c r="E383" s="126">
        <v>33033804</v>
      </c>
      <c r="F383" s="126">
        <v>33033804</v>
      </c>
    </row>
    <row r="384" spans="1:6" x14ac:dyDescent="0.25">
      <c r="A384" s="10">
        <v>6902</v>
      </c>
      <c r="B384" s="127">
        <v>700516008</v>
      </c>
      <c r="C384" s="10" t="s">
        <v>8331</v>
      </c>
      <c r="D384" s="10" t="s">
        <v>6479</v>
      </c>
      <c r="E384" s="126">
        <v>34678260</v>
      </c>
      <c r="F384" s="126">
        <v>34678260</v>
      </c>
    </row>
    <row r="385" spans="1:6" x14ac:dyDescent="0.25">
      <c r="A385" s="10">
        <v>6902</v>
      </c>
      <c r="B385" s="127">
        <v>700516008</v>
      </c>
      <c r="C385" s="10" t="s">
        <v>8331</v>
      </c>
      <c r="D385" s="10" t="s">
        <v>7966</v>
      </c>
      <c r="E385" s="126">
        <v>36604830</v>
      </c>
      <c r="F385" s="126">
        <v>36604830</v>
      </c>
    </row>
    <row r="386" spans="1:6" x14ac:dyDescent="0.25">
      <c r="A386" s="10">
        <v>6902</v>
      </c>
      <c r="B386" s="127">
        <v>700516008</v>
      </c>
      <c r="C386" s="10" t="s">
        <v>8331</v>
      </c>
      <c r="D386" s="10" t="s">
        <v>70</v>
      </c>
      <c r="E386" s="126">
        <v>36604830</v>
      </c>
      <c r="F386" s="126">
        <v>36604830</v>
      </c>
    </row>
    <row r="387" spans="1:6" x14ac:dyDescent="0.25">
      <c r="A387" s="10">
        <v>6902</v>
      </c>
      <c r="B387" s="127">
        <v>700516008</v>
      </c>
      <c r="C387" s="10" t="s">
        <v>8331</v>
      </c>
      <c r="D387" s="10" t="s">
        <v>7967</v>
      </c>
      <c r="E387" s="126">
        <v>36604830</v>
      </c>
      <c r="F387" s="126">
        <v>36604830</v>
      </c>
    </row>
    <row r="388" spans="1:6" x14ac:dyDescent="0.25">
      <c r="A388" s="10">
        <v>6902</v>
      </c>
      <c r="B388" s="127">
        <v>700516008</v>
      </c>
      <c r="C388" s="10" t="s">
        <v>8331</v>
      </c>
      <c r="D388" s="10" t="s">
        <v>7956</v>
      </c>
      <c r="E388" s="126">
        <v>41659838</v>
      </c>
      <c r="F388" s="126">
        <v>41659838</v>
      </c>
    </row>
    <row r="389" spans="1:6" x14ac:dyDescent="0.25">
      <c r="A389" s="10">
        <v>6902</v>
      </c>
      <c r="B389" s="127">
        <v>700516008</v>
      </c>
      <c r="C389" s="10" t="s">
        <v>8331</v>
      </c>
      <c r="D389" s="10" t="s">
        <v>7893</v>
      </c>
      <c r="E389" s="126">
        <v>43377770</v>
      </c>
      <c r="F389" s="126">
        <v>43377770</v>
      </c>
    </row>
    <row r="390" spans="1:6" x14ac:dyDescent="0.25">
      <c r="A390" s="10">
        <v>6902</v>
      </c>
      <c r="B390" s="127">
        <v>700516008</v>
      </c>
      <c r="C390" s="10" t="s">
        <v>8331</v>
      </c>
      <c r="D390" s="10" t="s">
        <v>7899</v>
      </c>
      <c r="E390" s="126">
        <v>49930488</v>
      </c>
      <c r="F390" s="126">
        <v>49930488</v>
      </c>
    </row>
    <row r="391" spans="1:6" x14ac:dyDescent="0.25">
      <c r="A391" s="10">
        <v>6902</v>
      </c>
      <c r="B391" s="127">
        <v>700516008</v>
      </c>
      <c r="C391" s="10" t="s">
        <v>8331</v>
      </c>
      <c r="D391" s="10" t="s">
        <v>7922</v>
      </c>
      <c r="E391" s="126">
        <v>52638030</v>
      </c>
      <c r="F391" s="126">
        <v>52638030</v>
      </c>
    </row>
    <row r="392" spans="1:6" x14ac:dyDescent="0.25">
      <c r="A392" s="10">
        <v>6902</v>
      </c>
      <c r="B392" s="127">
        <v>700516008</v>
      </c>
      <c r="C392" s="10" t="s">
        <v>8331</v>
      </c>
      <c r="D392" s="10" t="s">
        <v>7917</v>
      </c>
      <c r="E392" s="126">
        <v>54114841</v>
      </c>
      <c r="F392" s="126">
        <v>54114841</v>
      </c>
    </row>
    <row r="393" spans="1:6" x14ac:dyDescent="0.25">
      <c r="A393" s="10">
        <v>6902</v>
      </c>
      <c r="B393" s="127">
        <v>700516008</v>
      </c>
      <c r="C393" s="10" t="s">
        <v>8331</v>
      </c>
      <c r="D393" s="10" t="s">
        <v>7914</v>
      </c>
      <c r="E393" s="126">
        <v>56330838</v>
      </c>
      <c r="F393" s="126">
        <v>56330838</v>
      </c>
    </row>
    <row r="394" spans="1:6" x14ac:dyDescent="0.25">
      <c r="A394" s="10">
        <v>6902</v>
      </c>
      <c r="B394" s="127">
        <v>700516008</v>
      </c>
      <c r="C394" s="10" t="s">
        <v>8331</v>
      </c>
      <c r="D394" s="10" t="s">
        <v>7892</v>
      </c>
      <c r="E394" s="126">
        <v>59590128</v>
      </c>
      <c r="F394" s="126">
        <v>59590128</v>
      </c>
    </row>
    <row r="395" spans="1:6" x14ac:dyDescent="0.25">
      <c r="A395" s="10">
        <v>6902</v>
      </c>
      <c r="B395" s="127">
        <v>700516008</v>
      </c>
      <c r="C395" s="10" t="s">
        <v>8331</v>
      </c>
      <c r="D395" s="10" t="s">
        <v>162</v>
      </c>
      <c r="E395" s="126">
        <v>154283876</v>
      </c>
      <c r="F395" s="126">
        <v>154283876</v>
      </c>
    </row>
    <row r="396" spans="1:6" x14ac:dyDescent="0.25">
      <c r="A396" s="10">
        <v>6903</v>
      </c>
      <c r="B396" s="127">
        <v>725997000</v>
      </c>
      <c r="C396" s="10" t="s">
        <v>8332</v>
      </c>
      <c r="D396" s="10" t="s">
        <v>7883</v>
      </c>
      <c r="E396" s="126">
        <v>1301965</v>
      </c>
      <c r="F396" s="126">
        <v>1301965</v>
      </c>
    </row>
    <row r="397" spans="1:6" x14ac:dyDescent="0.25">
      <c r="A397" s="10">
        <v>6905</v>
      </c>
      <c r="B397" s="127">
        <v>702081009</v>
      </c>
      <c r="C397" s="10" t="s">
        <v>8333</v>
      </c>
      <c r="D397" s="10" t="s">
        <v>7988</v>
      </c>
      <c r="E397" s="126">
        <v>7694384</v>
      </c>
      <c r="F397" s="126">
        <v>7694384</v>
      </c>
    </row>
    <row r="398" spans="1:6" x14ac:dyDescent="0.25">
      <c r="A398" s="10">
        <v>6905</v>
      </c>
      <c r="B398" s="127">
        <v>702081009</v>
      </c>
      <c r="C398" s="10" t="s">
        <v>8333</v>
      </c>
      <c r="D398" s="10" t="s">
        <v>7890</v>
      </c>
      <c r="E398" s="126">
        <v>7959708</v>
      </c>
      <c r="F398" s="126">
        <v>7959708</v>
      </c>
    </row>
    <row r="399" spans="1:6" x14ac:dyDescent="0.25">
      <c r="A399" s="10">
        <v>6905</v>
      </c>
      <c r="B399" s="127">
        <v>702081009</v>
      </c>
      <c r="C399" s="10" t="s">
        <v>8333</v>
      </c>
      <c r="D399" s="10" t="s">
        <v>230</v>
      </c>
      <c r="E399" s="126">
        <v>9728531</v>
      </c>
      <c r="F399" s="126">
        <v>9728531</v>
      </c>
    </row>
    <row r="400" spans="1:6" x14ac:dyDescent="0.25">
      <c r="A400" s="10">
        <v>6905</v>
      </c>
      <c r="B400" s="127">
        <v>702081009</v>
      </c>
      <c r="C400" s="10" t="s">
        <v>8333</v>
      </c>
      <c r="D400" s="10" t="s">
        <v>8036</v>
      </c>
      <c r="E400" s="126">
        <v>22481753</v>
      </c>
      <c r="F400" s="126">
        <v>22481753</v>
      </c>
    </row>
    <row r="401" spans="1:6" x14ac:dyDescent="0.25">
      <c r="A401" s="10">
        <v>6905</v>
      </c>
      <c r="B401" s="127">
        <v>702081009</v>
      </c>
      <c r="C401" s="10" t="s">
        <v>8333</v>
      </c>
      <c r="D401" s="10" t="s">
        <v>198</v>
      </c>
      <c r="E401" s="126">
        <v>25785522</v>
      </c>
      <c r="F401" s="126">
        <v>25785522</v>
      </c>
    </row>
    <row r="402" spans="1:6" x14ac:dyDescent="0.25">
      <c r="A402" s="10">
        <v>6905</v>
      </c>
      <c r="B402" s="127">
        <v>702081009</v>
      </c>
      <c r="C402" s="10" t="s">
        <v>8333</v>
      </c>
      <c r="D402" s="10" t="s">
        <v>8035</v>
      </c>
      <c r="E402" s="126">
        <v>27793199</v>
      </c>
      <c r="F402" s="126">
        <v>27793199</v>
      </c>
    </row>
    <row r="403" spans="1:6" x14ac:dyDescent="0.25">
      <c r="A403" s="10">
        <v>6905</v>
      </c>
      <c r="B403" s="127">
        <v>702081009</v>
      </c>
      <c r="C403" s="10" t="s">
        <v>8333</v>
      </c>
      <c r="D403" s="10" t="s">
        <v>7985</v>
      </c>
      <c r="E403" s="126">
        <v>28696220</v>
      </c>
      <c r="F403" s="126">
        <v>28696220</v>
      </c>
    </row>
    <row r="404" spans="1:6" x14ac:dyDescent="0.25">
      <c r="A404" s="10">
        <v>6911</v>
      </c>
      <c r="B404" s="127">
        <v>713189006</v>
      </c>
      <c r="C404" s="10" t="s">
        <v>8334</v>
      </c>
      <c r="D404" s="10" t="s">
        <v>7911</v>
      </c>
      <c r="E404" s="126">
        <v>4396903</v>
      </c>
      <c r="F404" s="126">
        <v>4396903</v>
      </c>
    </row>
    <row r="405" spans="1:6" x14ac:dyDescent="0.25">
      <c r="A405" s="10">
        <v>6911</v>
      </c>
      <c r="B405" s="127">
        <v>713189006</v>
      </c>
      <c r="C405" s="10" t="s">
        <v>8334</v>
      </c>
      <c r="D405" s="10" t="s">
        <v>7903</v>
      </c>
      <c r="E405" s="126">
        <v>5237488</v>
      </c>
      <c r="F405" s="126">
        <v>5237488</v>
      </c>
    </row>
    <row r="406" spans="1:6" x14ac:dyDescent="0.25">
      <c r="A406" s="10">
        <v>6911</v>
      </c>
      <c r="B406" s="127">
        <v>713189006</v>
      </c>
      <c r="C406" s="10" t="s">
        <v>8334</v>
      </c>
      <c r="D406" s="10" t="s">
        <v>7920</v>
      </c>
      <c r="E406" s="126">
        <v>5728645</v>
      </c>
      <c r="F406" s="126">
        <v>5728645</v>
      </c>
    </row>
    <row r="407" spans="1:6" x14ac:dyDescent="0.25">
      <c r="A407" s="10">
        <v>6911</v>
      </c>
      <c r="B407" s="127">
        <v>713189006</v>
      </c>
      <c r="C407" s="10" t="s">
        <v>8334</v>
      </c>
      <c r="D407" s="10" t="s">
        <v>162</v>
      </c>
      <c r="E407" s="126">
        <v>8696718</v>
      </c>
      <c r="F407" s="126">
        <v>8696718</v>
      </c>
    </row>
    <row r="408" spans="1:6" x14ac:dyDescent="0.25">
      <c r="A408" s="10">
        <v>6911</v>
      </c>
      <c r="B408" s="127">
        <v>713189006</v>
      </c>
      <c r="C408" s="10" t="s">
        <v>8334</v>
      </c>
      <c r="D408" s="10" t="s">
        <v>7935</v>
      </c>
      <c r="E408" s="126">
        <v>12636479</v>
      </c>
      <c r="F408" s="126">
        <v>12636479</v>
      </c>
    </row>
    <row r="409" spans="1:6" x14ac:dyDescent="0.25">
      <c r="A409" s="10">
        <v>6911</v>
      </c>
      <c r="B409" s="127">
        <v>713189006</v>
      </c>
      <c r="C409" s="10" t="s">
        <v>8334</v>
      </c>
      <c r="D409" s="10" t="s">
        <v>7893</v>
      </c>
      <c r="E409" s="126">
        <v>22000436</v>
      </c>
      <c r="F409" s="126">
        <v>22000436</v>
      </c>
    </row>
    <row r="410" spans="1:6" x14ac:dyDescent="0.25">
      <c r="A410" s="10">
        <v>6915</v>
      </c>
      <c r="B410" s="127">
        <v>721694003</v>
      </c>
      <c r="C410" s="10" t="s">
        <v>8335</v>
      </c>
      <c r="D410" s="10" t="s">
        <v>7938</v>
      </c>
      <c r="E410" s="126">
        <v>3177987</v>
      </c>
      <c r="F410" s="126">
        <v>3177987</v>
      </c>
    </row>
    <row r="411" spans="1:6" x14ac:dyDescent="0.25">
      <c r="A411" s="10">
        <v>6915</v>
      </c>
      <c r="B411" s="127">
        <v>721694003</v>
      </c>
      <c r="C411" s="10" t="s">
        <v>8335</v>
      </c>
      <c r="D411" s="10" t="s">
        <v>8042</v>
      </c>
      <c r="E411" s="126">
        <v>4667213</v>
      </c>
      <c r="F411" s="126">
        <v>4667213</v>
      </c>
    </row>
    <row r="412" spans="1:6" x14ac:dyDescent="0.25">
      <c r="A412" s="10">
        <v>6915</v>
      </c>
      <c r="B412" s="127">
        <v>721694003</v>
      </c>
      <c r="C412" s="10" t="s">
        <v>8335</v>
      </c>
      <c r="D412" s="10" t="s">
        <v>8037</v>
      </c>
      <c r="E412" s="126">
        <v>6206400</v>
      </c>
      <c r="F412" s="126">
        <v>6206400</v>
      </c>
    </row>
    <row r="413" spans="1:6" x14ac:dyDescent="0.25">
      <c r="A413" s="10">
        <v>6915</v>
      </c>
      <c r="B413" s="127">
        <v>721694003</v>
      </c>
      <c r="C413" s="10" t="s">
        <v>8335</v>
      </c>
      <c r="D413" s="10" t="s">
        <v>7959</v>
      </c>
      <c r="E413" s="126">
        <v>6206400</v>
      </c>
      <c r="F413" s="126">
        <v>6206400</v>
      </c>
    </row>
    <row r="414" spans="1:6" x14ac:dyDescent="0.25">
      <c r="A414" s="10">
        <v>6915</v>
      </c>
      <c r="B414" s="127">
        <v>721694003</v>
      </c>
      <c r="C414" s="10" t="s">
        <v>8335</v>
      </c>
      <c r="D414" s="10" t="s">
        <v>8039</v>
      </c>
      <c r="E414" s="126">
        <v>6206400</v>
      </c>
      <c r="F414" s="126">
        <v>6206400</v>
      </c>
    </row>
    <row r="415" spans="1:6" x14ac:dyDescent="0.25">
      <c r="A415" s="10">
        <v>6915</v>
      </c>
      <c r="B415" s="127">
        <v>721694003</v>
      </c>
      <c r="C415" s="10" t="s">
        <v>8335</v>
      </c>
      <c r="D415" s="10" t="s">
        <v>7887</v>
      </c>
      <c r="E415" s="126">
        <v>6206400</v>
      </c>
      <c r="F415" s="126">
        <v>6206400</v>
      </c>
    </row>
    <row r="416" spans="1:6" x14ac:dyDescent="0.25">
      <c r="A416" s="10">
        <v>6915</v>
      </c>
      <c r="B416" s="127">
        <v>721694003</v>
      </c>
      <c r="C416" s="10" t="s">
        <v>8335</v>
      </c>
      <c r="D416" s="10" t="s">
        <v>8044</v>
      </c>
      <c r="E416" s="126">
        <v>6516720</v>
      </c>
      <c r="F416" s="126">
        <v>6516720</v>
      </c>
    </row>
    <row r="417" spans="1:6" x14ac:dyDescent="0.25">
      <c r="A417" s="10">
        <v>6915</v>
      </c>
      <c r="B417" s="127">
        <v>721694003</v>
      </c>
      <c r="C417" s="10" t="s">
        <v>8335</v>
      </c>
      <c r="D417" s="10" t="s">
        <v>8038</v>
      </c>
      <c r="E417" s="126">
        <v>6945582</v>
      </c>
      <c r="F417" s="126">
        <v>6945582</v>
      </c>
    </row>
    <row r="418" spans="1:6" x14ac:dyDescent="0.25">
      <c r="A418" s="10">
        <v>6915</v>
      </c>
      <c r="B418" s="127">
        <v>721694003</v>
      </c>
      <c r="C418" s="10" t="s">
        <v>8335</v>
      </c>
      <c r="D418" s="10" t="s">
        <v>7931</v>
      </c>
      <c r="E418" s="126">
        <v>7054608</v>
      </c>
      <c r="F418" s="126">
        <v>7054608</v>
      </c>
    </row>
    <row r="419" spans="1:6" x14ac:dyDescent="0.25">
      <c r="A419" s="10">
        <v>6915</v>
      </c>
      <c r="B419" s="127">
        <v>721694003</v>
      </c>
      <c r="C419" s="10" t="s">
        <v>8335</v>
      </c>
      <c r="D419" s="10" t="s">
        <v>7994</v>
      </c>
      <c r="E419" s="126">
        <v>7695936</v>
      </c>
      <c r="F419" s="126">
        <v>7695936</v>
      </c>
    </row>
    <row r="420" spans="1:6" x14ac:dyDescent="0.25">
      <c r="A420" s="10">
        <v>6915</v>
      </c>
      <c r="B420" s="127">
        <v>721694003</v>
      </c>
      <c r="C420" s="10" t="s">
        <v>8335</v>
      </c>
      <c r="D420" s="10" t="s">
        <v>7933</v>
      </c>
      <c r="E420" s="126">
        <v>7758000</v>
      </c>
      <c r="F420" s="126">
        <v>7758000</v>
      </c>
    </row>
    <row r="421" spans="1:6" x14ac:dyDescent="0.25">
      <c r="A421" s="10">
        <v>6915</v>
      </c>
      <c r="B421" s="127">
        <v>721694003</v>
      </c>
      <c r="C421" s="10" t="s">
        <v>8335</v>
      </c>
      <c r="D421" s="10" t="s">
        <v>7892</v>
      </c>
      <c r="E421" s="126">
        <v>9138924</v>
      </c>
      <c r="F421" s="126">
        <v>9138924</v>
      </c>
    </row>
    <row r="422" spans="1:6" x14ac:dyDescent="0.25">
      <c r="A422" s="10">
        <v>6915</v>
      </c>
      <c r="B422" s="127">
        <v>721694003</v>
      </c>
      <c r="C422" s="10" t="s">
        <v>8335</v>
      </c>
      <c r="D422" s="10" t="s">
        <v>8043</v>
      </c>
      <c r="E422" s="126">
        <v>9382463</v>
      </c>
      <c r="F422" s="126">
        <v>9382463</v>
      </c>
    </row>
    <row r="423" spans="1:6" x14ac:dyDescent="0.25">
      <c r="A423" s="10">
        <v>6915</v>
      </c>
      <c r="B423" s="127">
        <v>721694003</v>
      </c>
      <c r="C423" s="10" t="s">
        <v>8335</v>
      </c>
      <c r="D423" s="10" t="s">
        <v>7884</v>
      </c>
      <c r="E423" s="126">
        <v>9459588</v>
      </c>
      <c r="F423" s="126">
        <v>9459588</v>
      </c>
    </row>
    <row r="424" spans="1:6" x14ac:dyDescent="0.25">
      <c r="A424" s="10">
        <v>6915</v>
      </c>
      <c r="B424" s="127">
        <v>721694003</v>
      </c>
      <c r="C424" s="10" t="s">
        <v>8335</v>
      </c>
      <c r="D424" s="10" t="s">
        <v>7939</v>
      </c>
      <c r="E424" s="126">
        <v>9619920</v>
      </c>
      <c r="F424" s="126">
        <v>9619920</v>
      </c>
    </row>
    <row r="425" spans="1:6" x14ac:dyDescent="0.25">
      <c r="A425" s="10">
        <v>6915</v>
      </c>
      <c r="B425" s="127">
        <v>721694003</v>
      </c>
      <c r="C425" s="10" t="s">
        <v>8335</v>
      </c>
      <c r="D425" s="10" t="s">
        <v>8041</v>
      </c>
      <c r="E425" s="126">
        <v>9687259</v>
      </c>
      <c r="F425" s="126">
        <v>9687259</v>
      </c>
    </row>
    <row r="426" spans="1:6" x14ac:dyDescent="0.25">
      <c r="A426" s="10">
        <v>6915</v>
      </c>
      <c r="B426" s="127">
        <v>721694003</v>
      </c>
      <c r="C426" s="10" t="s">
        <v>8335</v>
      </c>
      <c r="D426" s="10" t="s">
        <v>8012</v>
      </c>
      <c r="E426" s="126">
        <v>9930240</v>
      </c>
      <c r="F426" s="126">
        <v>9930240</v>
      </c>
    </row>
    <row r="427" spans="1:6" x14ac:dyDescent="0.25">
      <c r="A427" s="10">
        <v>6915</v>
      </c>
      <c r="B427" s="127">
        <v>721694003</v>
      </c>
      <c r="C427" s="10" t="s">
        <v>8335</v>
      </c>
      <c r="D427" s="10" t="s">
        <v>8040</v>
      </c>
      <c r="E427" s="126">
        <v>10045058</v>
      </c>
      <c r="F427" s="126">
        <v>10045058</v>
      </c>
    </row>
    <row r="428" spans="1:6" x14ac:dyDescent="0.25">
      <c r="A428" s="10">
        <v>6915</v>
      </c>
      <c r="B428" s="127">
        <v>721694003</v>
      </c>
      <c r="C428" s="10" t="s">
        <v>8335</v>
      </c>
      <c r="D428" s="10" t="s">
        <v>7908</v>
      </c>
      <c r="E428" s="126">
        <v>10261248</v>
      </c>
      <c r="F428" s="126">
        <v>10261248</v>
      </c>
    </row>
    <row r="429" spans="1:6" x14ac:dyDescent="0.25">
      <c r="A429" s="10">
        <v>6915</v>
      </c>
      <c r="B429" s="127">
        <v>721694003</v>
      </c>
      <c r="C429" s="10" t="s">
        <v>8335</v>
      </c>
      <c r="D429" s="10" t="s">
        <v>7914</v>
      </c>
      <c r="E429" s="126">
        <v>15097068</v>
      </c>
      <c r="F429" s="126">
        <v>15097068</v>
      </c>
    </row>
    <row r="430" spans="1:6" x14ac:dyDescent="0.25">
      <c r="A430" s="10">
        <v>6915</v>
      </c>
      <c r="B430" s="127">
        <v>721694003</v>
      </c>
      <c r="C430" s="10" t="s">
        <v>8335</v>
      </c>
      <c r="D430" s="10" t="s">
        <v>7905</v>
      </c>
      <c r="E430" s="126">
        <v>15391872</v>
      </c>
      <c r="F430" s="126">
        <v>15391872</v>
      </c>
    </row>
    <row r="431" spans="1:6" x14ac:dyDescent="0.25">
      <c r="A431" s="10">
        <v>6915</v>
      </c>
      <c r="B431" s="127">
        <v>721694003</v>
      </c>
      <c r="C431" s="10" t="s">
        <v>8335</v>
      </c>
      <c r="D431" s="10" t="s">
        <v>7889</v>
      </c>
      <c r="E431" s="126">
        <v>16033200</v>
      </c>
      <c r="F431" s="126">
        <v>16033200</v>
      </c>
    </row>
    <row r="432" spans="1:6" x14ac:dyDescent="0.25">
      <c r="A432" s="10">
        <v>6915</v>
      </c>
      <c r="B432" s="127">
        <v>721694003</v>
      </c>
      <c r="C432" s="10" t="s">
        <v>8335</v>
      </c>
      <c r="D432" s="10" t="s">
        <v>7899</v>
      </c>
      <c r="E432" s="126">
        <v>19893236</v>
      </c>
      <c r="F432" s="126">
        <v>19893236</v>
      </c>
    </row>
    <row r="433" spans="1:6" x14ac:dyDescent="0.25">
      <c r="A433" s="10">
        <v>6915</v>
      </c>
      <c r="B433" s="127">
        <v>721694003</v>
      </c>
      <c r="C433" s="10" t="s">
        <v>8335</v>
      </c>
      <c r="D433" s="10" t="s">
        <v>7881</v>
      </c>
      <c r="E433" s="126">
        <v>19922853</v>
      </c>
      <c r="F433" s="126">
        <v>19922853</v>
      </c>
    </row>
    <row r="434" spans="1:6" x14ac:dyDescent="0.25">
      <c r="A434" s="10">
        <v>6915</v>
      </c>
      <c r="B434" s="127">
        <v>721694003</v>
      </c>
      <c r="C434" s="10" t="s">
        <v>8335</v>
      </c>
      <c r="D434" s="10" t="s">
        <v>187</v>
      </c>
      <c r="E434" s="126">
        <v>22723478</v>
      </c>
      <c r="F434" s="126">
        <v>22723478</v>
      </c>
    </row>
    <row r="435" spans="1:6" x14ac:dyDescent="0.25">
      <c r="A435" s="10">
        <v>6915</v>
      </c>
      <c r="B435" s="127">
        <v>721694003</v>
      </c>
      <c r="C435" s="10" t="s">
        <v>8335</v>
      </c>
      <c r="D435" s="10" t="s">
        <v>8045</v>
      </c>
      <c r="E435" s="126">
        <v>23966525</v>
      </c>
      <c r="F435" s="126">
        <v>23966525</v>
      </c>
    </row>
    <row r="436" spans="1:6" x14ac:dyDescent="0.25">
      <c r="A436" s="10">
        <v>6915</v>
      </c>
      <c r="B436" s="127">
        <v>721694003</v>
      </c>
      <c r="C436" s="10" t="s">
        <v>8335</v>
      </c>
      <c r="D436" s="10" t="s">
        <v>7902</v>
      </c>
      <c r="E436" s="126">
        <v>30047968</v>
      </c>
      <c r="F436" s="126">
        <v>30047968</v>
      </c>
    </row>
    <row r="437" spans="1:6" x14ac:dyDescent="0.25">
      <c r="A437" s="10">
        <v>6915</v>
      </c>
      <c r="B437" s="127">
        <v>721694003</v>
      </c>
      <c r="C437" s="10" t="s">
        <v>8335</v>
      </c>
      <c r="D437" s="10" t="s">
        <v>7888</v>
      </c>
      <c r="E437" s="126">
        <v>33462840</v>
      </c>
      <c r="F437" s="126">
        <v>33462840</v>
      </c>
    </row>
    <row r="438" spans="1:6" x14ac:dyDescent="0.25">
      <c r="A438" s="10">
        <v>6915</v>
      </c>
      <c r="B438" s="127">
        <v>721694003</v>
      </c>
      <c r="C438" s="10" t="s">
        <v>8335</v>
      </c>
      <c r="D438" s="10" t="s">
        <v>7917</v>
      </c>
      <c r="E438" s="126">
        <v>45749845</v>
      </c>
      <c r="F438" s="126">
        <v>45749845</v>
      </c>
    </row>
    <row r="439" spans="1:6" x14ac:dyDescent="0.25">
      <c r="A439" s="10">
        <v>6915</v>
      </c>
      <c r="B439" s="127">
        <v>721694003</v>
      </c>
      <c r="C439" s="10" t="s">
        <v>8335</v>
      </c>
      <c r="D439" s="10" t="s">
        <v>7928</v>
      </c>
      <c r="E439" s="126">
        <v>53275487</v>
      </c>
      <c r="F439" s="126">
        <v>53275487</v>
      </c>
    </row>
    <row r="440" spans="1:6" x14ac:dyDescent="0.25">
      <c r="A440" s="10">
        <v>6915</v>
      </c>
      <c r="B440" s="127">
        <v>721694003</v>
      </c>
      <c r="C440" s="10" t="s">
        <v>8335</v>
      </c>
      <c r="D440" s="10" t="s">
        <v>7882</v>
      </c>
      <c r="E440" s="126">
        <v>98760981</v>
      </c>
      <c r="F440" s="126">
        <v>98760981</v>
      </c>
    </row>
    <row r="441" spans="1:6" x14ac:dyDescent="0.25">
      <c r="A441" s="10">
        <v>6915</v>
      </c>
      <c r="B441" s="127">
        <v>721694003</v>
      </c>
      <c r="C441" s="10" t="s">
        <v>8335</v>
      </c>
      <c r="D441" s="10" t="s">
        <v>7900</v>
      </c>
      <c r="E441" s="126">
        <v>141254349</v>
      </c>
      <c r="F441" s="126">
        <v>141254349</v>
      </c>
    </row>
    <row r="442" spans="1:6" x14ac:dyDescent="0.25">
      <c r="A442" s="10">
        <v>6926</v>
      </c>
      <c r="B442" s="127">
        <v>725129009</v>
      </c>
      <c r="C442" s="10" t="s">
        <v>8336</v>
      </c>
      <c r="D442" s="10" t="s">
        <v>7993</v>
      </c>
      <c r="E442" s="126">
        <v>5140968</v>
      </c>
      <c r="F442" s="126">
        <v>5140968</v>
      </c>
    </row>
    <row r="443" spans="1:6" x14ac:dyDescent="0.25">
      <c r="A443" s="10">
        <v>6926</v>
      </c>
      <c r="B443" s="127">
        <v>725129009</v>
      </c>
      <c r="C443" s="10" t="s">
        <v>8336</v>
      </c>
      <c r="D443" s="10" t="s">
        <v>7899</v>
      </c>
      <c r="E443" s="126">
        <v>42324200</v>
      </c>
      <c r="F443" s="126">
        <v>42324200</v>
      </c>
    </row>
    <row r="444" spans="1:6" x14ac:dyDescent="0.25">
      <c r="A444" s="10">
        <v>6931</v>
      </c>
      <c r="B444" s="127">
        <v>728623004</v>
      </c>
      <c r="C444" s="10" t="s">
        <v>8337</v>
      </c>
      <c r="D444" s="10" t="s">
        <v>7933</v>
      </c>
      <c r="E444" s="126">
        <v>11737853</v>
      </c>
      <c r="F444" s="126">
        <v>11737853</v>
      </c>
    </row>
    <row r="445" spans="1:6" x14ac:dyDescent="0.25">
      <c r="A445" s="10">
        <v>6934</v>
      </c>
      <c r="B445" s="127">
        <v>712782005</v>
      </c>
      <c r="C445" s="10" t="s">
        <v>8338</v>
      </c>
      <c r="D445" s="10" t="s">
        <v>7911</v>
      </c>
      <c r="E445" s="126">
        <v>28396565</v>
      </c>
      <c r="F445" s="126">
        <v>28396565</v>
      </c>
    </row>
    <row r="446" spans="1:6" x14ac:dyDescent="0.25">
      <c r="A446" s="10">
        <v>6935</v>
      </c>
      <c r="B446" s="127">
        <v>725984006</v>
      </c>
      <c r="C446" s="10" t="s">
        <v>8339</v>
      </c>
      <c r="D446" s="10" t="s">
        <v>7946</v>
      </c>
      <c r="E446" s="126">
        <v>24013828</v>
      </c>
      <c r="F446" s="126">
        <v>24013828</v>
      </c>
    </row>
    <row r="447" spans="1:6" x14ac:dyDescent="0.25">
      <c r="A447" s="10">
        <v>6938</v>
      </c>
      <c r="B447" s="127">
        <v>712800003</v>
      </c>
      <c r="C447" s="10" t="s">
        <v>8340</v>
      </c>
      <c r="D447" s="10" t="s">
        <v>78</v>
      </c>
      <c r="E447" s="126">
        <v>4499640</v>
      </c>
      <c r="F447" s="126">
        <v>4499640</v>
      </c>
    </row>
    <row r="448" spans="1:6" x14ac:dyDescent="0.25">
      <c r="A448" s="10">
        <v>6943</v>
      </c>
      <c r="B448" s="127">
        <v>726079005</v>
      </c>
      <c r="C448" s="10" t="s">
        <v>8341</v>
      </c>
      <c r="D448" s="10" t="s">
        <v>7935</v>
      </c>
      <c r="E448" s="126">
        <v>16995195</v>
      </c>
      <c r="F448" s="126">
        <v>16995195</v>
      </c>
    </row>
    <row r="449" spans="1:6" x14ac:dyDescent="0.25">
      <c r="A449" s="10">
        <v>6943</v>
      </c>
      <c r="B449" s="127">
        <v>726079005</v>
      </c>
      <c r="C449" s="10" t="s">
        <v>8341</v>
      </c>
      <c r="D449" s="10" t="s">
        <v>162</v>
      </c>
      <c r="E449" s="126">
        <v>23260035</v>
      </c>
      <c r="F449" s="126">
        <v>23260035</v>
      </c>
    </row>
    <row r="450" spans="1:6" x14ac:dyDescent="0.25">
      <c r="A450" s="10">
        <v>6943</v>
      </c>
      <c r="B450" s="127">
        <v>726079005</v>
      </c>
      <c r="C450" s="10" t="s">
        <v>8341</v>
      </c>
      <c r="D450" s="10" t="s">
        <v>7893</v>
      </c>
      <c r="E450" s="126">
        <v>28478066</v>
      </c>
      <c r="F450" s="126">
        <v>28478066</v>
      </c>
    </row>
    <row r="451" spans="1:6" x14ac:dyDescent="0.25">
      <c r="A451" s="10">
        <v>6943</v>
      </c>
      <c r="B451" s="127">
        <v>726079005</v>
      </c>
      <c r="C451" s="10" t="s">
        <v>8341</v>
      </c>
      <c r="D451" s="10" t="s">
        <v>7903</v>
      </c>
      <c r="E451" s="126">
        <v>29340229</v>
      </c>
      <c r="F451" s="126">
        <v>29340229</v>
      </c>
    </row>
    <row r="452" spans="1:6" x14ac:dyDescent="0.25">
      <c r="A452" s="10">
        <v>6943</v>
      </c>
      <c r="B452" s="127">
        <v>726079005</v>
      </c>
      <c r="C452" s="10" t="s">
        <v>8341</v>
      </c>
      <c r="D452" s="10" t="s">
        <v>7901</v>
      </c>
      <c r="E452" s="126">
        <v>32275289</v>
      </c>
      <c r="F452" s="126">
        <v>32275289</v>
      </c>
    </row>
    <row r="453" spans="1:6" x14ac:dyDescent="0.25">
      <c r="A453" s="10">
        <v>6943</v>
      </c>
      <c r="B453" s="127">
        <v>726079005</v>
      </c>
      <c r="C453" s="10" t="s">
        <v>8341</v>
      </c>
      <c r="D453" s="10" t="s">
        <v>8032</v>
      </c>
      <c r="E453" s="126">
        <v>54904940</v>
      </c>
      <c r="F453" s="126">
        <v>54904940</v>
      </c>
    </row>
    <row r="454" spans="1:6" x14ac:dyDescent="0.25">
      <c r="A454" s="10">
        <v>6945</v>
      </c>
      <c r="B454" s="127">
        <v>653716907</v>
      </c>
      <c r="C454" s="10" t="s">
        <v>8342</v>
      </c>
      <c r="D454" s="10" t="s">
        <v>8046</v>
      </c>
      <c r="E454" s="126">
        <v>7525260</v>
      </c>
      <c r="F454" s="126">
        <v>7525260</v>
      </c>
    </row>
    <row r="455" spans="1:6" x14ac:dyDescent="0.25">
      <c r="A455" s="10">
        <v>6950</v>
      </c>
      <c r="B455" s="127">
        <v>728857005</v>
      </c>
      <c r="C455" s="10" t="s">
        <v>8343</v>
      </c>
      <c r="D455" s="10" t="s">
        <v>7889</v>
      </c>
      <c r="E455" s="126">
        <v>6413280</v>
      </c>
      <c r="F455" s="126">
        <v>6413280</v>
      </c>
    </row>
    <row r="456" spans="1:6" x14ac:dyDescent="0.25">
      <c r="A456" s="10">
        <v>6950</v>
      </c>
      <c r="B456" s="127">
        <v>728857005</v>
      </c>
      <c r="C456" s="10" t="s">
        <v>8343</v>
      </c>
      <c r="D456" s="10" t="s">
        <v>8010</v>
      </c>
      <c r="E456" s="126">
        <v>20010468</v>
      </c>
      <c r="F456" s="126">
        <v>20010468</v>
      </c>
    </row>
    <row r="457" spans="1:6" x14ac:dyDescent="0.25">
      <c r="A457" s="10">
        <v>6950</v>
      </c>
      <c r="B457" s="127">
        <v>728857005</v>
      </c>
      <c r="C457" s="10" t="s">
        <v>8343</v>
      </c>
      <c r="D457" s="10" t="s">
        <v>7939</v>
      </c>
      <c r="E457" s="126">
        <v>33522318</v>
      </c>
      <c r="F457" s="126">
        <v>33522318</v>
      </c>
    </row>
    <row r="458" spans="1:6" x14ac:dyDescent="0.25">
      <c r="A458" s="10">
        <v>6950</v>
      </c>
      <c r="B458" s="127">
        <v>728857005</v>
      </c>
      <c r="C458" s="10" t="s">
        <v>8343</v>
      </c>
      <c r="D458" s="10" t="s">
        <v>7888</v>
      </c>
      <c r="E458" s="126">
        <v>51381234</v>
      </c>
      <c r="F458" s="126">
        <v>51381234</v>
      </c>
    </row>
    <row r="459" spans="1:6" x14ac:dyDescent="0.25">
      <c r="A459" s="10">
        <v>6959</v>
      </c>
      <c r="B459" s="127">
        <v>727783008</v>
      </c>
      <c r="C459" s="10" t="s">
        <v>8344</v>
      </c>
      <c r="D459" s="10" t="s">
        <v>70</v>
      </c>
      <c r="E459" s="126">
        <v>1923984</v>
      </c>
      <c r="F459" s="126">
        <v>1923984</v>
      </c>
    </row>
    <row r="460" spans="1:6" x14ac:dyDescent="0.25">
      <c r="A460" s="10">
        <v>6959</v>
      </c>
      <c r="B460" s="127">
        <v>727783008</v>
      </c>
      <c r="C460" s="10" t="s">
        <v>8344</v>
      </c>
      <c r="D460" s="10" t="s">
        <v>6479</v>
      </c>
      <c r="E460" s="126">
        <v>12388538</v>
      </c>
      <c r="F460" s="126">
        <v>12388538</v>
      </c>
    </row>
    <row r="461" spans="1:6" x14ac:dyDescent="0.25">
      <c r="A461" s="10">
        <v>6968</v>
      </c>
      <c r="B461" s="127">
        <v>720434008</v>
      </c>
      <c r="C461" s="10" t="s">
        <v>8345</v>
      </c>
      <c r="D461" s="10" t="s">
        <v>8047</v>
      </c>
      <c r="E461" s="126">
        <v>10247517</v>
      </c>
      <c r="F461" s="126">
        <v>10247517</v>
      </c>
    </row>
    <row r="462" spans="1:6" x14ac:dyDescent="0.25">
      <c r="A462" s="10">
        <v>6969</v>
      </c>
      <c r="B462" s="127">
        <v>722703006</v>
      </c>
      <c r="C462" s="10" t="s">
        <v>8346</v>
      </c>
      <c r="D462" s="10" t="s">
        <v>7885</v>
      </c>
      <c r="E462" s="126">
        <v>8604409</v>
      </c>
      <c r="F462" s="126">
        <v>8604409</v>
      </c>
    </row>
    <row r="463" spans="1:6" x14ac:dyDescent="0.25">
      <c r="A463" s="10">
        <v>6971</v>
      </c>
      <c r="B463" s="127">
        <v>735534009</v>
      </c>
      <c r="C463" s="10" t="s">
        <v>8347</v>
      </c>
      <c r="D463" s="10" t="s">
        <v>8008</v>
      </c>
      <c r="E463" s="126">
        <v>7959708</v>
      </c>
      <c r="F463" s="126">
        <v>7959708</v>
      </c>
    </row>
    <row r="464" spans="1:6" x14ac:dyDescent="0.25">
      <c r="A464" s="10">
        <v>6971</v>
      </c>
      <c r="B464" s="127">
        <v>735534009</v>
      </c>
      <c r="C464" s="10" t="s">
        <v>8347</v>
      </c>
      <c r="D464" s="10" t="s">
        <v>8048</v>
      </c>
      <c r="E464" s="126">
        <v>9504480</v>
      </c>
      <c r="F464" s="126">
        <v>9504480</v>
      </c>
    </row>
    <row r="465" spans="1:6" x14ac:dyDescent="0.25">
      <c r="A465" s="10">
        <v>6971</v>
      </c>
      <c r="B465" s="127">
        <v>735534009</v>
      </c>
      <c r="C465" s="10" t="s">
        <v>8347</v>
      </c>
      <c r="D465" s="10" t="s">
        <v>8049</v>
      </c>
      <c r="E465" s="126">
        <v>10612943</v>
      </c>
      <c r="F465" s="126">
        <v>10612943</v>
      </c>
    </row>
    <row r="466" spans="1:6" x14ac:dyDescent="0.25">
      <c r="A466" s="10">
        <v>6971</v>
      </c>
      <c r="B466" s="127">
        <v>735534009</v>
      </c>
      <c r="C466" s="10" t="s">
        <v>8347</v>
      </c>
      <c r="D466" s="10" t="s">
        <v>198</v>
      </c>
      <c r="E466" s="126">
        <v>16884604</v>
      </c>
      <c r="F466" s="126">
        <v>16884604</v>
      </c>
    </row>
    <row r="467" spans="1:6" x14ac:dyDescent="0.25">
      <c r="A467" s="10">
        <v>6971</v>
      </c>
      <c r="B467" s="127">
        <v>735534009</v>
      </c>
      <c r="C467" s="10" t="s">
        <v>8347</v>
      </c>
      <c r="D467" s="10" t="s">
        <v>8050</v>
      </c>
      <c r="E467" s="126">
        <v>21933417</v>
      </c>
      <c r="F467" s="126">
        <v>21933417</v>
      </c>
    </row>
    <row r="468" spans="1:6" x14ac:dyDescent="0.25">
      <c r="A468" s="10">
        <v>6971</v>
      </c>
      <c r="B468" s="127">
        <v>735534009</v>
      </c>
      <c r="C468" s="10" t="s">
        <v>8347</v>
      </c>
      <c r="D468" s="10" t="s">
        <v>7988</v>
      </c>
      <c r="E468" s="126">
        <v>67546319</v>
      </c>
      <c r="F468" s="126">
        <v>67546319</v>
      </c>
    </row>
    <row r="469" spans="1:6" x14ac:dyDescent="0.25">
      <c r="A469" s="10">
        <v>6972</v>
      </c>
      <c r="B469" s="127">
        <v>732420002</v>
      </c>
      <c r="C469" s="10" t="s">
        <v>8348</v>
      </c>
      <c r="D469" s="10" t="s">
        <v>7969</v>
      </c>
      <c r="E469" s="126">
        <v>6206400</v>
      </c>
      <c r="F469" s="126">
        <v>6206400</v>
      </c>
    </row>
    <row r="470" spans="1:6" x14ac:dyDescent="0.25">
      <c r="A470" s="10">
        <v>6972</v>
      </c>
      <c r="B470" s="127">
        <v>732420002</v>
      </c>
      <c r="C470" s="10" t="s">
        <v>8348</v>
      </c>
      <c r="D470" s="10" t="s">
        <v>198</v>
      </c>
      <c r="E470" s="126">
        <v>7075296</v>
      </c>
      <c r="F470" s="126">
        <v>7075296</v>
      </c>
    </row>
    <row r="471" spans="1:6" x14ac:dyDescent="0.25">
      <c r="A471" s="10">
        <v>6973</v>
      </c>
      <c r="B471" s="127">
        <v>727581006</v>
      </c>
      <c r="C471" s="10" t="s">
        <v>8349</v>
      </c>
      <c r="D471" s="10" t="s">
        <v>7899</v>
      </c>
      <c r="E471" s="126">
        <v>7120210</v>
      </c>
      <c r="F471" s="126">
        <v>7120210</v>
      </c>
    </row>
    <row r="472" spans="1:6" x14ac:dyDescent="0.25">
      <c r="A472" s="10">
        <v>6974</v>
      </c>
      <c r="B472" s="127">
        <v>605060005</v>
      </c>
      <c r="C472" s="10" t="s">
        <v>8350</v>
      </c>
      <c r="D472" s="10" t="s">
        <v>6479</v>
      </c>
      <c r="E472" s="126">
        <v>7695936</v>
      </c>
      <c r="F472" s="126">
        <v>7695936</v>
      </c>
    </row>
    <row r="473" spans="1:6" x14ac:dyDescent="0.25">
      <c r="A473" s="10">
        <v>6974</v>
      </c>
      <c r="B473" s="127">
        <v>605060005</v>
      </c>
      <c r="C473" s="10" t="s">
        <v>8350</v>
      </c>
      <c r="D473" s="10" t="s">
        <v>7889</v>
      </c>
      <c r="E473" s="126">
        <v>14429880</v>
      </c>
      <c r="F473" s="126">
        <v>14429880</v>
      </c>
    </row>
    <row r="474" spans="1:6" x14ac:dyDescent="0.25">
      <c r="A474" s="10">
        <v>6975</v>
      </c>
      <c r="B474" s="127">
        <v>729097004</v>
      </c>
      <c r="C474" s="10" t="s">
        <v>8351</v>
      </c>
      <c r="D474" s="10" t="s">
        <v>7887</v>
      </c>
      <c r="E474" s="126">
        <v>8921700</v>
      </c>
      <c r="F474" s="126">
        <v>8921700</v>
      </c>
    </row>
    <row r="475" spans="1:6" x14ac:dyDescent="0.25">
      <c r="A475" s="10">
        <v>6975</v>
      </c>
      <c r="B475" s="127">
        <v>729097004</v>
      </c>
      <c r="C475" s="10" t="s">
        <v>8351</v>
      </c>
      <c r="D475" s="10" t="s">
        <v>8010</v>
      </c>
      <c r="E475" s="126">
        <v>12412800</v>
      </c>
      <c r="F475" s="126">
        <v>12412800</v>
      </c>
    </row>
    <row r="476" spans="1:6" x14ac:dyDescent="0.25">
      <c r="A476" s="10">
        <v>6979</v>
      </c>
      <c r="B476" s="127">
        <v>738689003</v>
      </c>
      <c r="C476" s="10" t="s">
        <v>8352</v>
      </c>
      <c r="D476" s="10" t="s">
        <v>7967</v>
      </c>
      <c r="E476" s="126">
        <v>1006219</v>
      </c>
      <c r="F476" s="126">
        <v>1006219</v>
      </c>
    </row>
    <row r="477" spans="1:6" x14ac:dyDescent="0.25">
      <c r="A477" s="10">
        <v>6979</v>
      </c>
      <c r="B477" s="127">
        <v>738689003</v>
      </c>
      <c r="C477" s="10" t="s">
        <v>8352</v>
      </c>
      <c r="D477" s="10" t="s">
        <v>7913</v>
      </c>
      <c r="E477" s="126">
        <v>3768774</v>
      </c>
      <c r="F477" s="126">
        <v>3768774</v>
      </c>
    </row>
    <row r="478" spans="1:6" x14ac:dyDescent="0.25">
      <c r="A478" s="10">
        <v>6979</v>
      </c>
      <c r="B478" s="127">
        <v>738689003</v>
      </c>
      <c r="C478" s="10" t="s">
        <v>8352</v>
      </c>
      <c r="D478" s="10" t="s">
        <v>7888</v>
      </c>
      <c r="E478" s="126">
        <v>4382408</v>
      </c>
      <c r="F478" s="126">
        <v>4382408</v>
      </c>
    </row>
    <row r="479" spans="1:6" x14ac:dyDescent="0.25">
      <c r="A479" s="10">
        <v>6979</v>
      </c>
      <c r="B479" s="127">
        <v>738689003</v>
      </c>
      <c r="C479" s="10" t="s">
        <v>8352</v>
      </c>
      <c r="D479" s="10" t="s">
        <v>7928</v>
      </c>
      <c r="E479" s="126">
        <v>4396903</v>
      </c>
      <c r="F479" s="126">
        <v>4396903</v>
      </c>
    </row>
    <row r="480" spans="1:6" x14ac:dyDescent="0.25">
      <c r="A480" s="10">
        <v>6979</v>
      </c>
      <c r="B480" s="127">
        <v>738689003</v>
      </c>
      <c r="C480" s="10" t="s">
        <v>8352</v>
      </c>
      <c r="D480" s="10" t="s">
        <v>7939</v>
      </c>
      <c r="E480" s="126">
        <v>5827293</v>
      </c>
      <c r="F480" s="126">
        <v>5827293</v>
      </c>
    </row>
    <row r="481" spans="1:6" x14ac:dyDescent="0.25">
      <c r="A481" s="10">
        <v>6979</v>
      </c>
      <c r="B481" s="127">
        <v>738689003</v>
      </c>
      <c r="C481" s="10" t="s">
        <v>8352</v>
      </c>
      <c r="D481" s="10" t="s">
        <v>230</v>
      </c>
      <c r="E481" s="126">
        <v>6760838</v>
      </c>
      <c r="F481" s="126">
        <v>6760838</v>
      </c>
    </row>
    <row r="482" spans="1:6" x14ac:dyDescent="0.25">
      <c r="A482" s="10">
        <v>6979</v>
      </c>
      <c r="B482" s="127">
        <v>738689003</v>
      </c>
      <c r="C482" s="10" t="s">
        <v>8352</v>
      </c>
      <c r="D482" s="10" t="s">
        <v>7944</v>
      </c>
      <c r="E482" s="126">
        <v>7397284</v>
      </c>
      <c r="F482" s="126">
        <v>7397284</v>
      </c>
    </row>
    <row r="483" spans="1:6" x14ac:dyDescent="0.25">
      <c r="A483" s="10">
        <v>6979</v>
      </c>
      <c r="B483" s="127">
        <v>738689003</v>
      </c>
      <c r="C483" s="10" t="s">
        <v>8352</v>
      </c>
      <c r="D483" s="10" t="s">
        <v>7960</v>
      </c>
      <c r="E483" s="126">
        <v>8016600</v>
      </c>
      <c r="F483" s="126">
        <v>8016600</v>
      </c>
    </row>
    <row r="484" spans="1:6" x14ac:dyDescent="0.25">
      <c r="A484" s="10">
        <v>6979</v>
      </c>
      <c r="B484" s="127">
        <v>738689003</v>
      </c>
      <c r="C484" s="10" t="s">
        <v>8352</v>
      </c>
      <c r="D484" s="10" t="s">
        <v>7994</v>
      </c>
      <c r="E484" s="126">
        <v>8016600</v>
      </c>
      <c r="F484" s="126">
        <v>8016600</v>
      </c>
    </row>
    <row r="485" spans="1:6" x14ac:dyDescent="0.25">
      <c r="A485" s="10">
        <v>6979</v>
      </c>
      <c r="B485" s="127">
        <v>738689003</v>
      </c>
      <c r="C485" s="10" t="s">
        <v>8352</v>
      </c>
      <c r="D485" s="10" t="s">
        <v>7926</v>
      </c>
      <c r="E485" s="126">
        <v>8016600</v>
      </c>
      <c r="F485" s="126">
        <v>8016600</v>
      </c>
    </row>
    <row r="486" spans="1:6" x14ac:dyDescent="0.25">
      <c r="A486" s="10">
        <v>6979</v>
      </c>
      <c r="B486" s="127">
        <v>738689003</v>
      </c>
      <c r="C486" s="10" t="s">
        <v>8352</v>
      </c>
      <c r="D486" s="10" t="s">
        <v>7893</v>
      </c>
      <c r="E486" s="126">
        <v>9138924</v>
      </c>
      <c r="F486" s="126">
        <v>9138924</v>
      </c>
    </row>
    <row r="487" spans="1:6" x14ac:dyDescent="0.25">
      <c r="A487" s="10">
        <v>6979</v>
      </c>
      <c r="B487" s="127">
        <v>738689003</v>
      </c>
      <c r="C487" s="10" t="s">
        <v>8352</v>
      </c>
      <c r="D487" s="10" t="s">
        <v>8012</v>
      </c>
      <c r="E487" s="126">
        <v>10261248</v>
      </c>
      <c r="F487" s="126">
        <v>10261248</v>
      </c>
    </row>
    <row r="488" spans="1:6" x14ac:dyDescent="0.25">
      <c r="A488" s="10">
        <v>6979</v>
      </c>
      <c r="B488" s="127">
        <v>738689003</v>
      </c>
      <c r="C488" s="10" t="s">
        <v>8352</v>
      </c>
      <c r="D488" s="10" t="s">
        <v>78</v>
      </c>
      <c r="E488" s="126">
        <v>12024900</v>
      </c>
      <c r="F488" s="126">
        <v>12024900</v>
      </c>
    </row>
    <row r="489" spans="1:6" x14ac:dyDescent="0.25">
      <c r="A489" s="10">
        <v>6979</v>
      </c>
      <c r="B489" s="127">
        <v>738689003</v>
      </c>
      <c r="C489" s="10" t="s">
        <v>8352</v>
      </c>
      <c r="D489" s="10" t="s">
        <v>8036</v>
      </c>
      <c r="E489" s="126">
        <v>12116444</v>
      </c>
      <c r="F489" s="126">
        <v>12116444</v>
      </c>
    </row>
    <row r="490" spans="1:6" x14ac:dyDescent="0.25">
      <c r="A490" s="10">
        <v>6979</v>
      </c>
      <c r="B490" s="127">
        <v>738689003</v>
      </c>
      <c r="C490" s="10" t="s">
        <v>8352</v>
      </c>
      <c r="D490" s="10" t="s">
        <v>7910</v>
      </c>
      <c r="E490" s="126">
        <v>12735533</v>
      </c>
      <c r="F490" s="126">
        <v>12735533</v>
      </c>
    </row>
    <row r="491" spans="1:6" x14ac:dyDescent="0.25">
      <c r="A491" s="10">
        <v>6979</v>
      </c>
      <c r="B491" s="127">
        <v>738689003</v>
      </c>
      <c r="C491" s="10" t="s">
        <v>8352</v>
      </c>
      <c r="D491" s="10" t="s">
        <v>7889</v>
      </c>
      <c r="E491" s="126">
        <v>15914934</v>
      </c>
      <c r="F491" s="126">
        <v>15914934</v>
      </c>
    </row>
    <row r="492" spans="1:6" x14ac:dyDescent="0.25">
      <c r="A492" s="10">
        <v>6979</v>
      </c>
      <c r="B492" s="127">
        <v>738689003</v>
      </c>
      <c r="C492" s="10" t="s">
        <v>8352</v>
      </c>
      <c r="D492" s="10" t="s">
        <v>7948</v>
      </c>
      <c r="E492" s="126">
        <v>19560159</v>
      </c>
      <c r="F492" s="126">
        <v>19560159</v>
      </c>
    </row>
    <row r="493" spans="1:6" x14ac:dyDescent="0.25">
      <c r="A493" s="10">
        <v>6979</v>
      </c>
      <c r="B493" s="127">
        <v>738689003</v>
      </c>
      <c r="C493" s="10" t="s">
        <v>8352</v>
      </c>
      <c r="D493" s="10" t="s">
        <v>7980</v>
      </c>
      <c r="E493" s="126">
        <v>20522496</v>
      </c>
      <c r="F493" s="126">
        <v>20522496</v>
      </c>
    </row>
    <row r="494" spans="1:6" x14ac:dyDescent="0.25">
      <c r="A494" s="10">
        <v>6979</v>
      </c>
      <c r="B494" s="127">
        <v>738689003</v>
      </c>
      <c r="C494" s="10" t="s">
        <v>8352</v>
      </c>
      <c r="D494" s="10" t="s">
        <v>162</v>
      </c>
      <c r="E494" s="126">
        <v>39158619</v>
      </c>
      <c r="F494" s="126">
        <v>39158619</v>
      </c>
    </row>
    <row r="495" spans="1:6" x14ac:dyDescent="0.25">
      <c r="A495" s="10">
        <v>6979</v>
      </c>
      <c r="B495" s="127">
        <v>738689003</v>
      </c>
      <c r="C495" s="10" t="s">
        <v>8352</v>
      </c>
      <c r="D495" s="10" t="s">
        <v>7938</v>
      </c>
      <c r="E495" s="126">
        <v>49293784</v>
      </c>
      <c r="F495" s="126">
        <v>49293784</v>
      </c>
    </row>
    <row r="496" spans="1:6" x14ac:dyDescent="0.25">
      <c r="A496" s="10">
        <v>6979</v>
      </c>
      <c r="B496" s="127">
        <v>738689003</v>
      </c>
      <c r="C496" s="10" t="s">
        <v>8352</v>
      </c>
      <c r="D496" s="10" t="s">
        <v>187</v>
      </c>
      <c r="E496" s="126">
        <v>55151208</v>
      </c>
      <c r="F496" s="126">
        <v>55151208</v>
      </c>
    </row>
    <row r="497" spans="1:6" x14ac:dyDescent="0.25">
      <c r="A497" s="10">
        <v>6979</v>
      </c>
      <c r="B497" s="127">
        <v>738689003</v>
      </c>
      <c r="C497" s="10" t="s">
        <v>8352</v>
      </c>
      <c r="D497" s="10" t="s">
        <v>7883</v>
      </c>
      <c r="E497" s="126">
        <v>62079344</v>
      </c>
      <c r="F497" s="126">
        <v>62079344</v>
      </c>
    </row>
    <row r="498" spans="1:6" x14ac:dyDescent="0.25">
      <c r="A498" s="10">
        <v>6979</v>
      </c>
      <c r="B498" s="127">
        <v>738689003</v>
      </c>
      <c r="C498" s="10" t="s">
        <v>8352</v>
      </c>
      <c r="D498" s="10" t="s">
        <v>198</v>
      </c>
      <c r="E498" s="126">
        <v>63192149</v>
      </c>
      <c r="F498" s="126">
        <v>63192149</v>
      </c>
    </row>
    <row r="499" spans="1:6" x14ac:dyDescent="0.25">
      <c r="A499" s="10">
        <v>6979</v>
      </c>
      <c r="B499" s="127">
        <v>738689003</v>
      </c>
      <c r="C499" s="10" t="s">
        <v>8352</v>
      </c>
      <c r="D499" s="10" t="s">
        <v>7882</v>
      </c>
      <c r="E499" s="126">
        <v>189129806</v>
      </c>
      <c r="F499" s="126">
        <v>189129806</v>
      </c>
    </row>
    <row r="500" spans="1:6" x14ac:dyDescent="0.25">
      <c r="A500" s="10">
        <v>6982</v>
      </c>
      <c r="B500" s="127">
        <v>692307003</v>
      </c>
      <c r="C500" s="10" t="s">
        <v>8353</v>
      </c>
      <c r="D500" s="10" t="s">
        <v>7929</v>
      </c>
      <c r="E500" s="126">
        <v>159360</v>
      </c>
      <c r="F500" s="126">
        <v>159360</v>
      </c>
    </row>
    <row r="501" spans="1:6" x14ac:dyDescent="0.25">
      <c r="A501" s="10">
        <v>6983</v>
      </c>
      <c r="B501" s="127">
        <v>759917405</v>
      </c>
      <c r="C501" s="10" t="s">
        <v>8354</v>
      </c>
      <c r="D501" s="10" t="s">
        <v>8052</v>
      </c>
      <c r="E501" s="126">
        <v>7517502</v>
      </c>
      <c r="F501" s="126">
        <v>7517502</v>
      </c>
    </row>
    <row r="502" spans="1:6" x14ac:dyDescent="0.25">
      <c r="A502" s="10">
        <v>6983</v>
      </c>
      <c r="B502" s="127">
        <v>759917405</v>
      </c>
      <c r="C502" s="10" t="s">
        <v>8354</v>
      </c>
      <c r="D502" s="10" t="s">
        <v>8038</v>
      </c>
      <c r="E502" s="126">
        <v>26544152</v>
      </c>
      <c r="F502" s="126">
        <v>26544152</v>
      </c>
    </row>
    <row r="503" spans="1:6" x14ac:dyDescent="0.25">
      <c r="A503" s="10">
        <v>6983</v>
      </c>
      <c r="B503" s="127">
        <v>759917405</v>
      </c>
      <c r="C503" s="10" t="s">
        <v>8354</v>
      </c>
      <c r="D503" s="10" t="s">
        <v>7954</v>
      </c>
      <c r="E503" s="126">
        <v>131704567</v>
      </c>
      <c r="F503" s="126">
        <v>131704567</v>
      </c>
    </row>
    <row r="504" spans="1:6" x14ac:dyDescent="0.25">
      <c r="A504" s="10">
        <v>6984</v>
      </c>
      <c r="B504" s="127">
        <v>692202007</v>
      </c>
      <c r="C504" s="10" t="s">
        <v>8355</v>
      </c>
      <c r="D504" s="10" t="s">
        <v>8053</v>
      </c>
      <c r="E504" s="126">
        <v>5709371</v>
      </c>
      <c r="F504" s="126">
        <v>5709371</v>
      </c>
    </row>
    <row r="505" spans="1:6" x14ac:dyDescent="0.25">
      <c r="A505" s="10">
        <v>6997</v>
      </c>
      <c r="B505" s="127">
        <v>690724006</v>
      </c>
      <c r="C505" s="10" t="s">
        <v>8356</v>
      </c>
      <c r="D505" s="10" t="s">
        <v>7977</v>
      </c>
      <c r="E505" s="126">
        <v>22378179</v>
      </c>
      <c r="F505" s="126">
        <v>22378179</v>
      </c>
    </row>
    <row r="506" spans="1:6" x14ac:dyDescent="0.25">
      <c r="A506" s="10">
        <v>6998</v>
      </c>
      <c r="B506" s="127">
        <v>692543009</v>
      </c>
      <c r="C506" s="10" t="s">
        <v>8357</v>
      </c>
      <c r="D506" s="10" t="s">
        <v>7966</v>
      </c>
      <c r="E506" s="126">
        <v>261450</v>
      </c>
      <c r="F506" s="126">
        <v>261450</v>
      </c>
    </row>
    <row r="507" spans="1:6" x14ac:dyDescent="0.25">
      <c r="A507" s="10">
        <v>6999</v>
      </c>
      <c r="B507" s="127">
        <v>741504006</v>
      </c>
      <c r="C507" s="10" t="s">
        <v>8358</v>
      </c>
      <c r="D507" s="10" t="s">
        <v>7908</v>
      </c>
      <c r="E507" s="126">
        <v>4434184</v>
      </c>
      <c r="F507" s="126">
        <v>4434184</v>
      </c>
    </row>
    <row r="508" spans="1:6" x14ac:dyDescent="0.25">
      <c r="A508" s="10">
        <v>6999</v>
      </c>
      <c r="B508" s="127">
        <v>741504006</v>
      </c>
      <c r="C508" s="10" t="s">
        <v>8358</v>
      </c>
      <c r="D508" s="10" t="s">
        <v>7899</v>
      </c>
      <c r="E508" s="126">
        <v>4578944</v>
      </c>
      <c r="F508" s="126">
        <v>4578944</v>
      </c>
    </row>
    <row r="509" spans="1:6" x14ac:dyDescent="0.25">
      <c r="A509" s="10">
        <v>6999</v>
      </c>
      <c r="B509" s="127">
        <v>741504006</v>
      </c>
      <c r="C509" s="10" t="s">
        <v>8358</v>
      </c>
      <c r="D509" s="10" t="s">
        <v>7923</v>
      </c>
      <c r="E509" s="126">
        <v>9132034</v>
      </c>
      <c r="F509" s="126">
        <v>9132034</v>
      </c>
    </row>
    <row r="510" spans="1:6" x14ac:dyDescent="0.25">
      <c r="A510" s="10">
        <v>6999</v>
      </c>
      <c r="B510" s="127">
        <v>741504006</v>
      </c>
      <c r="C510" s="10" t="s">
        <v>8358</v>
      </c>
      <c r="D510" s="10" t="s">
        <v>7938</v>
      </c>
      <c r="E510" s="126">
        <v>11107737</v>
      </c>
      <c r="F510" s="126">
        <v>11107737</v>
      </c>
    </row>
    <row r="511" spans="1:6" x14ac:dyDescent="0.25">
      <c r="A511" s="10">
        <v>6999</v>
      </c>
      <c r="B511" s="127">
        <v>741504006</v>
      </c>
      <c r="C511" s="10" t="s">
        <v>8358</v>
      </c>
      <c r="D511" s="10" t="s">
        <v>7907</v>
      </c>
      <c r="E511" s="126">
        <v>14498150</v>
      </c>
      <c r="F511" s="126">
        <v>14498150</v>
      </c>
    </row>
    <row r="512" spans="1:6" x14ac:dyDescent="0.25">
      <c r="A512" s="10">
        <v>7003</v>
      </c>
      <c r="B512" s="127">
        <v>731013004</v>
      </c>
      <c r="C512" s="10" t="s">
        <v>8359</v>
      </c>
      <c r="D512" s="10" t="s">
        <v>7967</v>
      </c>
      <c r="E512" s="126">
        <v>7413200</v>
      </c>
      <c r="F512" s="126">
        <v>7413200</v>
      </c>
    </row>
    <row r="513" spans="1:6" x14ac:dyDescent="0.25">
      <c r="A513" s="10">
        <v>7003</v>
      </c>
      <c r="B513" s="127">
        <v>731013004</v>
      </c>
      <c r="C513" s="10" t="s">
        <v>8359</v>
      </c>
      <c r="D513" s="10" t="s">
        <v>7960</v>
      </c>
      <c r="E513" s="126">
        <v>8016600</v>
      </c>
      <c r="F513" s="126">
        <v>8016600</v>
      </c>
    </row>
    <row r="514" spans="1:6" x14ac:dyDescent="0.25">
      <c r="A514" s="10">
        <v>7003</v>
      </c>
      <c r="B514" s="127">
        <v>731013004</v>
      </c>
      <c r="C514" s="10" t="s">
        <v>8359</v>
      </c>
      <c r="D514" s="10" t="s">
        <v>7969</v>
      </c>
      <c r="E514" s="126">
        <v>9642332</v>
      </c>
      <c r="F514" s="126">
        <v>9642332</v>
      </c>
    </row>
    <row r="515" spans="1:6" x14ac:dyDescent="0.25">
      <c r="A515" s="10">
        <v>7003</v>
      </c>
      <c r="B515" s="127">
        <v>731013004</v>
      </c>
      <c r="C515" s="10" t="s">
        <v>8359</v>
      </c>
      <c r="D515" s="10" t="s">
        <v>7949</v>
      </c>
      <c r="E515" s="126">
        <v>11861120</v>
      </c>
      <c r="F515" s="126">
        <v>11861120</v>
      </c>
    </row>
    <row r="516" spans="1:6" x14ac:dyDescent="0.25">
      <c r="A516" s="10">
        <v>7003</v>
      </c>
      <c r="B516" s="127">
        <v>731013004</v>
      </c>
      <c r="C516" s="10" t="s">
        <v>8359</v>
      </c>
      <c r="D516" s="10" t="s">
        <v>162</v>
      </c>
      <c r="E516" s="126">
        <v>17232276</v>
      </c>
      <c r="F516" s="126">
        <v>17232276</v>
      </c>
    </row>
    <row r="517" spans="1:6" x14ac:dyDescent="0.25">
      <c r="A517" s="10">
        <v>7004</v>
      </c>
      <c r="B517" s="127">
        <v>716904008</v>
      </c>
      <c r="C517" s="10" t="s">
        <v>8360</v>
      </c>
      <c r="D517" s="10" t="s">
        <v>7895</v>
      </c>
      <c r="E517" s="126">
        <v>17393750</v>
      </c>
      <c r="F517" s="126">
        <v>17393750</v>
      </c>
    </row>
    <row r="518" spans="1:6" x14ac:dyDescent="0.25">
      <c r="A518" s="10">
        <v>7010</v>
      </c>
      <c r="B518" s="127">
        <v>747168008</v>
      </c>
      <c r="C518" s="10" t="s">
        <v>8361</v>
      </c>
      <c r="D518" s="10" t="s">
        <v>7987</v>
      </c>
      <c r="E518" s="126">
        <v>5958271</v>
      </c>
      <c r="F518" s="126">
        <v>5958271</v>
      </c>
    </row>
    <row r="519" spans="1:6" x14ac:dyDescent="0.25">
      <c r="A519" s="10">
        <v>7015</v>
      </c>
      <c r="B519" s="127">
        <v>745046002</v>
      </c>
      <c r="C519" s="10" t="s">
        <v>8362</v>
      </c>
      <c r="D519" s="10" t="s">
        <v>7941</v>
      </c>
      <c r="E519" s="126">
        <v>6206400</v>
      </c>
      <c r="F519" s="126">
        <v>6206400</v>
      </c>
    </row>
    <row r="520" spans="1:6" x14ac:dyDescent="0.25">
      <c r="A520" s="10">
        <v>7018</v>
      </c>
      <c r="B520" s="127">
        <v>692206002</v>
      </c>
      <c r="C520" s="10" t="s">
        <v>8363</v>
      </c>
      <c r="D520" s="10" t="s">
        <v>7971</v>
      </c>
      <c r="E520" s="126">
        <v>141930</v>
      </c>
      <c r="F520" s="126">
        <v>141930</v>
      </c>
    </row>
    <row r="521" spans="1:6" x14ac:dyDescent="0.25">
      <c r="A521" s="10">
        <v>7021</v>
      </c>
      <c r="B521" s="127" t="s">
        <v>7825</v>
      </c>
      <c r="C521" s="10" t="s">
        <v>8364</v>
      </c>
      <c r="D521" s="10" t="s">
        <v>8013</v>
      </c>
      <c r="E521" s="126">
        <v>152720</v>
      </c>
      <c r="F521" s="126">
        <v>152720</v>
      </c>
    </row>
    <row r="522" spans="1:6" x14ac:dyDescent="0.25">
      <c r="A522" s="10">
        <v>7027</v>
      </c>
      <c r="B522" s="127">
        <v>650364007</v>
      </c>
      <c r="C522" s="10" t="s">
        <v>8365</v>
      </c>
      <c r="D522" s="10" t="s">
        <v>7964</v>
      </c>
      <c r="E522" s="126">
        <v>8016600</v>
      </c>
      <c r="F522" s="126">
        <v>8016600</v>
      </c>
    </row>
    <row r="523" spans="1:6" x14ac:dyDescent="0.25">
      <c r="A523" s="10">
        <v>7027</v>
      </c>
      <c r="B523" s="127">
        <v>650364007</v>
      </c>
      <c r="C523" s="10" t="s">
        <v>8365</v>
      </c>
      <c r="D523" s="10" t="s">
        <v>7939</v>
      </c>
      <c r="E523" s="126">
        <v>8016600</v>
      </c>
      <c r="F523" s="126">
        <v>8016600</v>
      </c>
    </row>
    <row r="524" spans="1:6" x14ac:dyDescent="0.25">
      <c r="A524" s="10">
        <v>7027</v>
      </c>
      <c r="B524" s="127">
        <v>650364007</v>
      </c>
      <c r="C524" s="10" t="s">
        <v>8365</v>
      </c>
      <c r="D524" s="10" t="s">
        <v>7933</v>
      </c>
      <c r="E524" s="126">
        <v>10861511</v>
      </c>
      <c r="F524" s="126">
        <v>10861511</v>
      </c>
    </row>
    <row r="525" spans="1:6" x14ac:dyDescent="0.25">
      <c r="A525" s="10">
        <v>7027</v>
      </c>
      <c r="B525" s="127">
        <v>650364007</v>
      </c>
      <c r="C525" s="10" t="s">
        <v>8365</v>
      </c>
      <c r="D525" s="10" t="s">
        <v>7885</v>
      </c>
      <c r="E525" s="126">
        <v>14429880</v>
      </c>
      <c r="F525" s="126">
        <v>14429880</v>
      </c>
    </row>
    <row r="526" spans="1:6" x14ac:dyDescent="0.25">
      <c r="A526" s="10">
        <v>7027</v>
      </c>
      <c r="B526" s="127">
        <v>650364007</v>
      </c>
      <c r="C526" s="10" t="s">
        <v>8365</v>
      </c>
      <c r="D526" s="10" t="s">
        <v>7884</v>
      </c>
      <c r="E526" s="126">
        <v>16033200</v>
      </c>
      <c r="F526" s="126">
        <v>16033200</v>
      </c>
    </row>
    <row r="527" spans="1:6" x14ac:dyDescent="0.25">
      <c r="A527" s="10">
        <v>7027</v>
      </c>
      <c r="B527" s="127">
        <v>650364007</v>
      </c>
      <c r="C527" s="10" t="s">
        <v>8365</v>
      </c>
      <c r="D527" s="10" t="s">
        <v>7889</v>
      </c>
      <c r="E527" s="126">
        <v>22446480</v>
      </c>
      <c r="F527" s="126">
        <v>22446480</v>
      </c>
    </row>
    <row r="528" spans="1:6" x14ac:dyDescent="0.25">
      <c r="A528" s="10">
        <v>7027</v>
      </c>
      <c r="B528" s="127">
        <v>650364007</v>
      </c>
      <c r="C528" s="10" t="s">
        <v>8365</v>
      </c>
      <c r="D528" s="10" t="s">
        <v>7956</v>
      </c>
      <c r="E528" s="126">
        <v>22481753</v>
      </c>
      <c r="F528" s="126">
        <v>22481753</v>
      </c>
    </row>
    <row r="529" spans="1:6" x14ac:dyDescent="0.25">
      <c r="A529" s="10">
        <v>7027</v>
      </c>
      <c r="B529" s="127">
        <v>650364007</v>
      </c>
      <c r="C529" s="10" t="s">
        <v>8365</v>
      </c>
      <c r="D529" s="10" t="s">
        <v>7904</v>
      </c>
      <c r="E529" s="126">
        <v>23043726</v>
      </c>
      <c r="F529" s="126">
        <v>23043726</v>
      </c>
    </row>
    <row r="530" spans="1:6" x14ac:dyDescent="0.25">
      <c r="A530" s="10">
        <v>7027</v>
      </c>
      <c r="B530" s="127">
        <v>650364007</v>
      </c>
      <c r="C530" s="10" t="s">
        <v>8365</v>
      </c>
      <c r="D530" s="10" t="s">
        <v>8003</v>
      </c>
      <c r="E530" s="126">
        <v>32066400</v>
      </c>
      <c r="F530" s="126">
        <v>32066400</v>
      </c>
    </row>
    <row r="531" spans="1:6" x14ac:dyDescent="0.25">
      <c r="A531" s="10">
        <v>7027</v>
      </c>
      <c r="B531" s="127">
        <v>650364007</v>
      </c>
      <c r="C531" s="10" t="s">
        <v>8365</v>
      </c>
      <c r="D531" s="10" t="s">
        <v>7886</v>
      </c>
      <c r="E531" s="126">
        <v>32066400</v>
      </c>
      <c r="F531" s="126">
        <v>32066400</v>
      </c>
    </row>
    <row r="532" spans="1:6" x14ac:dyDescent="0.25">
      <c r="A532" s="10">
        <v>7027</v>
      </c>
      <c r="B532" s="127">
        <v>650364007</v>
      </c>
      <c r="C532" s="10" t="s">
        <v>8365</v>
      </c>
      <c r="D532" s="10" t="s">
        <v>7917</v>
      </c>
      <c r="E532" s="126">
        <v>52640204</v>
      </c>
      <c r="F532" s="126">
        <v>52640204</v>
      </c>
    </row>
    <row r="533" spans="1:6" x14ac:dyDescent="0.25">
      <c r="A533" s="10">
        <v>7027</v>
      </c>
      <c r="B533" s="127">
        <v>650364007</v>
      </c>
      <c r="C533" s="10" t="s">
        <v>8365</v>
      </c>
      <c r="D533" s="10" t="s">
        <v>7892</v>
      </c>
      <c r="E533" s="126">
        <v>61596348</v>
      </c>
      <c r="F533" s="126">
        <v>61596348</v>
      </c>
    </row>
    <row r="534" spans="1:6" x14ac:dyDescent="0.25">
      <c r="A534" s="10">
        <v>7027</v>
      </c>
      <c r="B534" s="127">
        <v>650364007</v>
      </c>
      <c r="C534" s="10" t="s">
        <v>8365</v>
      </c>
      <c r="D534" s="10" t="s">
        <v>7888</v>
      </c>
      <c r="E534" s="126">
        <v>62477760</v>
      </c>
      <c r="F534" s="126">
        <v>62477760</v>
      </c>
    </row>
    <row r="535" spans="1:6" x14ac:dyDescent="0.25">
      <c r="A535" s="10">
        <v>7036</v>
      </c>
      <c r="B535" s="127" t="s">
        <v>7815</v>
      </c>
      <c r="C535" s="10" t="s">
        <v>8366</v>
      </c>
      <c r="D535" s="10" t="s">
        <v>8054</v>
      </c>
      <c r="E535" s="126">
        <v>9578354</v>
      </c>
      <c r="F535" s="126">
        <v>9578354</v>
      </c>
    </row>
    <row r="536" spans="1:6" x14ac:dyDescent="0.25">
      <c r="A536" s="10">
        <v>7036</v>
      </c>
      <c r="B536" s="127" t="s">
        <v>7815</v>
      </c>
      <c r="C536" s="10" t="s">
        <v>8366</v>
      </c>
      <c r="D536" s="10" t="s">
        <v>7887</v>
      </c>
      <c r="E536" s="126">
        <v>28657443</v>
      </c>
      <c r="F536" s="126">
        <v>28657443</v>
      </c>
    </row>
    <row r="537" spans="1:6" x14ac:dyDescent="0.25">
      <c r="A537" s="10">
        <v>7037</v>
      </c>
      <c r="B537" s="127">
        <v>753474005</v>
      </c>
      <c r="C537" s="10" t="s">
        <v>8367</v>
      </c>
      <c r="D537" s="10" t="s">
        <v>7921</v>
      </c>
      <c r="E537" s="126">
        <v>5182650</v>
      </c>
      <c r="F537" s="126">
        <v>5182650</v>
      </c>
    </row>
    <row r="538" spans="1:6" x14ac:dyDescent="0.25">
      <c r="A538" s="10">
        <v>7037</v>
      </c>
      <c r="B538" s="127">
        <v>753474005</v>
      </c>
      <c r="C538" s="10" t="s">
        <v>8367</v>
      </c>
      <c r="D538" s="10" t="s">
        <v>7949</v>
      </c>
      <c r="E538" s="126">
        <v>6206400</v>
      </c>
      <c r="F538" s="126">
        <v>6206400</v>
      </c>
    </row>
    <row r="539" spans="1:6" x14ac:dyDescent="0.25">
      <c r="A539" s="10">
        <v>7037</v>
      </c>
      <c r="B539" s="127">
        <v>753474005</v>
      </c>
      <c r="C539" s="10" t="s">
        <v>8367</v>
      </c>
      <c r="D539" s="10" t="s">
        <v>7966</v>
      </c>
      <c r="E539" s="126">
        <v>6206400</v>
      </c>
      <c r="F539" s="126">
        <v>6206400</v>
      </c>
    </row>
    <row r="540" spans="1:6" x14ac:dyDescent="0.25">
      <c r="A540" s="10">
        <v>7037</v>
      </c>
      <c r="B540" s="127">
        <v>753474005</v>
      </c>
      <c r="C540" s="10" t="s">
        <v>8367</v>
      </c>
      <c r="D540" s="10" t="s">
        <v>7977</v>
      </c>
      <c r="E540" s="126">
        <v>6206400</v>
      </c>
      <c r="F540" s="126">
        <v>6206400</v>
      </c>
    </row>
    <row r="541" spans="1:6" x14ac:dyDescent="0.25">
      <c r="A541" s="10">
        <v>7037</v>
      </c>
      <c r="B541" s="127">
        <v>753474005</v>
      </c>
      <c r="C541" s="10" t="s">
        <v>8367</v>
      </c>
      <c r="D541" s="10" t="s">
        <v>7979</v>
      </c>
      <c r="E541" s="126">
        <v>6206400</v>
      </c>
      <c r="F541" s="126">
        <v>6206400</v>
      </c>
    </row>
    <row r="542" spans="1:6" x14ac:dyDescent="0.25">
      <c r="A542" s="10">
        <v>7037</v>
      </c>
      <c r="B542" s="127">
        <v>753474005</v>
      </c>
      <c r="C542" s="10" t="s">
        <v>8367</v>
      </c>
      <c r="D542" s="10" t="s">
        <v>7969</v>
      </c>
      <c r="E542" s="126">
        <v>6206400</v>
      </c>
      <c r="F542" s="126">
        <v>6206400</v>
      </c>
    </row>
    <row r="543" spans="1:6" x14ac:dyDescent="0.25">
      <c r="A543" s="10">
        <v>7037</v>
      </c>
      <c r="B543" s="127">
        <v>753474005</v>
      </c>
      <c r="C543" s="10" t="s">
        <v>8367</v>
      </c>
      <c r="D543" s="10" t="s">
        <v>7994</v>
      </c>
      <c r="E543" s="126">
        <v>8068320</v>
      </c>
      <c r="F543" s="126">
        <v>8068320</v>
      </c>
    </row>
    <row r="544" spans="1:6" x14ac:dyDescent="0.25">
      <c r="A544" s="10">
        <v>7038</v>
      </c>
      <c r="B544" s="127">
        <v>759418204</v>
      </c>
      <c r="C544" s="10" t="s">
        <v>8368</v>
      </c>
      <c r="D544" s="10" t="s">
        <v>7889</v>
      </c>
      <c r="E544" s="126">
        <v>11606496</v>
      </c>
      <c r="F544" s="126">
        <v>11606496</v>
      </c>
    </row>
    <row r="545" spans="1:6" x14ac:dyDescent="0.25">
      <c r="A545" s="10">
        <v>7039</v>
      </c>
      <c r="B545" s="127">
        <v>700249204</v>
      </c>
      <c r="C545" s="10" t="s">
        <v>8369</v>
      </c>
      <c r="D545" s="10" t="s">
        <v>7961</v>
      </c>
      <c r="E545" s="126">
        <v>24721360</v>
      </c>
      <c r="F545" s="126">
        <v>24721360</v>
      </c>
    </row>
    <row r="546" spans="1:6" x14ac:dyDescent="0.25">
      <c r="A546" s="10">
        <v>7041</v>
      </c>
      <c r="B546" s="127">
        <v>725712006</v>
      </c>
      <c r="C546" s="10" t="s">
        <v>8370</v>
      </c>
      <c r="D546" s="10" t="s">
        <v>7921</v>
      </c>
      <c r="E546" s="126">
        <v>6206400</v>
      </c>
      <c r="F546" s="126">
        <v>6206400</v>
      </c>
    </row>
    <row r="547" spans="1:6" x14ac:dyDescent="0.25">
      <c r="A547" s="10">
        <v>7041</v>
      </c>
      <c r="B547" s="127">
        <v>725712006</v>
      </c>
      <c r="C547" s="10" t="s">
        <v>8370</v>
      </c>
      <c r="D547" s="10" t="s">
        <v>8055</v>
      </c>
      <c r="E547" s="126">
        <v>8048149</v>
      </c>
      <c r="F547" s="126">
        <v>8048149</v>
      </c>
    </row>
    <row r="548" spans="1:6" x14ac:dyDescent="0.25">
      <c r="A548" s="10">
        <v>7051</v>
      </c>
      <c r="B548" s="127">
        <v>692538005</v>
      </c>
      <c r="C548" s="10" t="s">
        <v>8371</v>
      </c>
      <c r="D548" s="10" t="s">
        <v>7941</v>
      </c>
      <c r="E548" s="126">
        <v>36927087</v>
      </c>
      <c r="F548" s="126">
        <v>36927087</v>
      </c>
    </row>
    <row r="549" spans="1:6" x14ac:dyDescent="0.25">
      <c r="A549" s="10">
        <v>7052</v>
      </c>
      <c r="B549" s="127">
        <v>690812002</v>
      </c>
      <c r="C549" s="10" t="s">
        <v>8372</v>
      </c>
      <c r="D549" s="10" t="s">
        <v>7968</v>
      </c>
      <c r="E549" s="126">
        <v>124500</v>
      </c>
      <c r="F549" s="126">
        <v>124500</v>
      </c>
    </row>
    <row r="550" spans="1:6" x14ac:dyDescent="0.25">
      <c r="A550" s="10">
        <v>7054</v>
      </c>
      <c r="B550" s="127">
        <v>692542002</v>
      </c>
      <c r="C550" s="10" t="s">
        <v>8373</v>
      </c>
      <c r="D550" s="10" t="s">
        <v>8014</v>
      </c>
      <c r="E550" s="126">
        <v>261450</v>
      </c>
      <c r="F550" s="126">
        <v>261450</v>
      </c>
    </row>
    <row r="551" spans="1:6" x14ac:dyDescent="0.25">
      <c r="A551" s="10">
        <v>7056</v>
      </c>
      <c r="B551" s="127">
        <v>690713004</v>
      </c>
      <c r="C551" s="10" t="s">
        <v>8374</v>
      </c>
      <c r="D551" s="10" t="s">
        <v>7930</v>
      </c>
      <c r="E551" s="126">
        <v>12770040</v>
      </c>
      <c r="F551" s="126">
        <v>12770040</v>
      </c>
    </row>
    <row r="552" spans="1:6" x14ac:dyDescent="0.25">
      <c r="A552" s="10">
        <v>7057</v>
      </c>
      <c r="B552" s="127">
        <v>691907007</v>
      </c>
      <c r="C552" s="10" t="s">
        <v>8375</v>
      </c>
      <c r="D552" s="10" t="s">
        <v>198</v>
      </c>
      <c r="E552" s="126">
        <v>307515</v>
      </c>
      <c r="F552" s="126">
        <v>307515</v>
      </c>
    </row>
    <row r="553" spans="1:6" x14ac:dyDescent="0.25">
      <c r="A553" s="10">
        <v>7064</v>
      </c>
      <c r="B553" s="127">
        <v>690601001</v>
      </c>
      <c r="C553" s="10" t="s">
        <v>8376</v>
      </c>
      <c r="D553" s="10" t="s">
        <v>7885</v>
      </c>
      <c r="E553" s="126">
        <v>186750</v>
      </c>
      <c r="F553" s="126">
        <v>186750</v>
      </c>
    </row>
    <row r="554" spans="1:6" x14ac:dyDescent="0.25">
      <c r="A554" s="10">
        <v>7066</v>
      </c>
      <c r="B554" s="127">
        <v>690705001</v>
      </c>
      <c r="C554" s="10" t="s">
        <v>8377</v>
      </c>
      <c r="D554" s="10" t="s">
        <v>7946</v>
      </c>
      <c r="E554" s="126">
        <v>199200</v>
      </c>
      <c r="F554" s="126">
        <v>199200</v>
      </c>
    </row>
    <row r="555" spans="1:6" x14ac:dyDescent="0.25">
      <c r="A555" s="10">
        <v>7067</v>
      </c>
      <c r="B555" s="127">
        <v>825652000</v>
      </c>
      <c r="C555" s="10" t="s">
        <v>8378</v>
      </c>
      <c r="D555" s="10" t="s">
        <v>7921</v>
      </c>
      <c r="E555" s="126">
        <v>8016600</v>
      </c>
      <c r="F555" s="126">
        <v>8016600</v>
      </c>
    </row>
    <row r="556" spans="1:6" x14ac:dyDescent="0.25">
      <c r="A556" s="10">
        <v>7067</v>
      </c>
      <c r="B556" s="127">
        <v>825652000</v>
      </c>
      <c r="C556" s="10" t="s">
        <v>8378</v>
      </c>
      <c r="D556" s="10" t="s">
        <v>7930</v>
      </c>
      <c r="E556" s="126">
        <v>8016600</v>
      </c>
      <c r="F556" s="126">
        <v>8016600</v>
      </c>
    </row>
    <row r="557" spans="1:6" x14ac:dyDescent="0.25">
      <c r="A557" s="10">
        <v>7071</v>
      </c>
      <c r="B557" s="127">
        <v>692541006</v>
      </c>
      <c r="C557" s="10" t="s">
        <v>8379</v>
      </c>
      <c r="D557" s="10" t="s">
        <v>7979</v>
      </c>
      <c r="E557" s="126">
        <v>9014796</v>
      </c>
      <c r="F557" s="126">
        <v>9014796</v>
      </c>
    </row>
    <row r="558" spans="1:6" x14ac:dyDescent="0.25">
      <c r="A558" s="10">
        <v>7072</v>
      </c>
      <c r="B558" s="127">
        <v>690403005</v>
      </c>
      <c r="C558" s="10" t="s">
        <v>8380</v>
      </c>
      <c r="D558" s="10" t="s">
        <v>7892</v>
      </c>
      <c r="E558" s="126">
        <v>55945659</v>
      </c>
      <c r="F558" s="126">
        <v>55945659</v>
      </c>
    </row>
    <row r="559" spans="1:6" x14ac:dyDescent="0.25">
      <c r="A559" s="10">
        <v>7076</v>
      </c>
      <c r="B559" s="127">
        <v>650852001</v>
      </c>
      <c r="C559" s="10" t="s">
        <v>8381</v>
      </c>
      <c r="D559" s="10" t="s">
        <v>70</v>
      </c>
      <c r="E559" s="126">
        <v>16033200</v>
      </c>
      <c r="F559" s="126">
        <v>16033200</v>
      </c>
    </row>
    <row r="560" spans="1:6" x14ac:dyDescent="0.25">
      <c r="A560" s="10">
        <v>7079</v>
      </c>
      <c r="B560" s="127">
        <v>711497005</v>
      </c>
      <c r="C560" s="10" t="s">
        <v>8382</v>
      </c>
      <c r="D560" s="10" t="s">
        <v>7908</v>
      </c>
      <c r="E560" s="126">
        <v>185920</v>
      </c>
      <c r="F560" s="126">
        <v>185920</v>
      </c>
    </row>
    <row r="561" spans="1:6" x14ac:dyDescent="0.25">
      <c r="A561" s="10">
        <v>7081</v>
      </c>
      <c r="B561" s="127">
        <v>692537009</v>
      </c>
      <c r="C561" s="10" t="s">
        <v>8383</v>
      </c>
      <c r="D561" s="10" t="s">
        <v>7950</v>
      </c>
      <c r="E561" s="126">
        <v>9014796</v>
      </c>
      <c r="F561" s="126">
        <v>9014796</v>
      </c>
    </row>
    <row r="562" spans="1:6" x14ac:dyDescent="0.25">
      <c r="A562" s="10">
        <v>7082</v>
      </c>
      <c r="B562" s="127">
        <v>690727005</v>
      </c>
      <c r="C562" s="10" t="s">
        <v>8384</v>
      </c>
      <c r="D562" s="10" t="s">
        <v>7969</v>
      </c>
      <c r="E562" s="126">
        <v>10159532</v>
      </c>
      <c r="F562" s="126">
        <v>10159532</v>
      </c>
    </row>
    <row r="563" spans="1:6" x14ac:dyDescent="0.25">
      <c r="A563" s="10">
        <v>7083</v>
      </c>
      <c r="B563" s="127">
        <v>690302004</v>
      </c>
      <c r="C563" s="10" t="s">
        <v>8385</v>
      </c>
      <c r="D563" s="10" t="s">
        <v>7954</v>
      </c>
      <c r="E563" s="126">
        <v>6301357</v>
      </c>
      <c r="F563" s="126">
        <v>6301357</v>
      </c>
    </row>
    <row r="564" spans="1:6" x14ac:dyDescent="0.25">
      <c r="A564" s="10">
        <v>7085</v>
      </c>
      <c r="B564" s="127">
        <v>730998007</v>
      </c>
      <c r="C564" s="10" t="s">
        <v>8386</v>
      </c>
      <c r="D564" s="10" t="s">
        <v>7961</v>
      </c>
      <c r="E564" s="126">
        <v>6206400</v>
      </c>
      <c r="F564" s="126">
        <v>6206400</v>
      </c>
    </row>
    <row r="565" spans="1:6" x14ac:dyDescent="0.25">
      <c r="A565" s="10">
        <v>7086</v>
      </c>
      <c r="B565" s="127">
        <v>746157002</v>
      </c>
      <c r="C565" s="10" t="s">
        <v>8387</v>
      </c>
      <c r="D565" s="10" t="s">
        <v>7977</v>
      </c>
      <c r="E565" s="126">
        <v>8016600</v>
      </c>
      <c r="F565" s="126">
        <v>8016600</v>
      </c>
    </row>
    <row r="566" spans="1:6" x14ac:dyDescent="0.25">
      <c r="A566" s="10">
        <v>7086</v>
      </c>
      <c r="B566" s="127">
        <v>746157002</v>
      </c>
      <c r="C566" s="10" t="s">
        <v>8387</v>
      </c>
      <c r="D566" s="10" t="s">
        <v>7941</v>
      </c>
      <c r="E566" s="126">
        <v>8016600</v>
      </c>
      <c r="F566" s="126">
        <v>8016600</v>
      </c>
    </row>
    <row r="567" spans="1:6" x14ac:dyDescent="0.25">
      <c r="A567" s="10">
        <v>7086</v>
      </c>
      <c r="B567" s="127">
        <v>746157002</v>
      </c>
      <c r="C567" s="10" t="s">
        <v>8387</v>
      </c>
      <c r="D567" s="10" t="s">
        <v>7994</v>
      </c>
      <c r="E567" s="126">
        <v>8016600</v>
      </c>
      <c r="F567" s="126">
        <v>8016600</v>
      </c>
    </row>
    <row r="568" spans="1:6" x14ac:dyDescent="0.25">
      <c r="A568" s="10">
        <v>7086</v>
      </c>
      <c r="B568" s="127">
        <v>746157002</v>
      </c>
      <c r="C568" s="10" t="s">
        <v>8387</v>
      </c>
      <c r="D568" s="10" t="s">
        <v>7927</v>
      </c>
      <c r="E568" s="126">
        <v>8016600</v>
      </c>
      <c r="F568" s="126">
        <v>8016600</v>
      </c>
    </row>
    <row r="569" spans="1:6" x14ac:dyDescent="0.25">
      <c r="A569" s="10">
        <v>7086</v>
      </c>
      <c r="B569" s="127">
        <v>746157002</v>
      </c>
      <c r="C569" s="10" t="s">
        <v>8387</v>
      </c>
      <c r="D569" s="10" t="s">
        <v>7949</v>
      </c>
      <c r="E569" s="126">
        <v>14429880</v>
      </c>
      <c r="F569" s="126">
        <v>14429880</v>
      </c>
    </row>
    <row r="570" spans="1:6" x14ac:dyDescent="0.25">
      <c r="A570" s="10">
        <v>7086</v>
      </c>
      <c r="B570" s="127">
        <v>746157002</v>
      </c>
      <c r="C570" s="10" t="s">
        <v>8387</v>
      </c>
      <c r="D570" s="10" t="s">
        <v>7960</v>
      </c>
      <c r="E570" s="126">
        <v>14429880</v>
      </c>
      <c r="F570" s="126">
        <v>14429880</v>
      </c>
    </row>
    <row r="571" spans="1:6" x14ac:dyDescent="0.25">
      <c r="A571" s="10">
        <v>7087</v>
      </c>
      <c r="B571" s="127" t="s">
        <v>7827</v>
      </c>
      <c r="C571" s="10" t="s">
        <v>8388</v>
      </c>
      <c r="D571" s="10" t="s">
        <v>7883</v>
      </c>
      <c r="E571" s="126">
        <v>196544</v>
      </c>
      <c r="F571" s="126">
        <v>196544</v>
      </c>
    </row>
    <row r="572" spans="1:6" x14ac:dyDescent="0.25">
      <c r="A572" s="10">
        <v>7090</v>
      </c>
      <c r="B572" s="127">
        <v>691513009</v>
      </c>
      <c r="C572" s="10" t="s">
        <v>8389</v>
      </c>
      <c r="D572" s="10" t="s">
        <v>7920</v>
      </c>
      <c r="E572" s="126">
        <v>143424</v>
      </c>
      <c r="F572" s="126">
        <v>143424</v>
      </c>
    </row>
    <row r="573" spans="1:6" x14ac:dyDescent="0.25">
      <c r="A573" s="10">
        <v>7091</v>
      </c>
      <c r="B573" s="127">
        <v>690803003</v>
      </c>
      <c r="C573" s="10" t="s">
        <v>8390</v>
      </c>
      <c r="D573" s="10" t="s">
        <v>7970</v>
      </c>
      <c r="E573" s="126">
        <v>1264768</v>
      </c>
      <c r="F573" s="126">
        <v>1264768</v>
      </c>
    </row>
    <row r="574" spans="1:6" x14ac:dyDescent="0.25">
      <c r="A574" s="10">
        <v>7092</v>
      </c>
      <c r="B574" s="127">
        <v>692001001</v>
      </c>
      <c r="C574" s="10" t="s">
        <v>8391</v>
      </c>
      <c r="D574" s="10" t="s">
        <v>7938</v>
      </c>
      <c r="E574" s="126">
        <v>189240</v>
      </c>
      <c r="F574" s="126">
        <v>189240</v>
      </c>
    </row>
    <row r="575" spans="1:6" x14ac:dyDescent="0.25">
      <c r="A575" s="10">
        <v>7095</v>
      </c>
      <c r="B575" s="127">
        <v>691902005</v>
      </c>
      <c r="C575" s="10" t="s">
        <v>8392</v>
      </c>
      <c r="D575" s="10" t="s">
        <v>8056</v>
      </c>
      <c r="E575" s="126">
        <v>137199</v>
      </c>
      <c r="F575" s="126">
        <v>137199</v>
      </c>
    </row>
    <row r="576" spans="1:6" x14ac:dyDescent="0.25">
      <c r="A576" s="10">
        <v>7102</v>
      </c>
      <c r="B576" s="127">
        <v>651853702</v>
      </c>
      <c r="C576" s="10" t="s">
        <v>8393</v>
      </c>
      <c r="D576" s="10" t="s">
        <v>7966</v>
      </c>
      <c r="E576" s="126">
        <v>6097266</v>
      </c>
      <c r="F576" s="126">
        <v>6097266</v>
      </c>
    </row>
    <row r="577" spans="1:6" x14ac:dyDescent="0.25">
      <c r="A577" s="10">
        <v>7102</v>
      </c>
      <c r="B577" s="127">
        <v>651853702</v>
      </c>
      <c r="C577" s="10" t="s">
        <v>8393</v>
      </c>
      <c r="D577" s="10" t="s">
        <v>8014</v>
      </c>
      <c r="E577" s="126">
        <v>6413280</v>
      </c>
      <c r="F577" s="126">
        <v>6413280</v>
      </c>
    </row>
    <row r="578" spans="1:6" x14ac:dyDescent="0.25">
      <c r="A578" s="10">
        <v>7102</v>
      </c>
      <c r="B578" s="127">
        <v>651853702</v>
      </c>
      <c r="C578" s="10" t="s">
        <v>8393</v>
      </c>
      <c r="D578" s="10" t="s">
        <v>7950</v>
      </c>
      <c r="E578" s="126">
        <v>6413280</v>
      </c>
      <c r="F578" s="126">
        <v>6413280</v>
      </c>
    </row>
    <row r="579" spans="1:6" x14ac:dyDescent="0.25">
      <c r="A579" s="10">
        <v>7102</v>
      </c>
      <c r="B579" s="127">
        <v>651853702</v>
      </c>
      <c r="C579" s="10" t="s">
        <v>8393</v>
      </c>
      <c r="D579" s="10" t="s">
        <v>7967</v>
      </c>
      <c r="E579" s="126">
        <v>8016600</v>
      </c>
      <c r="F579" s="126">
        <v>8016600</v>
      </c>
    </row>
    <row r="580" spans="1:6" x14ac:dyDescent="0.25">
      <c r="A580" s="10">
        <v>7102</v>
      </c>
      <c r="B580" s="127">
        <v>651853702</v>
      </c>
      <c r="C580" s="10" t="s">
        <v>8393</v>
      </c>
      <c r="D580" s="10" t="s">
        <v>7969</v>
      </c>
      <c r="E580" s="126">
        <v>8016600</v>
      </c>
      <c r="F580" s="126">
        <v>8016600</v>
      </c>
    </row>
    <row r="581" spans="1:6" x14ac:dyDescent="0.25">
      <c r="A581" s="10">
        <v>7102</v>
      </c>
      <c r="B581" s="127">
        <v>651853702</v>
      </c>
      <c r="C581" s="10" t="s">
        <v>8393</v>
      </c>
      <c r="D581" s="10" t="s">
        <v>7944</v>
      </c>
      <c r="E581" s="126">
        <v>11223240</v>
      </c>
      <c r="F581" s="126">
        <v>11223240</v>
      </c>
    </row>
    <row r="582" spans="1:6" x14ac:dyDescent="0.25">
      <c r="A582" s="10">
        <v>7102</v>
      </c>
      <c r="B582" s="127">
        <v>651853702</v>
      </c>
      <c r="C582" s="10" t="s">
        <v>8393</v>
      </c>
      <c r="D582" s="10" t="s">
        <v>7982</v>
      </c>
      <c r="E582" s="126">
        <v>12826560</v>
      </c>
      <c r="F582" s="126">
        <v>12826560</v>
      </c>
    </row>
    <row r="583" spans="1:6" x14ac:dyDescent="0.25">
      <c r="A583" s="10">
        <v>7104</v>
      </c>
      <c r="B583" s="127">
        <v>690711001</v>
      </c>
      <c r="C583" s="10" t="s">
        <v>8394</v>
      </c>
      <c r="D583" s="10" t="s">
        <v>7926</v>
      </c>
      <c r="E583" s="126">
        <v>351545</v>
      </c>
      <c r="F583" s="126">
        <v>351545</v>
      </c>
    </row>
    <row r="584" spans="1:6" x14ac:dyDescent="0.25">
      <c r="A584" s="10">
        <v>7105</v>
      </c>
      <c r="B584" s="127">
        <v>691807002</v>
      </c>
      <c r="C584" s="10" t="s">
        <v>8395</v>
      </c>
      <c r="D584" s="10" t="s">
        <v>7890</v>
      </c>
      <c r="E584" s="126">
        <v>146661</v>
      </c>
      <c r="F584" s="126">
        <v>146661</v>
      </c>
    </row>
    <row r="585" spans="1:6" x14ac:dyDescent="0.25">
      <c r="A585" s="10">
        <v>7106</v>
      </c>
      <c r="B585" s="127">
        <v>692201000</v>
      </c>
      <c r="C585" s="10" t="s">
        <v>8396</v>
      </c>
      <c r="D585" s="10" t="s">
        <v>7928</v>
      </c>
      <c r="E585" s="126">
        <v>269667</v>
      </c>
      <c r="F585" s="126">
        <v>269667</v>
      </c>
    </row>
    <row r="586" spans="1:6" x14ac:dyDescent="0.25">
      <c r="A586" s="10">
        <v>7110</v>
      </c>
      <c r="B586" s="127">
        <v>690501007</v>
      </c>
      <c r="C586" s="10" t="s">
        <v>8397</v>
      </c>
      <c r="D586" s="10" t="s">
        <v>7904</v>
      </c>
      <c r="E586" s="126">
        <v>170150</v>
      </c>
      <c r="F586" s="126">
        <v>170150</v>
      </c>
    </row>
    <row r="587" spans="1:6" x14ac:dyDescent="0.25">
      <c r="A587" s="10">
        <v>7116</v>
      </c>
      <c r="B587" s="127">
        <v>690721007</v>
      </c>
      <c r="C587" s="10" t="s">
        <v>8398</v>
      </c>
      <c r="D587" s="10" t="s">
        <v>7927</v>
      </c>
      <c r="E587" s="126">
        <v>11327163</v>
      </c>
      <c r="F587" s="126">
        <v>11327163</v>
      </c>
    </row>
    <row r="588" spans="1:6" x14ac:dyDescent="0.25">
      <c r="A588" s="10">
        <v>7117</v>
      </c>
      <c r="B588" s="127">
        <v>690412004</v>
      </c>
      <c r="C588" s="10" t="s">
        <v>8399</v>
      </c>
      <c r="D588" s="10" t="s">
        <v>7916</v>
      </c>
      <c r="E588" s="126">
        <v>169984</v>
      </c>
      <c r="F588" s="126">
        <v>169984</v>
      </c>
    </row>
    <row r="589" spans="1:6" x14ac:dyDescent="0.25">
      <c r="A589" s="10">
        <v>7118</v>
      </c>
      <c r="B589" s="127">
        <v>690401002</v>
      </c>
      <c r="C589" s="10" t="s">
        <v>8400</v>
      </c>
      <c r="D589" s="10" t="s">
        <v>7917</v>
      </c>
      <c r="E589" s="126">
        <v>141930</v>
      </c>
      <c r="F589" s="126">
        <v>141930</v>
      </c>
    </row>
    <row r="590" spans="1:6" x14ac:dyDescent="0.25">
      <c r="A590" s="10">
        <v>7125</v>
      </c>
      <c r="B590" s="127">
        <v>690710005</v>
      </c>
      <c r="C590" s="10" t="s">
        <v>8401</v>
      </c>
      <c r="D590" s="10" t="s">
        <v>8016</v>
      </c>
      <c r="E590" s="126">
        <v>6439140</v>
      </c>
      <c r="F590" s="126">
        <v>6439140</v>
      </c>
    </row>
    <row r="591" spans="1:6" x14ac:dyDescent="0.25">
      <c r="A591" s="10">
        <v>7128</v>
      </c>
      <c r="B591" s="127">
        <v>690511002</v>
      </c>
      <c r="C591" s="10" t="s">
        <v>8402</v>
      </c>
      <c r="D591" s="10" t="s">
        <v>8010</v>
      </c>
      <c r="E591" s="126">
        <v>145250</v>
      </c>
      <c r="F591" s="126">
        <v>145250</v>
      </c>
    </row>
    <row r="592" spans="1:6" x14ac:dyDescent="0.25">
      <c r="A592" s="10">
        <v>7132</v>
      </c>
      <c r="B592" s="127">
        <v>691916006</v>
      </c>
      <c r="C592" s="10" t="s">
        <v>8403</v>
      </c>
      <c r="D592" s="10" t="s">
        <v>8054</v>
      </c>
      <c r="E592" s="126">
        <v>146661</v>
      </c>
      <c r="F592" s="126">
        <v>146661</v>
      </c>
    </row>
    <row r="593" spans="1:6" x14ac:dyDescent="0.25">
      <c r="A593" s="10">
        <v>7138</v>
      </c>
      <c r="B593" s="127">
        <v>690103001</v>
      </c>
      <c r="C593" s="10" t="s">
        <v>8404</v>
      </c>
      <c r="D593" s="10" t="s">
        <v>187</v>
      </c>
      <c r="E593" s="126">
        <v>276224</v>
      </c>
      <c r="F593" s="126">
        <v>276224</v>
      </c>
    </row>
    <row r="594" spans="1:6" x14ac:dyDescent="0.25">
      <c r="A594" s="10">
        <v>7139</v>
      </c>
      <c r="B594" s="127">
        <v>691405001</v>
      </c>
      <c r="C594" s="10" t="s">
        <v>8405</v>
      </c>
      <c r="D594" s="10" t="s">
        <v>7981</v>
      </c>
      <c r="E594" s="126">
        <v>5056871</v>
      </c>
      <c r="F594" s="126">
        <v>5056871</v>
      </c>
    </row>
    <row r="595" spans="1:6" x14ac:dyDescent="0.25">
      <c r="A595" s="10">
        <v>7141</v>
      </c>
      <c r="B595" s="127">
        <v>650165500</v>
      </c>
      <c r="C595" s="10" t="s">
        <v>8406</v>
      </c>
      <c r="D595" s="10" t="s">
        <v>162</v>
      </c>
      <c r="E595" s="126">
        <v>3177987</v>
      </c>
      <c r="F595" s="126">
        <v>3177987</v>
      </c>
    </row>
    <row r="596" spans="1:6" x14ac:dyDescent="0.25">
      <c r="A596" s="10">
        <v>7141</v>
      </c>
      <c r="B596" s="127">
        <v>650165500</v>
      </c>
      <c r="C596" s="10" t="s">
        <v>8406</v>
      </c>
      <c r="D596" s="10" t="s">
        <v>7903</v>
      </c>
      <c r="E596" s="126">
        <v>7854540</v>
      </c>
      <c r="F596" s="126">
        <v>7854540</v>
      </c>
    </row>
    <row r="597" spans="1:6" x14ac:dyDescent="0.25">
      <c r="A597" s="10">
        <v>7141</v>
      </c>
      <c r="B597" s="127">
        <v>650165500</v>
      </c>
      <c r="C597" s="10" t="s">
        <v>8406</v>
      </c>
      <c r="D597" s="10" t="s">
        <v>7913</v>
      </c>
      <c r="E597" s="126">
        <v>9136594</v>
      </c>
      <c r="F597" s="126">
        <v>9136594</v>
      </c>
    </row>
    <row r="598" spans="1:6" x14ac:dyDescent="0.25">
      <c r="A598" s="10">
        <v>7141</v>
      </c>
      <c r="B598" s="127">
        <v>650165500</v>
      </c>
      <c r="C598" s="10" t="s">
        <v>8406</v>
      </c>
      <c r="D598" s="10" t="s">
        <v>7965</v>
      </c>
      <c r="E598" s="126">
        <v>14439500</v>
      </c>
      <c r="F598" s="126">
        <v>14439500</v>
      </c>
    </row>
    <row r="599" spans="1:6" x14ac:dyDescent="0.25">
      <c r="A599" s="10">
        <v>7141</v>
      </c>
      <c r="B599" s="127">
        <v>651519810</v>
      </c>
      <c r="C599" s="10" t="s">
        <v>8406</v>
      </c>
      <c r="D599" s="10" t="s">
        <v>7908</v>
      </c>
      <c r="E599" s="126">
        <v>23302963</v>
      </c>
      <c r="F599" s="126">
        <v>23302963</v>
      </c>
    </row>
    <row r="600" spans="1:6" x14ac:dyDescent="0.25">
      <c r="A600" s="10">
        <v>7141</v>
      </c>
      <c r="B600" s="127">
        <v>650165500</v>
      </c>
      <c r="C600" s="10" t="s">
        <v>8406</v>
      </c>
      <c r="D600" s="10" t="s">
        <v>7991</v>
      </c>
      <c r="E600" s="126">
        <v>43296190</v>
      </c>
      <c r="F600" s="126">
        <v>43296190</v>
      </c>
    </row>
    <row r="601" spans="1:6" x14ac:dyDescent="0.25">
      <c r="A601" s="10">
        <v>7143</v>
      </c>
      <c r="B601" s="127">
        <v>692101006</v>
      </c>
      <c r="C601" s="10" t="s">
        <v>8407</v>
      </c>
      <c r="D601" s="10" t="s">
        <v>7881</v>
      </c>
      <c r="E601" s="126">
        <v>198702</v>
      </c>
      <c r="F601" s="126">
        <v>198702</v>
      </c>
    </row>
    <row r="602" spans="1:6" x14ac:dyDescent="0.25">
      <c r="A602" s="10">
        <v>7145</v>
      </c>
      <c r="B602" s="127" t="s">
        <v>7873</v>
      </c>
      <c r="C602" s="10" t="s">
        <v>8408</v>
      </c>
      <c r="D602" s="10" t="s">
        <v>7958</v>
      </c>
      <c r="E602" s="126">
        <v>11255306</v>
      </c>
      <c r="F602" s="126">
        <v>11255306</v>
      </c>
    </row>
    <row r="603" spans="1:6" x14ac:dyDescent="0.25">
      <c r="A603" s="10">
        <v>7146</v>
      </c>
      <c r="B603" s="127">
        <v>652115705</v>
      </c>
      <c r="C603" s="10" t="s">
        <v>8409</v>
      </c>
      <c r="D603" s="10" t="s">
        <v>7935</v>
      </c>
      <c r="E603" s="126">
        <v>23760092</v>
      </c>
      <c r="F603" s="126">
        <v>23760092</v>
      </c>
    </row>
    <row r="604" spans="1:6" x14ac:dyDescent="0.25">
      <c r="A604" s="10">
        <v>7147</v>
      </c>
      <c r="B604" s="127">
        <v>691104001</v>
      </c>
      <c r="C604" s="10" t="s">
        <v>8410</v>
      </c>
      <c r="D604" s="10" t="s">
        <v>7899</v>
      </c>
      <c r="E604" s="126">
        <v>261450</v>
      </c>
      <c r="F604" s="126">
        <v>261450</v>
      </c>
    </row>
    <row r="605" spans="1:6" x14ac:dyDescent="0.25">
      <c r="A605" s="10">
        <v>7158</v>
      </c>
      <c r="B605" s="127">
        <v>652041302</v>
      </c>
      <c r="C605" s="10" t="s">
        <v>8411</v>
      </c>
      <c r="D605" s="10" t="s">
        <v>7938</v>
      </c>
      <c r="E605" s="126">
        <v>7782201</v>
      </c>
      <c r="F605" s="126">
        <v>7782201</v>
      </c>
    </row>
    <row r="606" spans="1:6" x14ac:dyDescent="0.25">
      <c r="A606" s="10">
        <v>7158</v>
      </c>
      <c r="B606" s="127">
        <v>652041302</v>
      </c>
      <c r="C606" s="10" t="s">
        <v>8411</v>
      </c>
      <c r="D606" s="10" t="s">
        <v>7924</v>
      </c>
      <c r="E606" s="126">
        <v>15593028</v>
      </c>
      <c r="F606" s="126">
        <v>15593028</v>
      </c>
    </row>
    <row r="607" spans="1:6" x14ac:dyDescent="0.25">
      <c r="A607" s="10">
        <v>7159</v>
      </c>
      <c r="B607" s="127">
        <v>653932502</v>
      </c>
      <c r="C607" s="10" t="s">
        <v>8412</v>
      </c>
      <c r="D607" s="10" t="s">
        <v>7882</v>
      </c>
      <c r="E607" s="126">
        <v>37622861</v>
      </c>
      <c r="F607" s="126">
        <v>37622861</v>
      </c>
    </row>
    <row r="608" spans="1:6" x14ac:dyDescent="0.25">
      <c r="A608" s="10">
        <v>7160</v>
      </c>
      <c r="B608" s="127">
        <v>712091002</v>
      </c>
      <c r="C608" s="10" t="s">
        <v>8413</v>
      </c>
      <c r="D608" s="10" t="s">
        <v>7893</v>
      </c>
      <c r="E608" s="126">
        <v>3897986</v>
      </c>
      <c r="F608" s="126">
        <v>3897986</v>
      </c>
    </row>
    <row r="609" spans="1:6" x14ac:dyDescent="0.25">
      <c r="A609" s="10">
        <v>7160</v>
      </c>
      <c r="B609" s="127">
        <v>712091002</v>
      </c>
      <c r="C609" s="10" t="s">
        <v>8413</v>
      </c>
      <c r="D609" s="10" t="s">
        <v>8023</v>
      </c>
      <c r="E609" s="126">
        <v>6014903</v>
      </c>
      <c r="F609" s="126">
        <v>6014903</v>
      </c>
    </row>
    <row r="610" spans="1:6" x14ac:dyDescent="0.25">
      <c r="A610" s="10">
        <v>7160</v>
      </c>
      <c r="B610" s="127">
        <v>712091002</v>
      </c>
      <c r="C610" s="10" t="s">
        <v>8413</v>
      </c>
      <c r="D610" s="10" t="s">
        <v>187</v>
      </c>
      <c r="E610" s="126">
        <v>8195592</v>
      </c>
      <c r="F610" s="126">
        <v>8195592</v>
      </c>
    </row>
    <row r="611" spans="1:6" x14ac:dyDescent="0.25">
      <c r="A611" s="10">
        <v>7160</v>
      </c>
      <c r="B611" s="127">
        <v>712091002</v>
      </c>
      <c r="C611" s="10" t="s">
        <v>8413</v>
      </c>
      <c r="D611" s="10" t="s">
        <v>7882</v>
      </c>
      <c r="E611" s="126">
        <v>8228883</v>
      </c>
      <c r="F611" s="126">
        <v>8228883</v>
      </c>
    </row>
    <row r="612" spans="1:6" x14ac:dyDescent="0.25">
      <c r="A612" s="10">
        <v>7160</v>
      </c>
      <c r="B612" s="127">
        <v>712091002</v>
      </c>
      <c r="C612" s="10" t="s">
        <v>8413</v>
      </c>
      <c r="D612" s="10" t="s">
        <v>7956</v>
      </c>
      <c r="E612" s="126">
        <v>9012597</v>
      </c>
      <c r="F612" s="126">
        <v>9012597</v>
      </c>
    </row>
    <row r="613" spans="1:6" x14ac:dyDescent="0.25">
      <c r="A613" s="10">
        <v>7160</v>
      </c>
      <c r="B613" s="127">
        <v>712091002</v>
      </c>
      <c r="C613" s="10" t="s">
        <v>8413</v>
      </c>
      <c r="D613" s="10" t="s">
        <v>7898</v>
      </c>
      <c r="E613" s="126">
        <v>14063921</v>
      </c>
      <c r="F613" s="126">
        <v>14063921</v>
      </c>
    </row>
    <row r="614" spans="1:6" x14ac:dyDescent="0.25">
      <c r="A614" s="10">
        <v>7160</v>
      </c>
      <c r="B614" s="127">
        <v>712091002</v>
      </c>
      <c r="C614" s="10" t="s">
        <v>8413</v>
      </c>
      <c r="D614" s="10" t="s">
        <v>198</v>
      </c>
      <c r="E614" s="126">
        <v>14278266</v>
      </c>
      <c r="F614" s="126">
        <v>14278266</v>
      </c>
    </row>
    <row r="615" spans="1:6" x14ac:dyDescent="0.25">
      <c r="A615" s="10">
        <v>7160</v>
      </c>
      <c r="B615" s="127">
        <v>712091002</v>
      </c>
      <c r="C615" s="10" t="s">
        <v>8413</v>
      </c>
      <c r="D615" s="10" t="s">
        <v>8057</v>
      </c>
      <c r="E615" s="126">
        <v>20694113</v>
      </c>
      <c r="F615" s="126">
        <v>20694113</v>
      </c>
    </row>
    <row r="616" spans="1:6" x14ac:dyDescent="0.25">
      <c r="A616" s="10">
        <v>7160</v>
      </c>
      <c r="B616" s="127">
        <v>712091002</v>
      </c>
      <c r="C616" s="10" t="s">
        <v>8413</v>
      </c>
      <c r="D616" s="10" t="s">
        <v>162</v>
      </c>
      <c r="E616" s="126">
        <v>22370501</v>
      </c>
      <c r="F616" s="126">
        <v>22370501</v>
      </c>
    </row>
    <row r="617" spans="1:6" x14ac:dyDescent="0.25">
      <c r="A617" s="10">
        <v>7160</v>
      </c>
      <c r="B617" s="127">
        <v>712091002</v>
      </c>
      <c r="C617" s="10" t="s">
        <v>8413</v>
      </c>
      <c r="D617" s="10" t="s">
        <v>7887</v>
      </c>
      <c r="E617" s="126">
        <v>30575180</v>
      </c>
      <c r="F617" s="126">
        <v>30575180</v>
      </c>
    </row>
    <row r="618" spans="1:6" x14ac:dyDescent="0.25">
      <c r="A618" s="10">
        <v>7162</v>
      </c>
      <c r="B618" s="127" t="s">
        <v>7830</v>
      </c>
      <c r="C618" s="10" t="s">
        <v>8414</v>
      </c>
      <c r="D618" s="10" t="s">
        <v>8058</v>
      </c>
      <c r="E618" s="126">
        <v>99600</v>
      </c>
      <c r="F618" s="126">
        <v>99600</v>
      </c>
    </row>
    <row r="619" spans="1:6" x14ac:dyDescent="0.25">
      <c r="A619" s="10">
        <v>7163</v>
      </c>
      <c r="B619" s="127">
        <v>744943000</v>
      </c>
      <c r="C619" s="10" t="s">
        <v>8415</v>
      </c>
      <c r="D619" s="10" t="s">
        <v>7958</v>
      </c>
      <c r="E619" s="126">
        <v>25712878</v>
      </c>
      <c r="F619" s="126">
        <v>25712878</v>
      </c>
    </row>
    <row r="620" spans="1:6" x14ac:dyDescent="0.25">
      <c r="A620" s="10">
        <v>7168</v>
      </c>
      <c r="B620" s="127" t="s">
        <v>7844</v>
      </c>
      <c r="C620" s="10" t="s">
        <v>8416</v>
      </c>
      <c r="D620" s="10" t="s">
        <v>7961</v>
      </c>
      <c r="E620" s="126">
        <v>10773125</v>
      </c>
      <c r="F620" s="126">
        <v>10773125</v>
      </c>
    </row>
    <row r="621" spans="1:6" x14ac:dyDescent="0.25">
      <c r="A621" s="10">
        <v>7173</v>
      </c>
      <c r="B621" s="127">
        <v>653686706</v>
      </c>
      <c r="C621" s="10" t="s">
        <v>8417</v>
      </c>
      <c r="D621" s="10" t="s">
        <v>7914</v>
      </c>
      <c r="E621" s="126">
        <v>9775079</v>
      </c>
      <c r="F621" s="126">
        <v>9775079</v>
      </c>
    </row>
    <row r="622" spans="1:6" x14ac:dyDescent="0.25">
      <c r="A622" s="10">
        <v>7174</v>
      </c>
      <c r="B622" s="127">
        <v>691912000</v>
      </c>
      <c r="C622" s="10" t="s">
        <v>8418</v>
      </c>
      <c r="D622" s="10" t="s">
        <v>8059</v>
      </c>
      <c r="E622" s="126">
        <v>184509</v>
      </c>
      <c r="F622" s="126">
        <v>184509</v>
      </c>
    </row>
    <row r="623" spans="1:6" x14ac:dyDescent="0.25">
      <c r="A623" s="10">
        <v>7175</v>
      </c>
      <c r="B623" s="127">
        <v>690407000</v>
      </c>
      <c r="C623" s="10" t="s">
        <v>8419</v>
      </c>
      <c r="D623" s="10" t="s">
        <v>7956</v>
      </c>
      <c r="E623" s="126">
        <v>198702</v>
      </c>
      <c r="F623" s="126">
        <v>198702</v>
      </c>
    </row>
    <row r="624" spans="1:6" x14ac:dyDescent="0.25">
      <c r="A624" s="10">
        <v>7176</v>
      </c>
      <c r="B624" s="127">
        <v>690709007</v>
      </c>
      <c r="C624" s="10" t="s">
        <v>8420</v>
      </c>
      <c r="D624" s="10" t="s">
        <v>7921</v>
      </c>
      <c r="E624" s="126">
        <v>211650</v>
      </c>
      <c r="F624" s="126">
        <v>211650</v>
      </c>
    </row>
    <row r="625" spans="1:6" x14ac:dyDescent="0.25">
      <c r="A625" s="10">
        <v>7180</v>
      </c>
      <c r="B625" s="127">
        <v>692525000</v>
      </c>
      <c r="C625" s="10" t="s">
        <v>8421</v>
      </c>
      <c r="D625" s="10" t="s">
        <v>7882</v>
      </c>
      <c r="E625" s="126">
        <v>7646285</v>
      </c>
      <c r="F625" s="126">
        <v>7646285</v>
      </c>
    </row>
    <row r="626" spans="1:6" x14ac:dyDescent="0.25">
      <c r="A626" s="10">
        <v>7181</v>
      </c>
      <c r="B626" s="127">
        <v>692402006</v>
      </c>
      <c r="C626" s="10" t="s">
        <v>8422</v>
      </c>
      <c r="D626" s="10" t="s">
        <v>8060</v>
      </c>
      <c r="E626" s="126">
        <v>152720</v>
      </c>
      <c r="F626" s="126">
        <v>152720</v>
      </c>
    </row>
    <row r="627" spans="1:6" x14ac:dyDescent="0.25">
      <c r="A627" s="10">
        <v>7186</v>
      </c>
      <c r="B627" s="127">
        <v>691501000</v>
      </c>
      <c r="C627" s="10" t="s">
        <v>8423</v>
      </c>
      <c r="D627" s="10" t="s">
        <v>8032</v>
      </c>
      <c r="E627" s="126">
        <v>146661</v>
      </c>
      <c r="F627" s="126">
        <v>146661</v>
      </c>
    </row>
    <row r="628" spans="1:6" x14ac:dyDescent="0.25">
      <c r="A628" s="10">
        <v>7189</v>
      </c>
      <c r="B628" s="127">
        <v>754634006</v>
      </c>
      <c r="C628" s="10" t="s">
        <v>8424</v>
      </c>
      <c r="D628" s="10" t="s">
        <v>7999</v>
      </c>
      <c r="E628" s="126">
        <v>8837083</v>
      </c>
      <c r="F628" s="126">
        <v>8837083</v>
      </c>
    </row>
    <row r="629" spans="1:6" x14ac:dyDescent="0.25">
      <c r="A629" s="10">
        <v>7189</v>
      </c>
      <c r="B629" s="127">
        <v>754634006</v>
      </c>
      <c r="C629" s="10" t="s">
        <v>8424</v>
      </c>
      <c r="D629" s="10" t="s">
        <v>7997</v>
      </c>
      <c r="E629" s="126">
        <v>9583697</v>
      </c>
      <c r="F629" s="126">
        <v>9583697</v>
      </c>
    </row>
    <row r="630" spans="1:6" x14ac:dyDescent="0.25">
      <c r="A630" s="10">
        <v>7189</v>
      </c>
      <c r="B630" s="127">
        <v>754634006</v>
      </c>
      <c r="C630" s="10" t="s">
        <v>8424</v>
      </c>
      <c r="D630" s="10" t="s">
        <v>7993</v>
      </c>
      <c r="E630" s="126">
        <v>21816562</v>
      </c>
      <c r="F630" s="126">
        <v>21816562</v>
      </c>
    </row>
    <row r="631" spans="1:6" x14ac:dyDescent="0.25">
      <c r="A631" s="10">
        <v>7190</v>
      </c>
      <c r="B631" s="127" t="s">
        <v>7855</v>
      </c>
      <c r="C631" s="10" t="s">
        <v>8425</v>
      </c>
      <c r="D631" s="10" t="s">
        <v>7958</v>
      </c>
      <c r="E631" s="126">
        <v>22529388</v>
      </c>
      <c r="F631" s="126">
        <v>22529388</v>
      </c>
    </row>
    <row r="632" spans="1:6" x14ac:dyDescent="0.25">
      <c r="A632" s="10">
        <v>7194</v>
      </c>
      <c r="B632" s="127">
        <v>690204002</v>
      </c>
      <c r="C632" s="10" t="s">
        <v>8426</v>
      </c>
      <c r="D632" s="10" t="s">
        <v>8061</v>
      </c>
      <c r="E632" s="126">
        <v>11607347</v>
      </c>
      <c r="F632" s="126">
        <v>11607347</v>
      </c>
    </row>
    <row r="633" spans="1:6" x14ac:dyDescent="0.25">
      <c r="A633" s="10">
        <v>7195</v>
      </c>
      <c r="B633" s="127">
        <v>690726009</v>
      </c>
      <c r="C633" s="10" t="s">
        <v>8427</v>
      </c>
      <c r="D633" s="10" t="s">
        <v>7947</v>
      </c>
      <c r="E633" s="126">
        <v>99600</v>
      </c>
      <c r="F633" s="126">
        <v>99600</v>
      </c>
    </row>
    <row r="634" spans="1:6" x14ac:dyDescent="0.25">
      <c r="A634" s="10">
        <v>7196</v>
      </c>
      <c r="B634" s="127">
        <v>690720000</v>
      </c>
      <c r="C634" s="10" t="s">
        <v>8428</v>
      </c>
      <c r="D634" s="10" t="s">
        <v>7944</v>
      </c>
      <c r="E634" s="126">
        <v>145250</v>
      </c>
      <c r="F634" s="126">
        <v>145250</v>
      </c>
    </row>
    <row r="635" spans="1:6" x14ac:dyDescent="0.25">
      <c r="A635" s="10">
        <v>7197</v>
      </c>
      <c r="B635" s="127">
        <v>690414007</v>
      </c>
      <c r="C635" s="10" t="s">
        <v>8429</v>
      </c>
      <c r="D635" s="10" t="s">
        <v>8005</v>
      </c>
      <c r="E635" s="126">
        <v>137199</v>
      </c>
      <c r="F635" s="126">
        <v>137199</v>
      </c>
    </row>
    <row r="636" spans="1:6" x14ac:dyDescent="0.25">
      <c r="A636" s="10">
        <v>7198</v>
      </c>
      <c r="B636" s="127">
        <v>690725002</v>
      </c>
      <c r="C636" s="10" t="s">
        <v>8430</v>
      </c>
      <c r="D636" s="10" t="s">
        <v>7895</v>
      </c>
      <c r="E636" s="126">
        <v>4292760</v>
      </c>
      <c r="F636" s="126">
        <v>4292760</v>
      </c>
    </row>
    <row r="637" spans="1:6" x14ac:dyDescent="0.25">
      <c r="A637" s="10">
        <v>7200</v>
      </c>
      <c r="B637" s="127">
        <v>692553004</v>
      </c>
      <c r="C637" s="10" t="s">
        <v>8431</v>
      </c>
      <c r="D637" s="10" t="s">
        <v>7949</v>
      </c>
      <c r="E637" s="126">
        <v>9730256</v>
      </c>
      <c r="F637" s="126">
        <v>9730256</v>
      </c>
    </row>
    <row r="638" spans="1:6" x14ac:dyDescent="0.25">
      <c r="A638" s="10">
        <v>7201</v>
      </c>
      <c r="B638" s="127">
        <v>692105001</v>
      </c>
      <c r="C638" s="10" t="s">
        <v>8432</v>
      </c>
      <c r="D638" s="10" t="s">
        <v>8062</v>
      </c>
      <c r="E638" s="126">
        <v>5709371</v>
      </c>
      <c r="F638" s="126">
        <v>5709371</v>
      </c>
    </row>
    <row r="639" spans="1:6" x14ac:dyDescent="0.25">
      <c r="A639" s="10">
        <v>7202</v>
      </c>
      <c r="B639" s="127">
        <v>690728001</v>
      </c>
      <c r="C639" s="10" t="s">
        <v>8433</v>
      </c>
      <c r="D639" s="10" t="s">
        <v>7972</v>
      </c>
      <c r="E639" s="126">
        <v>145250</v>
      </c>
      <c r="F639" s="126">
        <v>145250</v>
      </c>
    </row>
    <row r="640" spans="1:6" x14ac:dyDescent="0.25">
      <c r="A640" s="10">
        <v>7203</v>
      </c>
      <c r="B640" s="127">
        <v>690708000</v>
      </c>
      <c r="C640" s="10" t="s">
        <v>8434</v>
      </c>
      <c r="D640" s="10" t="s">
        <v>8000</v>
      </c>
      <c r="E640" s="126">
        <v>207714</v>
      </c>
      <c r="F640" s="126">
        <v>207714</v>
      </c>
    </row>
    <row r="641" spans="1:6" x14ac:dyDescent="0.25">
      <c r="A641" s="10">
        <v>7204</v>
      </c>
      <c r="B641" s="127">
        <v>690718006</v>
      </c>
      <c r="C641" s="10" t="s">
        <v>8435</v>
      </c>
      <c r="D641" s="10" t="s">
        <v>7937</v>
      </c>
      <c r="E641" s="126">
        <v>6439140</v>
      </c>
      <c r="F641" s="126">
        <v>6439140</v>
      </c>
    </row>
    <row r="642" spans="1:6" x14ac:dyDescent="0.25">
      <c r="A642" s="10">
        <v>7206</v>
      </c>
      <c r="B642" s="127">
        <v>692548000</v>
      </c>
      <c r="C642" s="10" t="s">
        <v>8436</v>
      </c>
      <c r="D642" s="10" t="s">
        <v>7967</v>
      </c>
      <c r="E642" s="126">
        <v>5375482</v>
      </c>
      <c r="F642" s="126">
        <v>5375482</v>
      </c>
    </row>
    <row r="643" spans="1:6" x14ac:dyDescent="0.25">
      <c r="A643" s="10">
        <v>7207</v>
      </c>
      <c r="B643" s="127">
        <v>690506009</v>
      </c>
      <c r="C643" s="10" t="s">
        <v>8437</v>
      </c>
      <c r="D643" s="10" t="s">
        <v>7887</v>
      </c>
      <c r="E643" s="126">
        <v>186750</v>
      </c>
      <c r="F643" s="126">
        <v>186750</v>
      </c>
    </row>
    <row r="644" spans="1:6" x14ac:dyDescent="0.25">
      <c r="A644" s="10">
        <v>7208</v>
      </c>
      <c r="B644" s="127">
        <v>692554000</v>
      </c>
      <c r="C644" s="10" t="s">
        <v>8438</v>
      </c>
      <c r="D644" s="10" t="s">
        <v>8006</v>
      </c>
      <c r="E644" s="126">
        <v>116200</v>
      </c>
      <c r="F644" s="126">
        <v>116200</v>
      </c>
    </row>
    <row r="645" spans="1:6" x14ac:dyDescent="0.25">
      <c r="A645" s="10">
        <v>7209</v>
      </c>
      <c r="B645" s="127">
        <v>830175008</v>
      </c>
      <c r="C645" s="10" t="s">
        <v>8439</v>
      </c>
      <c r="D645" s="10" t="s">
        <v>7905</v>
      </c>
      <c r="E645" s="126">
        <v>143424</v>
      </c>
      <c r="F645" s="126">
        <v>143424</v>
      </c>
    </row>
    <row r="646" spans="1:6" x14ac:dyDescent="0.25">
      <c r="A646" s="10">
        <v>7211</v>
      </c>
      <c r="B646" s="127">
        <v>690731002</v>
      </c>
      <c r="C646" s="10" t="s">
        <v>8440</v>
      </c>
      <c r="D646" s="10" t="s">
        <v>8063</v>
      </c>
      <c r="E646" s="126">
        <v>2861840</v>
      </c>
      <c r="F646" s="126">
        <v>2861840</v>
      </c>
    </row>
    <row r="647" spans="1:6" x14ac:dyDescent="0.25">
      <c r="A647" s="10">
        <v>7212</v>
      </c>
      <c r="B647" s="127">
        <v>690408007</v>
      </c>
      <c r="C647" s="10" t="s">
        <v>8441</v>
      </c>
      <c r="D647" s="10" t="s">
        <v>8064</v>
      </c>
      <c r="E647" s="126">
        <v>6593406</v>
      </c>
      <c r="F647" s="126">
        <v>6593406</v>
      </c>
    </row>
    <row r="648" spans="1:6" x14ac:dyDescent="0.25">
      <c r="A648" s="10">
        <v>7215</v>
      </c>
      <c r="B648" s="127">
        <v>692207009</v>
      </c>
      <c r="C648" s="10" t="s">
        <v>8442</v>
      </c>
      <c r="D648" s="10" t="s">
        <v>8065</v>
      </c>
      <c r="E648" s="126">
        <v>118275</v>
      </c>
      <c r="F648" s="126">
        <v>118275</v>
      </c>
    </row>
    <row r="649" spans="1:6" x14ac:dyDescent="0.25">
      <c r="A649" s="10">
        <v>7217</v>
      </c>
      <c r="B649" s="127">
        <v>690104008</v>
      </c>
      <c r="C649" s="10" t="s">
        <v>8443</v>
      </c>
      <c r="D649" s="10" t="s">
        <v>8066</v>
      </c>
      <c r="E649" s="126">
        <v>106240</v>
      </c>
      <c r="F649" s="126">
        <v>106240</v>
      </c>
    </row>
    <row r="650" spans="1:6" x14ac:dyDescent="0.25">
      <c r="A650" s="10">
        <v>7219</v>
      </c>
      <c r="B650" s="127">
        <v>690722003</v>
      </c>
      <c r="C650" s="10" t="s">
        <v>8444</v>
      </c>
      <c r="D650" s="10" t="s">
        <v>8067</v>
      </c>
      <c r="E650" s="126">
        <v>166000</v>
      </c>
      <c r="F650" s="126">
        <v>166000</v>
      </c>
    </row>
    <row r="651" spans="1:6" x14ac:dyDescent="0.25">
      <c r="A651" s="10">
        <v>7222</v>
      </c>
      <c r="B651" s="127" t="s">
        <v>7833</v>
      </c>
      <c r="C651" s="10" t="s">
        <v>8445</v>
      </c>
      <c r="D651" s="10" t="s">
        <v>8052</v>
      </c>
      <c r="E651" s="126">
        <v>4751816</v>
      </c>
      <c r="F651" s="126">
        <v>4751816</v>
      </c>
    </row>
    <row r="652" spans="1:6" x14ac:dyDescent="0.25">
      <c r="A652" s="10">
        <v>7223</v>
      </c>
      <c r="B652" s="127">
        <v>690614006</v>
      </c>
      <c r="C652" s="10" t="s">
        <v>8446</v>
      </c>
      <c r="D652" s="10" t="s">
        <v>8025</v>
      </c>
      <c r="E652" s="126">
        <v>120350</v>
      </c>
      <c r="F652" s="126">
        <v>120350</v>
      </c>
    </row>
    <row r="653" spans="1:6" x14ac:dyDescent="0.25">
      <c r="A653" s="10">
        <v>7224</v>
      </c>
      <c r="B653" s="127" t="s">
        <v>7846</v>
      </c>
      <c r="C653" s="10" t="s">
        <v>8447</v>
      </c>
      <c r="D653" s="10" t="s">
        <v>7897</v>
      </c>
      <c r="E653" s="126">
        <v>145250</v>
      </c>
      <c r="F653" s="126">
        <v>145250</v>
      </c>
    </row>
    <row r="654" spans="1:6" x14ac:dyDescent="0.25">
      <c r="A654" s="10">
        <v>7225</v>
      </c>
      <c r="B654" s="127">
        <v>690505002</v>
      </c>
      <c r="C654" s="10" t="s">
        <v>8448</v>
      </c>
      <c r="D654" s="10" t="s">
        <v>8046</v>
      </c>
      <c r="E654" s="126">
        <v>83000</v>
      </c>
      <c r="F654" s="126">
        <v>83000</v>
      </c>
    </row>
    <row r="655" spans="1:6" x14ac:dyDescent="0.25">
      <c r="A655" s="10">
        <v>7226</v>
      </c>
      <c r="B655" s="127">
        <v>692550005</v>
      </c>
      <c r="C655" s="10" t="s">
        <v>8449</v>
      </c>
      <c r="D655" s="10" t="s">
        <v>7896</v>
      </c>
      <c r="E655" s="126">
        <v>207714</v>
      </c>
      <c r="F655" s="126">
        <v>207714</v>
      </c>
    </row>
    <row r="656" spans="1:6" x14ac:dyDescent="0.25">
      <c r="A656" s="10">
        <v>7228</v>
      </c>
      <c r="B656" s="127">
        <v>690509008</v>
      </c>
      <c r="C656" s="10" t="s">
        <v>8450</v>
      </c>
      <c r="D656" s="10" t="s">
        <v>8026</v>
      </c>
      <c r="E656" s="126">
        <v>90126</v>
      </c>
      <c r="F656" s="126">
        <v>90126</v>
      </c>
    </row>
    <row r="657" spans="1:6" x14ac:dyDescent="0.25">
      <c r="A657" s="10">
        <v>7229</v>
      </c>
      <c r="B657" s="127">
        <v>690303000</v>
      </c>
      <c r="C657" s="10" t="s">
        <v>8451</v>
      </c>
      <c r="D657" s="10" t="s">
        <v>7953</v>
      </c>
      <c r="E657" s="126">
        <v>5056871</v>
      </c>
      <c r="F657" s="126">
        <v>5056871</v>
      </c>
    </row>
    <row r="658" spans="1:6" x14ac:dyDescent="0.25">
      <c r="A658" s="10">
        <v>7232</v>
      </c>
      <c r="B658" s="127">
        <v>691601005</v>
      </c>
      <c r="C658" s="10" t="s">
        <v>8452</v>
      </c>
      <c r="D658" s="10" t="s">
        <v>8021</v>
      </c>
      <c r="E658" s="126">
        <v>146661</v>
      </c>
      <c r="F658" s="126">
        <v>146661</v>
      </c>
    </row>
    <row r="659" spans="1:6" x14ac:dyDescent="0.25">
      <c r="A659" s="10">
        <v>7234</v>
      </c>
      <c r="B659" s="127">
        <v>691109003</v>
      </c>
      <c r="C659" s="10" t="s">
        <v>8453</v>
      </c>
      <c r="D659" s="10" t="s">
        <v>7894</v>
      </c>
      <c r="E659" s="126">
        <v>124500</v>
      </c>
      <c r="F659" s="126">
        <v>124500</v>
      </c>
    </row>
    <row r="660" spans="1:6" x14ac:dyDescent="0.25">
      <c r="A660" s="10">
        <v>7235</v>
      </c>
      <c r="B660" s="127">
        <v>690802007</v>
      </c>
      <c r="C660" s="10" t="s">
        <v>8454</v>
      </c>
      <c r="D660" s="10" t="s">
        <v>8069</v>
      </c>
      <c r="E660" s="126">
        <v>83000</v>
      </c>
      <c r="F660" s="126">
        <v>83000</v>
      </c>
    </row>
    <row r="661" spans="1:6" x14ac:dyDescent="0.25">
      <c r="A661" s="10">
        <v>7236</v>
      </c>
      <c r="B661" s="127">
        <v>690719002</v>
      </c>
      <c r="C661" s="10" t="s">
        <v>8455</v>
      </c>
      <c r="D661" s="10" t="s">
        <v>8070</v>
      </c>
      <c r="E661" s="126">
        <v>132800</v>
      </c>
      <c r="F661" s="126">
        <v>132800</v>
      </c>
    </row>
    <row r="662" spans="1:6" x14ac:dyDescent="0.25">
      <c r="A662" s="10">
        <v>7240</v>
      </c>
      <c r="B662" s="127">
        <v>691204006</v>
      </c>
      <c r="C662" s="10" t="s">
        <v>8456</v>
      </c>
      <c r="D662" s="10" t="s">
        <v>7909</v>
      </c>
      <c r="E662" s="126">
        <v>165585</v>
      </c>
      <c r="F662" s="126">
        <v>165585</v>
      </c>
    </row>
    <row r="663" spans="1:6" x14ac:dyDescent="0.25">
      <c r="A663" s="10">
        <v>7243</v>
      </c>
      <c r="B663" s="127">
        <v>692648005</v>
      </c>
      <c r="C663" s="10" t="s">
        <v>8457</v>
      </c>
      <c r="D663" s="10" t="s">
        <v>7935</v>
      </c>
      <c r="E663" s="126">
        <v>184509</v>
      </c>
      <c r="F663" s="126">
        <v>184509</v>
      </c>
    </row>
    <row r="664" spans="1:6" x14ac:dyDescent="0.25">
      <c r="A664" s="10">
        <v>7244</v>
      </c>
      <c r="B664" s="127">
        <v>690907003</v>
      </c>
      <c r="C664" s="10" t="s">
        <v>8458</v>
      </c>
      <c r="D664" s="10" t="s">
        <v>8071</v>
      </c>
      <c r="E664" s="126">
        <v>186750</v>
      </c>
      <c r="F664" s="126">
        <v>186750</v>
      </c>
    </row>
    <row r="665" spans="1:6" x14ac:dyDescent="0.25">
      <c r="A665" s="10">
        <v>7245</v>
      </c>
      <c r="B665" s="127">
        <v>692549007</v>
      </c>
      <c r="C665" s="10" t="s">
        <v>8459</v>
      </c>
      <c r="D665" s="10" t="s">
        <v>7951</v>
      </c>
      <c r="E665" s="126">
        <v>249000</v>
      </c>
      <c r="F665" s="126">
        <v>249000</v>
      </c>
    </row>
    <row r="666" spans="1:6" x14ac:dyDescent="0.25">
      <c r="A666" s="10">
        <v>7246</v>
      </c>
      <c r="B666" s="127">
        <v>690813009</v>
      </c>
      <c r="C666" s="10" t="s">
        <v>8460</v>
      </c>
      <c r="D666" s="10" t="s">
        <v>8072</v>
      </c>
      <c r="E666" s="126">
        <v>83000</v>
      </c>
      <c r="F666" s="126">
        <v>83000</v>
      </c>
    </row>
    <row r="667" spans="1:6" x14ac:dyDescent="0.25">
      <c r="A667" s="10">
        <v>7247</v>
      </c>
      <c r="B667" s="127">
        <v>690404001</v>
      </c>
      <c r="C667" s="10" t="s">
        <v>8461</v>
      </c>
      <c r="D667" s="10" t="s">
        <v>7952</v>
      </c>
      <c r="E667" s="126">
        <v>146661</v>
      </c>
      <c r="F667" s="126">
        <v>146661</v>
      </c>
    </row>
    <row r="668" spans="1:6" x14ac:dyDescent="0.25">
      <c r="A668" s="10">
        <v>7248</v>
      </c>
      <c r="B668" s="127">
        <v>690715007</v>
      </c>
      <c r="C668" s="10" t="s">
        <v>8462</v>
      </c>
      <c r="D668" s="10" t="s">
        <v>7942</v>
      </c>
      <c r="E668" s="126">
        <v>6393150</v>
      </c>
      <c r="F668" s="126">
        <v>6393150</v>
      </c>
    </row>
    <row r="669" spans="1:6" x14ac:dyDescent="0.25">
      <c r="A669" s="10">
        <v>7250</v>
      </c>
      <c r="B669" s="127">
        <v>690817004</v>
      </c>
      <c r="C669" s="10" t="s">
        <v>8463</v>
      </c>
      <c r="D669" s="10" t="s">
        <v>8073</v>
      </c>
      <c r="E669" s="126">
        <v>83000</v>
      </c>
      <c r="F669" s="126">
        <v>83000</v>
      </c>
    </row>
    <row r="670" spans="1:6" x14ac:dyDescent="0.25">
      <c r="A670" s="10">
        <v>7251</v>
      </c>
      <c r="B670" s="127">
        <v>691409007</v>
      </c>
      <c r="C670" s="10" t="s">
        <v>8464</v>
      </c>
      <c r="D670" s="10" t="s">
        <v>7911</v>
      </c>
      <c r="E670" s="126">
        <v>198702</v>
      </c>
      <c r="F670" s="126">
        <v>198702</v>
      </c>
    </row>
    <row r="671" spans="1:6" x14ac:dyDescent="0.25">
      <c r="A671" s="10">
        <v>7252</v>
      </c>
      <c r="B671" s="127">
        <v>691707008</v>
      </c>
      <c r="C671" s="10" t="s">
        <v>8465</v>
      </c>
      <c r="D671" s="10" t="s">
        <v>8074</v>
      </c>
      <c r="E671" s="126">
        <v>141930</v>
      </c>
      <c r="F671" s="126">
        <v>141930</v>
      </c>
    </row>
    <row r="672" spans="1:6" x14ac:dyDescent="0.25">
      <c r="A672" s="10">
        <v>7253</v>
      </c>
      <c r="B672" s="127">
        <v>691001008</v>
      </c>
      <c r="C672" s="10" t="s">
        <v>8466</v>
      </c>
      <c r="D672" s="10" t="s">
        <v>7914</v>
      </c>
      <c r="E672" s="126">
        <v>199200</v>
      </c>
      <c r="F672" s="126">
        <v>199200</v>
      </c>
    </row>
    <row r="673" spans="1:6" x14ac:dyDescent="0.25">
      <c r="A673" s="10">
        <v>7255</v>
      </c>
      <c r="B673" s="127">
        <v>691901009</v>
      </c>
      <c r="C673" s="10" t="s">
        <v>8467</v>
      </c>
      <c r="D673" s="10" t="s">
        <v>8035</v>
      </c>
      <c r="E673" s="126">
        <v>146661</v>
      </c>
      <c r="F673" s="126">
        <v>146661</v>
      </c>
    </row>
    <row r="674" spans="1:6" x14ac:dyDescent="0.25">
      <c r="A674" s="10">
        <v>7256</v>
      </c>
      <c r="B674" s="127">
        <v>692539001</v>
      </c>
      <c r="C674" s="10" t="s">
        <v>8468</v>
      </c>
      <c r="D674" s="10" t="s">
        <v>7982</v>
      </c>
      <c r="E674" s="126">
        <v>8585520</v>
      </c>
      <c r="F674" s="126">
        <v>8585520</v>
      </c>
    </row>
    <row r="675" spans="1:6" x14ac:dyDescent="0.25">
      <c r="A675" s="10">
        <v>7259</v>
      </c>
      <c r="B675" s="127">
        <v>691502007</v>
      </c>
      <c r="C675" s="10" t="s">
        <v>8469</v>
      </c>
      <c r="D675" s="10" t="s">
        <v>8075</v>
      </c>
      <c r="E675" s="126">
        <v>165585</v>
      </c>
      <c r="F675" s="126">
        <v>165585</v>
      </c>
    </row>
    <row r="676" spans="1:6" x14ac:dyDescent="0.25">
      <c r="A676" s="10">
        <v>7260</v>
      </c>
      <c r="B676" s="127">
        <v>691401006</v>
      </c>
      <c r="C676" s="10" t="s">
        <v>8470</v>
      </c>
      <c r="D676" s="10" t="s">
        <v>8076</v>
      </c>
      <c r="E676" s="126">
        <v>141930</v>
      </c>
      <c r="F676" s="126">
        <v>141930</v>
      </c>
    </row>
    <row r="677" spans="1:6" x14ac:dyDescent="0.25">
      <c r="A677" s="10">
        <v>7263</v>
      </c>
      <c r="B677" s="127">
        <v>691905004</v>
      </c>
      <c r="C677" s="10" t="s">
        <v>8471</v>
      </c>
      <c r="D677" s="10" t="s">
        <v>8034</v>
      </c>
      <c r="E677" s="126">
        <v>146661</v>
      </c>
      <c r="F677" s="126">
        <v>146661</v>
      </c>
    </row>
    <row r="678" spans="1:6" x14ac:dyDescent="0.25">
      <c r="A678" s="10">
        <v>7264</v>
      </c>
      <c r="B678" s="127">
        <v>691702006</v>
      </c>
      <c r="C678" s="10" t="s">
        <v>8472</v>
      </c>
      <c r="D678" s="10" t="s">
        <v>8077</v>
      </c>
      <c r="E678" s="126">
        <v>141930</v>
      </c>
      <c r="F678" s="126">
        <v>141930</v>
      </c>
    </row>
    <row r="679" spans="1:6" x14ac:dyDescent="0.25">
      <c r="A679" s="10">
        <v>7265</v>
      </c>
      <c r="B679" s="127">
        <v>691605000</v>
      </c>
      <c r="C679" s="10" t="s">
        <v>8473</v>
      </c>
      <c r="D679" s="10" t="s">
        <v>7901</v>
      </c>
      <c r="E679" s="126">
        <v>146661</v>
      </c>
      <c r="F679" s="126">
        <v>146661</v>
      </c>
    </row>
    <row r="680" spans="1:6" x14ac:dyDescent="0.25">
      <c r="A680" s="10">
        <v>7267</v>
      </c>
      <c r="B680" s="127" t="s">
        <v>7841</v>
      </c>
      <c r="C680" s="10" t="s">
        <v>8474</v>
      </c>
      <c r="D680" s="10" t="s">
        <v>7893</v>
      </c>
      <c r="E680" s="126">
        <v>269667</v>
      </c>
      <c r="F680" s="126">
        <v>269667</v>
      </c>
    </row>
    <row r="681" spans="1:6" x14ac:dyDescent="0.25">
      <c r="A681" s="10">
        <v>7268</v>
      </c>
      <c r="B681" s="127">
        <v>691415007</v>
      </c>
      <c r="C681" s="10" t="s">
        <v>8475</v>
      </c>
      <c r="D681" s="10" t="s">
        <v>8033</v>
      </c>
      <c r="E681" s="126">
        <v>165585</v>
      </c>
      <c r="F681" s="126">
        <v>165585</v>
      </c>
    </row>
    <row r="682" spans="1:6" x14ac:dyDescent="0.25">
      <c r="A682" s="10">
        <v>7270</v>
      </c>
      <c r="B682" s="127">
        <v>691301001</v>
      </c>
      <c r="C682" s="10" t="s">
        <v>8476</v>
      </c>
      <c r="D682" s="10" t="s">
        <v>7999</v>
      </c>
      <c r="E682" s="126">
        <v>145250</v>
      </c>
      <c r="F682" s="126">
        <v>145250</v>
      </c>
    </row>
    <row r="683" spans="1:6" x14ac:dyDescent="0.25">
      <c r="A683" s="10">
        <v>7271</v>
      </c>
      <c r="B683" s="127">
        <v>690902001</v>
      </c>
      <c r="C683" s="10" t="s">
        <v>8477</v>
      </c>
      <c r="D683" s="10" t="s">
        <v>8078</v>
      </c>
      <c r="E683" s="126">
        <v>83000</v>
      </c>
      <c r="F683" s="126">
        <v>83000</v>
      </c>
    </row>
    <row r="684" spans="1:6" x14ac:dyDescent="0.25">
      <c r="A684" s="10">
        <v>7273</v>
      </c>
      <c r="B684" s="127">
        <v>691414000</v>
      </c>
      <c r="C684" s="10" t="s">
        <v>8478</v>
      </c>
      <c r="D684" s="10" t="s">
        <v>8079</v>
      </c>
      <c r="E684" s="126">
        <v>141930</v>
      </c>
      <c r="F684" s="126">
        <v>141930</v>
      </c>
    </row>
    <row r="685" spans="1:6" x14ac:dyDescent="0.25">
      <c r="A685" s="10">
        <v>7275</v>
      </c>
      <c r="B685" s="127">
        <v>691105008</v>
      </c>
      <c r="C685" s="10" t="s">
        <v>8479</v>
      </c>
      <c r="D685" s="10" t="s">
        <v>7998</v>
      </c>
      <c r="E685" s="126">
        <v>145250</v>
      </c>
      <c r="F685" s="126">
        <v>145250</v>
      </c>
    </row>
    <row r="686" spans="1:6" x14ac:dyDescent="0.25">
      <c r="A686" s="10">
        <v>7276</v>
      </c>
      <c r="B686" s="127">
        <v>691101002</v>
      </c>
      <c r="C686" s="10" t="s">
        <v>8480</v>
      </c>
      <c r="D686" s="10" t="s">
        <v>8023</v>
      </c>
      <c r="E686" s="126">
        <v>124500</v>
      </c>
      <c r="F686" s="126">
        <v>124500</v>
      </c>
    </row>
    <row r="687" spans="1:6" x14ac:dyDescent="0.25">
      <c r="A687" s="10">
        <v>7279</v>
      </c>
      <c r="B687" s="127">
        <v>690730006</v>
      </c>
      <c r="C687" s="10" t="s">
        <v>8481</v>
      </c>
      <c r="D687" s="10" t="s">
        <v>8080</v>
      </c>
      <c r="E687" s="126">
        <v>124500</v>
      </c>
      <c r="F687" s="126">
        <v>124500</v>
      </c>
    </row>
    <row r="688" spans="1:6" x14ac:dyDescent="0.25">
      <c r="A688" s="10">
        <v>7280</v>
      </c>
      <c r="B688" s="127">
        <v>690205009</v>
      </c>
      <c r="C688" s="10" t="s">
        <v>8482</v>
      </c>
      <c r="D688" s="10" t="s">
        <v>7983</v>
      </c>
      <c r="E688" s="126">
        <v>161850</v>
      </c>
      <c r="F688" s="126">
        <v>161850</v>
      </c>
    </row>
    <row r="689" spans="1:6" x14ac:dyDescent="0.25">
      <c r="A689" s="10">
        <v>7282</v>
      </c>
      <c r="B689" s="127">
        <v>691603008</v>
      </c>
      <c r="C689" s="10" t="s">
        <v>8483</v>
      </c>
      <c r="D689" s="10" t="s">
        <v>7991</v>
      </c>
      <c r="E689" s="126">
        <v>164672</v>
      </c>
      <c r="F689" s="126">
        <v>164672</v>
      </c>
    </row>
    <row r="690" spans="1:6" x14ac:dyDescent="0.25">
      <c r="A690" s="10">
        <v>7283</v>
      </c>
      <c r="B690" s="127" t="s">
        <v>7840</v>
      </c>
      <c r="C690" s="10" t="s">
        <v>8484</v>
      </c>
      <c r="D690" s="10" t="s">
        <v>7943</v>
      </c>
      <c r="E690" s="126">
        <v>165585</v>
      </c>
      <c r="F690" s="126">
        <v>165585</v>
      </c>
    </row>
    <row r="691" spans="1:6" x14ac:dyDescent="0.25">
      <c r="A691" s="10">
        <v>7284</v>
      </c>
      <c r="B691" s="127">
        <v>691505006</v>
      </c>
      <c r="C691" s="10" t="s">
        <v>8485</v>
      </c>
      <c r="D691" s="10" t="s">
        <v>8022</v>
      </c>
      <c r="E691" s="126">
        <v>137199</v>
      </c>
      <c r="F691" s="126">
        <v>137199</v>
      </c>
    </row>
    <row r="692" spans="1:6" x14ac:dyDescent="0.25">
      <c r="A692" s="10">
        <v>7285</v>
      </c>
      <c r="B692" s="127" t="s">
        <v>7832</v>
      </c>
      <c r="C692" s="10" t="s">
        <v>8486</v>
      </c>
      <c r="D692" s="10" t="s">
        <v>162</v>
      </c>
      <c r="E692" s="126">
        <v>208164</v>
      </c>
      <c r="F692" s="126">
        <v>208164</v>
      </c>
    </row>
    <row r="693" spans="1:6" x14ac:dyDescent="0.25">
      <c r="A693" s="10">
        <v>7286</v>
      </c>
      <c r="B693" s="127">
        <v>692301005</v>
      </c>
      <c r="C693" s="10" t="s">
        <v>8487</v>
      </c>
      <c r="D693" s="10" t="s">
        <v>7907</v>
      </c>
      <c r="E693" s="126">
        <v>185920</v>
      </c>
      <c r="F693" s="126">
        <v>185920</v>
      </c>
    </row>
    <row r="694" spans="1:6" x14ac:dyDescent="0.25">
      <c r="A694" s="10">
        <v>7288</v>
      </c>
      <c r="B694" s="127" t="s">
        <v>7842</v>
      </c>
      <c r="C694" s="10" t="s">
        <v>8488</v>
      </c>
      <c r="D694" s="10" t="s">
        <v>7997</v>
      </c>
      <c r="E694" s="126">
        <v>186750</v>
      </c>
      <c r="F694" s="126">
        <v>186750</v>
      </c>
    </row>
    <row r="695" spans="1:6" x14ac:dyDescent="0.25">
      <c r="A695" s="10">
        <v>7290</v>
      </c>
      <c r="B695" s="127">
        <v>691507009</v>
      </c>
      <c r="C695" s="10" t="s">
        <v>8489</v>
      </c>
      <c r="D695" s="10" t="s">
        <v>8081</v>
      </c>
      <c r="E695" s="126">
        <v>118275</v>
      </c>
      <c r="F695" s="126">
        <v>118275</v>
      </c>
    </row>
    <row r="696" spans="1:6" x14ac:dyDescent="0.25">
      <c r="A696" s="10">
        <v>7292</v>
      </c>
      <c r="B696" s="127">
        <v>690405008</v>
      </c>
      <c r="C696" s="10" t="s">
        <v>8490</v>
      </c>
      <c r="D696" s="10" t="s">
        <v>7957</v>
      </c>
      <c r="E696" s="126">
        <v>146661</v>
      </c>
      <c r="F696" s="126">
        <v>146661</v>
      </c>
    </row>
    <row r="697" spans="1:6" x14ac:dyDescent="0.25">
      <c r="A697" s="10">
        <v>7296</v>
      </c>
      <c r="B697" s="127">
        <v>692521005</v>
      </c>
      <c r="C697" s="10" t="s">
        <v>8491</v>
      </c>
      <c r="D697" s="10" t="s">
        <v>8082</v>
      </c>
      <c r="E697" s="126">
        <v>165585</v>
      </c>
      <c r="F697" s="126">
        <v>165585</v>
      </c>
    </row>
    <row r="698" spans="1:6" x14ac:dyDescent="0.25">
      <c r="A698" s="10">
        <v>7297</v>
      </c>
      <c r="B698" s="127">
        <v>691810003</v>
      </c>
      <c r="C698" s="10" t="s">
        <v>8492</v>
      </c>
      <c r="D698" s="10" t="s">
        <v>8055</v>
      </c>
      <c r="E698" s="126">
        <v>5709371</v>
      </c>
      <c r="F698" s="126">
        <v>5709371</v>
      </c>
    </row>
    <row r="699" spans="1:6" x14ac:dyDescent="0.25">
      <c r="A699" s="10">
        <v>7299</v>
      </c>
      <c r="B699" s="127">
        <v>692404009</v>
      </c>
      <c r="C699" s="10" t="s">
        <v>8493</v>
      </c>
      <c r="D699" s="10" t="s">
        <v>8083</v>
      </c>
      <c r="E699" s="126">
        <v>152720</v>
      </c>
      <c r="F699" s="126">
        <v>152720</v>
      </c>
    </row>
    <row r="700" spans="1:6" x14ac:dyDescent="0.25">
      <c r="A700" s="10">
        <v>7300</v>
      </c>
      <c r="B700" s="127">
        <v>690604000</v>
      </c>
      <c r="C700" s="10" t="s">
        <v>8494</v>
      </c>
      <c r="D700" s="10" t="s">
        <v>8027</v>
      </c>
      <c r="E700" s="126">
        <v>98642</v>
      </c>
      <c r="F700" s="126">
        <v>98642</v>
      </c>
    </row>
    <row r="701" spans="1:6" x14ac:dyDescent="0.25">
      <c r="A701" s="10">
        <v>7302</v>
      </c>
      <c r="B701" s="127">
        <v>690912007</v>
      </c>
      <c r="C701" s="10" t="s">
        <v>8495</v>
      </c>
      <c r="D701" s="10" t="s">
        <v>8084</v>
      </c>
      <c r="E701" s="126">
        <v>145250</v>
      </c>
      <c r="F701" s="126">
        <v>145250</v>
      </c>
    </row>
    <row r="702" spans="1:6" x14ac:dyDescent="0.25">
      <c r="A702" s="10">
        <v>7303</v>
      </c>
      <c r="B702" s="127">
        <v>691607003</v>
      </c>
      <c r="C702" s="10" t="s">
        <v>8496</v>
      </c>
      <c r="D702" s="10" t="s">
        <v>7984</v>
      </c>
      <c r="E702" s="126">
        <v>141930</v>
      </c>
      <c r="F702" s="126">
        <v>141930</v>
      </c>
    </row>
    <row r="703" spans="1:6" x14ac:dyDescent="0.25">
      <c r="A703" s="10">
        <v>7309</v>
      </c>
      <c r="B703" s="127">
        <v>691506002</v>
      </c>
      <c r="C703" s="10" t="s">
        <v>8497</v>
      </c>
      <c r="D703" s="10" t="s">
        <v>8017</v>
      </c>
      <c r="E703" s="126">
        <v>146661</v>
      </c>
      <c r="F703" s="126">
        <v>146661</v>
      </c>
    </row>
    <row r="704" spans="1:6" x14ac:dyDescent="0.25">
      <c r="A704" s="10">
        <v>7311</v>
      </c>
      <c r="B704" s="127">
        <v>690603004</v>
      </c>
      <c r="C704" s="10" t="s">
        <v>8498</v>
      </c>
      <c r="D704" s="10" t="s">
        <v>7884</v>
      </c>
      <c r="E704" s="126">
        <v>145250</v>
      </c>
      <c r="F704" s="126">
        <v>145250</v>
      </c>
    </row>
    <row r="705" spans="1:6" x14ac:dyDescent="0.25">
      <c r="A705" s="10">
        <v>7312</v>
      </c>
      <c r="B705" s="127">
        <v>690736004</v>
      </c>
      <c r="C705" s="10" t="s">
        <v>8499</v>
      </c>
      <c r="D705" s="10" t="s">
        <v>8037</v>
      </c>
      <c r="E705" s="126">
        <v>120350</v>
      </c>
      <c r="F705" s="126">
        <v>120350</v>
      </c>
    </row>
    <row r="706" spans="1:6" x14ac:dyDescent="0.25">
      <c r="A706" s="10">
        <v>7313</v>
      </c>
      <c r="B706" s="127">
        <v>690610000</v>
      </c>
      <c r="C706" s="10" t="s">
        <v>8500</v>
      </c>
      <c r="D706" s="10" t="s">
        <v>7889</v>
      </c>
      <c r="E706" s="126">
        <v>273900</v>
      </c>
      <c r="F706" s="126">
        <v>273900</v>
      </c>
    </row>
    <row r="707" spans="1:6" x14ac:dyDescent="0.25">
      <c r="A707" s="10">
        <v>7320</v>
      </c>
      <c r="B707" s="127">
        <v>656288108</v>
      </c>
      <c r="C707" s="10" t="s">
        <v>8501</v>
      </c>
      <c r="D707" s="10" t="s">
        <v>8038</v>
      </c>
      <c r="E707" s="126">
        <v>4056503</v>
      </c>
      <c r="F707" s="126">
        <v>4056503</v>
      </c>
    </row>
    <row r="708" spans="1:6" x14ac:dyDescent="0.25">
      <c r="A708" s="10">
        <v>7320</v>
      </c>
      <c r="B708" s="127">
        <v>656288108</v>
      </c>
      <c r="C708" s="10" t="s">
        <v>8501</v>
      </c>
      <c r="D708" s="10" t="s">
        <v>7889</v>
      </c>
      <c r="E708" s="126">
        <v>5608260</v>
      </c>
      <c r="F708" s="126">
        <v>5608260</v>
      </c>
    </row>
    <row r="709" spans="1:6" x14ac:dyDescent="0.25">
      <c r="A709" s="10">
        <v>7320</v>
      </c>
      <c r="B709" s="127">
        <v>656288108</v>
      </c>
      <c r="C709" s="10" t="s">
        <v>8501</v>
      </c>
      <c r="D709" s="10" t="s">
        <v>8085</v>
      </c>
      <c r="E709" s="126">
        <v>7758000</v>
      </c>
      <c r="F709" s="126">
        <v>7758000</v>
      </c>
    </row>
    <row r="710" spans="1:6" x14ac:dyDescent="0.25">
      <c r="A710" s="10">
        <v>7320</v>
      </c>
      <c r="B710" s="127">
        <v>656288108</v>
      </c>
      <c r="C710" s="10" t="s">
        <v>8501</v>
      </c>
      <c r="D710" s="10" t="s">
        <v>7882</v>
      </c>
      <c r="E710" s="126">
        <v>7944192</v>
      </c>
      <c r="F710" s="126">
        <v>7944192</v>
      </c>
    </row>
    <row r="711" spans="1:6" x14ac:dyDescent="0.25">
      <c r="A711" s="10">
        <v>7320</v>
      </c>
      <c r="B711" s="127">
        <v>656288108</v>
      </c>
      <c r="C711" s="10" t="s">
        <v>8501</v>
      </c>
      <c r="D711" s="10" t="s">
        <v>7906</v>
      </c>
      <c r="E711" s="126">
        <v>8313472</v>
      </c>
      <c r="F711" s="126">
        <v>8313472</v>
      </c>
    </row>
    <row r="712" spans="1:6" x14ac:dyDescent="0.25">
      <c r="A712" s="10">
        <v>7320</v>
      </c>
      <c r="B712" s="127">
        <v>656288108</v>
      </c>
      <c r="C712" s="10" t="s">
        <v>8501</v>
      </c>
      <c r="D712" s="10" t="s">
        <v>78</v>
      </c>
      <c r="E712" s="126">
        <v>12024900</v>
      </c>
      <c r="F712" s="126">
        <v>12024900</v>
      </c>
    </row>
    <row r="713" spans="1:6" x14ac:dyDescent="0.25">
      <c r="A713" s="10">
        <v>7320</v>
      </c>
      <c r="B713" s="127">
        <v>656288108</v>
      </c>
      <c r="C713" s="10" t="s">
        <v>8501</v>
      </c>
      <c r="D713" s="10" t="s">
        <v>7946</v>
      </c>
      <c r="E713" s="126">
        <v>14178176</v>
      </c>
      <c r="F713" s="126">
        <v>14178176</v>
      </c>
    </row>
    <row r="714" spans="1:6" x14ac:dyDescent="0.25">
      <c r="A714" s="10">
        <v>7320</v>
      </c>
      <c r="B714" s="127">
        <v>656288108</v>
      </c>
      <c r="C714" s="10" t="s">
        <v>8501</v>
      </c>
      <c r="D714" s="10" t="s">
        <v>7968</v>
      </c>
      <c r="E714" s="126">
        <v>14244410</v>
      </c>
      <c r="F714" s="126">
        <v>14244410</v>
      </c>
    </row>
    <row r="715" spans="1:6" x14ac:dyDescent="0.25">
      <c r="A715" s="10">
        <v>7320</v>
      </c>
      <c r="B715" s="127">
        <v>656288108</v>
      </c>
      <c r="C715" s="10" t="s">
        <v>8501</v>
      </c>
      <c r="D715" s="10" t="s">
        <v>7954</v>
      </c>
      <c r="E715" s="126">
        <v>17620823</v>
      </c>
      <c r="F715" s="126">
        <v>17620823</v>
      </c>
    </row>
    <row r="716" spans="1:6" x14ac:dyDescent="0.25">
      <c r="A716" s="10">
        <v>7320</v>
      </c>
      <c r="B716" s="127">
        <v>656288108</v>
      </c>
      <c r="C716" s="10" t="s">
        <v>8501</v>
      </c>
      <c r="D716" s="10" t="s">
        <v>7917</v>
      </c>
      <c r="E716" s="126">
        <v>22046180</v>
      </c>
      <c r="F716" s="126">
        <v>22046180</v>
      </c>
    </row>
    <row r="717" spans="1:6" x14ac:dyDescent="0.25">
      <c r="A717" s="10">
        <v>7320</v>
      </c>
      <c r="B717" s="127">
        <v>656288108</v>
      </c>
      <c r="C717" s="10" t="s">
        <v>8501</v>
      </c>
      <c r="D717" s="10" t="s">
        <v>7900</v>
      </c>
      <c r="E717" s="126">
        <v>23373421</v>
      </c>
      <c r="F717" s="126">
        <v>23373421</v>
      </c>
    </row>
    <row r="718" spans="1:6" x14ac:dyDescent="0.25">
      <c r="A718" s="10">
        <v>7320</v>
      </c>
      <c r="B718" s="127">
        <v>656288108</v>
      </c>
      <c r="C718" s="10" t="s">
        <v>8501</v>
      </c>
      <c r="D718" s="10" t="s">
        <v>187</v>
      </c>
      <c r="E718" s="126">
        <v>27363128</v>
      </c>
      <c r="F718" s="126">
        <v>27363128</v>
      </c>
    </row>
    <row r="719" spans="1:6" x14ac:dyDescent="0.25">
      <c r="A719" s="10">
        <v>7331</v>
      </c>
      <c r="B719" s="127">
        <v>656176903</v>
      </c>
      <c r="C719" s="10" t="s">
        <v>8502</v>
      </c>
      <c r="D719" s="10" t="s">
        <v>7933</v>
      </c>
      <c r="E719" s="126">
        <v>44283526</v>
      </c>
      <c r="F719" s="126">
        <v>44283526</v>
      </c>
    </row>
    <row r="720" spans="1:6" x14ac:dyDescent="0.25">
      <c r="A720" s="10">
        <v>7347</v>
      </c>
      <c r="B720" s="127">
        <v>653176902</v>
      </c>
      <c r="C720" s="10" t="s">
        <v>8503</v>
      </c>
      <c r="D720" s="10" t="s">
        <v>8086</v>
      </c>
      <c r="E720" s="126">
        <v>6982200</v>
      </c>
      <c r="F720" s="126">
        <v>6982200</v>
      </c>
    </row>
    <row r="721" spans="1:6" x14ac:dyDescent="0.25">
      <c r="A721" s="10">
        <v>7347</v>
      </c>
      <c r="B721" s="127">
        <v>653176902</v>
      </c>
      <c r="C721" s="10" t="s">
        <v>8503</v>
      </c>
      <c r="D721" s="10" t="s">
        <v>8018</v>
      </c>
      <c r="E721" s="126">
        <v>6982200</v>
      </c>
      <c r="F721" s="126">
        <v>6982200</v>
      </c>
    </row>
    <row r="722" spans="1:6" x14ac:dyDescent="0.25">
      <c r="A722" s="10">
        <v>7347</v>
      </c>
      <c r="B722" s="127">
        <v>653176902</v>
      </c>
      <c r="C722" s="10" t="s">
        <v>8503</v>
      </c>
      <c r="D722" s="10" t="s">
        <v>7966</v>
      </c>
      <c r="E722" s="126">
        <v>7856268</v>
      </c>
      <c r="F722" s="126">
        <v>7856268</v>
      </c>
    </row>
    <row r="723" spans="1:6" x14ac:dyDescent="0.25">
      <c r="A723" s="10">
        <v>7347</v>
      </c>
      <c r="B723" s="127">
        <v>653176902</v>
      </c>
      <c r="C723" s="10" t="s">
        <v>8503</v>
      </c>
      <c r="D723" s="10" t="s">
        <v>8087</v>
      </c>
      <c r="E723" s="126">
        <v>8016600</v>
      </c>
      <c r="F723" s="126">
        <v>8016600</v>
      </c>
    </row>
    <row r="724" spans="1:6" x14ac:dyDescent="0.25">
      <c r="A724" s="10">
        <v>7347</v>
      </c>
      <c r="B724" s="127">
        <v>653176902</v>
      </c>
      <c r="C724" s="10" t="s">
        <v>8503</v>
      </c>
      <c r="D724" s="10" t="s">
        <v>7926</v>
      </c>
      <c r="E724" s="126">
        <v>8016600</v>
      </c>
      <c r="F724" s="126">
        <v>8016600</v>
      </c>
    </row>
    <row r="725" spans="1:6" x14ac:dyDescent="0.25">
      <c r="A725" s="10">
        <v>7347</v>
      </c>
      <c r="B725" s="127">
        <v>653176902</v>
      </c>
      <c r="C725" s="10" t="s">
        <v>8503</v>
      </c>
      <c r="D725" s="10" t="s">
        <v>7977</v>
      </c>
      <c r="E725" s="126">
        <v>9044104</v>
      </c>
      <c r="F725" s="126">
        <v>9044104</v>
      </c>
    </row>
    <row r="726" spans="1:6" x14ac:dyDescent="0.25">
      <c r="A726" s="10">
        <v>7347</v>
      </c>
      <c r="B726" s="127">
        <v>653176902</v>
      </c>
      <c r="C726" s="10" t="s">
        <v>8503</v>
      </c>
      <c r="D726" s="10" t="s">
        <v>7967</v>
      </c>
      <c r="E726" s="126">
        <v>9940584</v>
      </c>
      <c r="F726" s="126">
        <v>9940584</v>
      </c>
    </row>
    <row r="727" spans="1:6" x14ac:dyDescent="0.25">
      <c r="A727" s="10">
        <v>7347</v>
      </c>
      <c r="B727" s="127">
        <v>653176902</v>
      </c>
      <c r="C727" s="10" t="s">
        <v>8503</v>
      </c>
      <c r="D727" s="10" t="s">
        <v>7960</v>
      </c>
      <c r="E727" s="126">
        <v>10378480</v>
      </c>
      <c r="F727" s="126">
        <v>10378480</v>
      </c>
    </row>
    <row r="728" spans="1:6" x14ac:dyDescent="0.25">
      <c r="A728" s="10">
        <v>7347</v>
      </c>
      <c r="B728" s="127">
        <v>653176902</v>
      </c>
      <c r="C728" s="10" t="s">
        <v>8503</v>
      </c>
      <c r="D728" s="10" t="s">
        <v>7898</v>
      </c>
      <c r="E728" s="126">
        <v>11152556</v>
      </c>
      <c r="F728" s="126">
        <v>11152556</v>
      </c>
    </row>
    <row r="729" spans="1:6" x14ac:dyDescent="0.25">
      <c r="A729" s="10">
        <v>7347</v>
      </c>
      <c r="B729" s="127">
        <v>653176902</v>
      </c>
      <c r="C729" s="10" t="s">
        <v>8503</v>
      </c>
      <c r="D729" s="10" t="s">
        <v>7989</v>
      </c>
      <c r="E729" s="126">
        <v>14098872</v>
      </c>
      <c r="F729" s="126">
        <v>14098872</v>
      </c>
    </row>
    <row r="730" spans="1:6" x14ac:dyDescent="0.25">
      <c r="A730" s="10">
        <v>7347</v>
      </c>
      <c r="B730" s="127">
        <v>653176902</v>
      </c>
      <c r="C730" s="10" t="s">
        <v>8503</v>
      </c>
      <c r="D730" s="10" t="s">
        <v>8000</v>
      </c>
      <c r="E730" s="126">
        <v>16291800</v>
      </c>
      <c r="F730" s="126">
        <v>16291800</v>
      </c>
    </row>
    <row r="731" spans="1:6" x14ac:dyDescent="0.25">
      <c r="A731" s="10">
        <v>7347</v>
      </c>
      <c r="B731" s="127">
        <v>653176902</v>
      </c>
      <c r="C731" s="10" t="s">
        <v>8503</v>
      </c>
      <c r="D731" s="10" t="s">
        <v>8084</v>
      </c>
      <c r="E731" s="126">
        <v>17807196</v>
      </c>
      <c r="F731" s="126">
        <v>17807196</v>
      </c>
    </row>
    <row r="732" spans="1:6" x14ac:dyDescent="0.25">
      <c r="A732" s="10">
        <v>7347</v>
      </c>
      <c r="B732" s="127">
        <v>653176902</v>
      </c>
      <c r="C732" s="10" t="s">
        <v>8503</v>
      </c>
      <c r="D732" s="10" t="s">
        <v>6479</v>
      </c>
      <c r="E732" s="126">
        <v>29607976</v>
      </c>
      <c r="F732" s="126">
        <v>29607976</v>
      </c>
    </row>
    <row r="733" spans="1:6" x14ac:dyDescent="0.25">
      <c r="A733" s="10">
        <v>7347</v>
      </c>
      <c r="B733" s="127">
        <v>653176902</v>
      </c>
      <c r="C733" s="10" t="s">
        <v>8503</v>
      </c>
      <c r="D733" s="10" t="s">
        <v>7927</v>
      </c>
      <c r="E733" s="126">
        <v>35273040</v>
      </c>
      <c r="F733" s="126">
        <v>35273040</v>
      </c>
    </row>
    <row r="734" spans="1:6" x14ac:dyDescent="0.25">
      <c r="A734" s="10">
        <v>7350</v>
      </c>
      <c r="B734" s="127">
        <v>650086104</v>
      </c>
      <c r="C734" s="10" t="s">
        <v>8504</v>
      </c>
      <c r="D734" s="10" t="s">
        <v>8088</v>
      </c>
      <c r="E734" s="126">
        <v>5748678</v>
      </c>
      <c r="F734" s="126">
        <v>5748678</v>
      </c>
    </row>
    <row r="735" spans="1:6" x14ac:dyDescent="0.25">
      <c r="A735" s="10">
        <v>7350</v>
      </c>
      <c r="B735" s="127">
        <v>650086104</v>
      </c>
      <c r="C735" s="10" t="s">
        <v>8504</v>
      </c>
      <c r="D735" s="10" t="s">
        <v>8076</v>
      </c>
      <c r="E735" s="126">
        <v>5837119</v>
      </c>
      <c r="F735" s="126">
        <v>5837119</v>
      </c>
    </row>
    <row r="736" spans="1:6" x14ac:dyDescent="0.25">
      <c r="A736" s="10">
        <v>7350</v>
      </c>
      <c r="B736" s="127">
        <v>650086104</v>
      </c>
      <c r="C736" s="10" t="s">
        <v>8504</v>
      </c>
      <c r="D736" s="10" t="s">
        <v>8033</v>
      </c>
      <c r="E736" s="126">
        <v>7959708</v>
      </c>
      <c r="F736" s="126">
        <v>7959708</v>
      </c>
    </row>
    <row r="737" spans="1:6" x14ac:dyDescent="0.25">
      <c r="A737" s="10">
        <v>7350</v>
      </c>
      <c r="B737" s="127">
        <v>650086104</v>
      </c>
      <c r="C737" s="10" t="s">
        <v>8504</v>
      </c>
      <c r="D737" s="10" t="s">
        <v>8075</v>
      </c>
      <c r="E737" s="126">
        <v>8844120</v>
      </c>
      <c r="F737" s="126">
        <v>8844120</v>
      </c>
    </row>
    <row r="738" spans="1:6" x14ac:dyDescent="0.25">
      <c r="A738" s="10">
        <v>7350</v>
      </c>
      <c r="B738" s="127">
        <v>650086104</v>
      </c>
      <c r="C738" s="10" t="s">
        <v>8504</v>
      </c>
      <c r="D738" s="10" t="s">
        <v>8077</v>
      </c>
      <c r="E738" s="126">
        <v>11232032</v>
      </c>
      <c r="F738" s="126">
        <v>11232032</v>
      </c>
    </row>
    <row r="739" spans="1:6" x14ac:dyDescent="0.25">
      <c r="A739" s="10">
        <v>7350</v>
      </c>
      <c r="B739" s="127">
        <v>650086104</v>
      </c>
      <c r="C739" s="10" t="s">
        <v>8504</v>
      </c>
      <c r="D739" s="10" t="s">
        <v>8032</v>
      </c>
      <c r="E739" s="126">
        <v>16267284</v>
      </c>
      <c r="F739" s="126">
        <v>16267284</v>
      </c>
    </row>
    <row r="740" spans="1:6" x14ac:dyDescent="0.25">
      <c r="A740" s="10">
        <v>7350</v>
      </c>
      <c r="B740" s="127">
        <v>650086104</v>
      </c>
      <c r="C740" s="10" t="s">
        <v>8504</v>
      </c>
      <c r="D740" s="10" t="s">
        <v>7901</v>
      </c>
      <c r="E740" s="126">
        <v>18395770</v>
      </c>
      <c r="F740" s="126">
        <v>18395770</v>
      </c>
    </row>
    <row r="741" spans="1:6" x14ac:dyDescent="0.25">
      <c r="A741" s="10">
        <v>7350</v>
      </c>
      <c r="B741" s="127">
        <v>650086104</v>
      </c>
      <c r="C741" s="10" t="s">
        <v>8504</v>
      </c>
      <c r="D741" s="10" t="s">
        <v>7940</v>
      </c>
      <c r="E741" s="126">
        <v>18837975</v>
      </c>
      <c r="F741" s="126">
        <v>18837975</v>
      </c>
    </row>
    <row r="742" spans="1:6" x14ac:dyDescent="0.25">
      <c r="A742" s="10">
        <v>7354</v>
      </c>
      <c r="B742" s="127">
        <v>692614003</v>
      </c>
      <c r="C742" s="10" t="s">
        <v>8505</v>
      </c>
      <c r="D742" s="10" t="s">
        <v>8089</v>
      </c>
      <c r="E742" s="126">
        <v>83000</v>
      </c>
      <c r="F742" s="126">
        <v>83000</v>
      </c>
    </row>
    <row r="743" spans="1:6" x14ac:dyDescent="0.25">
      <c r="A743" s="10">
        <v>7355</v>
      </c>
      <c r="B743" s="127">
        <v>692008006</v>
      </c>
      <c r="C743" s="10" t="s">
        <v>8506</v>
      </c>
      <c r="D743" s="10" t="s">
        <v>7918</v>
      </c>
      <c r="E743" s="126">
        <v>4893746</v>
      </c>
      <c r="F743" s="126">
        <v>4893746</v>
      </c>
    </row>
    <row r="744" spans="1:6" x14ac:dyDescent="0.25">
      <c r="A744" s="10">
        <v>7362</v>
      </c>
      <c r="B744" s="127">
        <v>657798800</v>
      </c>
      <c r="C744" s="10" t="s">
        <v>8507</v>
      </c>
      <c r="D744" s="10" t="s">
        <v>7951</v>
      </c>
      <c r="E744" s="126">
        <v>3847968</v>
      </c>
      <c r="F744" s="126">
        <v>3847968</v>
      </c>
    </row>
    <row r="745" spans="1:6" x14ac:dyDescent="0.25">
      <c r="A745" s="10">
        <v>7362</v>
      </c>
      <c r="B745" s="127">
        <v>657798800</v>
      </c>
      <c r="C745" s="10" t="s">
        <v>8507</v>
      </c>
      <c r="D745" s="10" t="s">
        <v>7931</v>
      </c>
      <c r="E745" s="126">
        <v>5932284</v>
      </c>
      <c r="F745" s="126">
        <v>5932284</v>
      </c>
    </row>
    <row r="746" spans="1:6" x14ac:dyDescent="0.25">
      <c r="A746" s="10">
        <v>7362</v>
      </c>
      <c r="B746" s="127">
        <v>657798800</v>
      </c>
      <c r="C746" s="10" t="s">
        <v>8507</v>
      </c>
      <c r="D746" s="10" t="s">
        <v>7926</v>
      </c>
      <c r="E746" s="126">
        <v>6252948</v>
      </c>
      <c r="F746" s="126">
        <v>6252948</v>
      </c>
    </row>
    <row r="747" spans="1:6" x14ac:dyDescent="0.25">
      <c r="A747" s="10">
        <v>7362</v>
      </c>
      <c r="B747" s="127">
        <v>657798800</v>
      </c>
      <c r="C747" s="10" t="s">
        <v>8507</v>
      </c>
      <c r="D747" s="10" t="s">
        <v>7978</v>
      </c>
      <c r="E747" s="126">
        <v>6413280</v>
      </c>
      <c r="F747" s="126">
        <v>6413280</v>
      </c>
    </row>
    <row r="748" spans="1:6" x14ac:dyDescent="0.25">
      <c r="A748" s="10">
        <v>7362</v>
      </c>
      <c r="B748" s="127">
        <v>657798800</v>
      </c>
      <c r="C748" s="10" t="s">
        <v>8507</v>
      </c>
      <c r="D748" s="10" t="s">
        <v>7979</v>
      </c>
      <c r="E748" s="126">
        <v>6413280</v>
      </c>
      <c r="F748" s="126">
        <v>6413280</v>
      </c>
    </row>
    <row r="749" spans="1:6" x14ac:dyDescent="0.25">
      <c r="A749" s="10">
        <v>7362</v>
      </c>
      <c r="B749" s="127">
        <v>657798800</v>
      </c>
      <c r="C749" s="10" t="s">
        <v>8507</v>
      </c>
      <c r="D749" s="10" t="s">
        <v>7889</v>
      </c>
      <c r="E749" s="126">
        <v>6413280</v>
      </c>
      <c r="F749" s="126">
        <v>6413280</v>
      </c>
    </row>
    <row r="750" spans="1:6" x14ac:dyDescent="0.25">
      <c r="A750" s="10">
        <v>7362</v>
      </c>
      <c r="B750" s="127">
        <v>657798800</v>
      </c>
      <c r="C750" s="10" t="s">
        <v>8507</v>
      </c>
      <c r="D750" s="10" t="s">
        <v>7977</v>
      </c>
      <c r="E750" s="126">
        <v>7535604</v>
      </c>
      <c r="F750" s="126">
        <v>7535604</v>
      </c>
    </row>
    <row r="751" spans="1:6" x14ac:dyDescent="0.25">
      <c r="A751" s="10">
        <v>7362</v>
      </c>
      <c r="B751" s="127">
        <v>657798800</v>
      </c>
      <c r="C751" s="10" t="s">
        <v>8507</v>
      </c>
      <c r="D751" s="10" t="s">
        <v>187</v>
      </c>
      <c r="E751" s="126">
        <v>7798548</v>
      </c>
      <c r="F751" s="126">
        <v>7798548</v>
      </c>
    </row>
    <row r="752" spans="1:6" x14ac:dyDescent="0.25">
      <c r="A752" s="10">
        <v>7362</v>
      </c>
      <c r="B752" s="127">
        <v>657798800</v>
      </c>
      <c r="C752" s="10" t="s">
        <v>8507</v>
      </c>
      <c r="D752" s="10" t="s">
        <v>7969</v>
      </c>
      <c r="E752" s="126">
        <v>8016600</v>
      </c>
      <c r="F752" s="126">
        <v>8016600</v>
      </c>
    </row>
    <row r="753" spans="1:6" x14ac:dyDescent="0.25">
      <c r="A753" s="10">
        <v>7362</v>
      </c>
      <c r="B753" s="127">
        <v>657798800</v>
      </c>
      <c r="C753" s="10" t="s">
        <v>8507</v>
      </c>
      <c r="D753" s="10" t="s">
        <v>7960</v>
      </c>
      <c r="E753" s="126">
        <v>14223000</v>
      </c>
      <c r="F753" s="126">
        <v>14223000</v>
      </c>
    </row>
    <row r="754" spans="1:6" x14ac:dyDescent="0.25">
      <c r="A754" s="10">
        <v>7362</v>
      </c>
      <c r="B754" s="127">
        <v>657798800</v>
      </c>
      <c r="C754" s="10" t="s">
        <v>8507</v>
      </c>
      <c r="D754" s="10" t="s">
        <v>7882</v>
      </c>
      <c r="E754" s="126">
        <v>14974105</v>
      </c>
      <c r="F754" s="126">
        <v>14974105</v>
      </c>
    </row>
    <row r="755" spans="1:6" x14ac:dyDescent="0.25">
      <c r="A755" s="10">
        <v>7362</v>
      </c>
      <c r="B755" s="127">
        <v>657798800</v>
      </c>
      <c r="C755" s="10" t="s">
        <v>8507</v>
      </c>
      <c r="D755" s="10" t="s">
        <v>198</v>
      </c>
      <c r="E755" s="126">
        <v>16632842</v>
      </c>
      <c r="F755" s="126">
        <v>16632842</v>
      </c>
    </row>
    <row r="756" spans="1:6" x14ac:dyDescent="0.25">
      <c r="A756" s="10">
        <v>7362</v>
      </c>
      <c r="B756" s="127">
        <v>657798800</v>
      </c>
      <c r="C756" s="10" t="s">
        <v>8507</v>
      </c>
      <c r="D756" s="10" t="s">
        <v>7930</v>
      </c>
      <c r="E756" s="126">
        <v>22125816</v>
      </c>
      <c r="F756" s="126">
        <v>22125816</v>
      </c>
    </row>
    <row r="757" spans="1:6" x14ac:dyDescent="0.25">
      <c r="A757" s="10">
        <v>7362</v>
      </c>
      <c r="B757" s="127">
        <v>657798800</v>
      </c>
      <c r="C757" s="10" t="s">
        <v>8507</v>
      </c>
      <c r="D757" s="10" t="s">
        <v>7921</v>
      </c>
      <c r="E757" s="126">
        <v>33669720</v>
      </c>
      <c r="F757" s="126">
        <v>33669720</v>
      </c>
    </row>
    <row r="758" spans="1:6" x14ac:dyDescent="0.25">
      <c r="A758" s="10">
        <v>7367</v>
      </c>
      <c r="B758" s="127">
        <v>655778705</v>
      </c>
      <c r="C758" s="10" t="s">
        <v>8508</v>
      </c>
      <c r="D758" s="10" t="s">
        <v>8090</v>
      </c>
      <c r="E758" s="126">
        <v>7758000</v>
      </c>
      <c r="F758" s="126">
        <v>7758000</v>
      </c>
    </row>
    <row r="759" spans="1:6" x14ac:dyDescent="0.25">
      <c r="A759" s="10">
        <v>7369</v>
      </c>
      <c r="B759" s="127">
        <v>653823304</v>
      </c>
      <c r="C759" s="10" t="s">
        <v>8509</v>
      </c>
      <c r="D759" s="10" t="s">
        <v>7927</v>
      </c>
      <c r="E759" s="126">
        <v>7535604</v>
      </c>
      <c r="F759" s="126">
        <v>7535604</v>
      </c>
    </row>
    <row r="760" spans="1:6" x14ac:dyDescent="0.25">
      <c r="A760" s="10">
        <v>7369</v>
      </c>
      <c r="B760" s="127">
        <v>653823304</v>
      </c>
      <c r="C760" s="10" t="s">
        <v>8509</v>
      </c>
      <c r="D760" s="10" t="s">
        <v>6479</v>
      </c>
      <c r="E760" s="126">
        <v>7695936</v>
      </c>
      <c r="F760" s="126">
        <v>7695936</v>
      </c>
    </row>
    <row r="761" spans="1:6" x14ac:dyDescent="0.25">
      <c r="A761" s="10">
        <v>7369</v>
      </c>
      <c r="B761" s="127">
        <v>653823304</v>
      </c>
      <c r="C761" s="10" t="s">
        <v>8509</v>
      </c>
      <c r="D761" s="10" t="s">
        <v>7888</v>
      </c>
      <c r="E761" s="126">
        <v>7758000</v>
      </c>
      <c r="F761" s="126">
        <v>7758000</v>
      </c>
    </row>
    <row r="762" spans="1:6" x14ac:dyDescent="0.25">
      <c r="A762" s="10">
        <v>7376</v>
      </c>
      <c r="B762" s="127">
        <v>719991009</v>
      </c>
      <c r="C762" s="10" t="s">
        <v>8510</v>
      </c>
      <c r="D762" s="10" t="s">
        <v>7931</v>
      </c>
      <c r="E762" s="126">
        <v>17769341</v>
      </c>
      <c r="F762" s="126">
        <v>17769341</v>
      </c>
    </row>
    <row r="763" spans="1:6" x14ac:dyDescent="0.25">
      <c r="A763" s="10">
        <v>7379</v>
      </c>
      <c r="B763" s="127">
        <v>735972006</v>
      </c>
      <c r="C763" s="10" t="s">
        <v>8511</v>
      </c>
      <c r="D763" s="10" t="s">
        <v>7900</v>
      </c>
      <c r="E763" s="126">
        <v>6407405</v>
      </c>
      <c r="F763" s="126">
        <v>6407405</v>
      </c>
    </row>
    <row r="764" spans="1:6" x14ac:dyDescent="0.25">
      <c r="A764" s="10">
        <v>7379</v>
      </c>
      <c r="B764" s="127">
        <v>735972006</v>
      </c>
      <c r="C764" s="10" t="s">
        <v>8511</v>
      </c>
      <c r="D764" s="10" t="s">
        <v>230</v>
      </c>
      <c r="E764" s="126">
        <v>11848545</v>
      </c>
      <c r="F764" s="126">
        <v>11848545</v>
      </c>
    </row>
    <row r="765" spans="1:6" x14ac:dyDescent="0.25">
      <c r="A765" s="10">
        <v>7379</v>
      </c>
      <c r="B765" s="127">
        <v>735972006</v>
      </c>
      <c r="C765" s="10" t="s">
        <v>8511</v>
      </c>
      <c r="D765" s="10" t="s">
        <v>7914</v>
      </c>
      <c r="E765" s="126">
        <v>17872236</v>
      </c>
      <c r="F765" s="126">
        <v>17872236</v>
      </c>
    </row>
    <row r="766" spans="1:6" x14ac:dyDescent="0.25">
      <c r="A766" s="10">
        <v>7379</v>
      </c>
      <c r="B766" s="127">
        <v>735972006</v>
      </c>
      <c r="C766" s="10" t="s">
        <v>8511</v>
      </c>
      <c r="D766" s="10" t="s">
        <v>8051</v>
      </c>
      <c r="E766" s="126">
        <v>19190396</v>
      </c>
      <c r="F766" s="126">
        <v>19190396</v>
      </c>
    </row>
    <row r="767" spans="1:6" x14ac:dyDescent="0.25">
      <c r="A767" s="10">
        <v>7379</v>
      </c>
      <c r="B767" s="127">
        <v>735972006</v>
      </c>
      <c r="C767" s="10" t="s">
        <v>8511</v>
      </c>
      <c r="D767" s="10" t="s">
        <v>162</v>
      </c>
      <c r="E767" s="126">
        <v>22943909</v>
      </c>
      <c r="F767" s="126">
        <v>22943909</v>
      </c>
    </row>
    <row r="768" spans="1:6" x14ac:dyDescent="0.25">
      <c r="A768" s="10">
        <v>7379</v>
      </c>
      <c r="B768" s="127">
        <v>735972006</v>
      </c>
      <c r="C768" s="10" t="s">
        <v>8511</v>
      </c>
      <c r="D768" s="10" t="s">
        <v>7907</v>
      </c>
      <c r="E768" s="126">
        <v>31404797</v>
      </c>
      <c r="F768" s="126">
        <v>31404797</v>
      </c>
    </row>
    <row r="769" spans="1:6" x14ac:dyDescent="0.25">
      <c r="A769" s="10">
        <v>7379</v>
      </c>
      <c r="B769" s="127">
        <v>735972006</v>
      </c>
      <c r="C769" s="10" t="s">
        <v>8511</v>
      </c>
      <c r="D769" s="10" t="s">
        <v>7886</v>
      </c>
      <c r="E769" s="126">
        <v>32793795</v>
      </c>
      <c r="F769" s="126">
        <v>32793795</v>
      </c>
    </row>
    <row r="770" spans="1:6" x14ac:dyDescent="0.25">
      <c r="A770" s="10">
        <v>7379</v>
      </c>
      <c r="B770" s="127">
        <v>735972006</v>
      </c>
      <c r="C770" s="10" t="s">
        <v>8511</v>
      </c>
      <c r="D770" s="10" t="s">
        <v>7882</v>
      </c>
      <c r="E770" s="126">
        <v>32924634</v>
      </c>
      <c r="F770" s="126">
        <v>32924634</v>
      </c>
    </row>
    <row r="771" spans="1:6" x14ac:dyDescent="0.25">
      <c r="A771" s="10">
        <v>7379</v>
      </c>
      <c r="B771" s="127">
        <v>735972006</v>
      </c>
      <c r="C771" s="10" t="s">
        <v>8511</v>
      </c>
      <c r="D771" s="10" t="s">
        <v>7950</v>
      </c>
      <c r="E771" s="126">
        <v>36853603</v>
      </c>
      <c r="F771" s="126">
        <v>36853603</v>
      </c>
    </row>
    <row r="772" spans="1:6" x14ac:dyDescent="0.25">
      <c r="A772" s="10">
        <v>7381</v>
      </c>
      <c r="B772" s="127">
        <v>658279203</v>
      </c>
      <c r="C772" s="10" t="s">
        <v>8512</v>
      </c>
      <c r="D772" s="10" t="s">
        <v>7972</v>
      </c>
      <c r="E772" s="126">
        <v>9293681</v>
      </c>
      <c r="F772" s="126">
        <v>9293681</v>
      </c>
    </row>
    <row r="773" spans="1:6" x14ac:dyDescent="0.25">
      <c r="A773" s="10">
        <v>7381</v>
      </c>
      <c r="B773" s="127">
        <v>658279203</v>
      </c>
      <c r="C773" s="10" t="s">
        <v>8512</v>
      </c>
      <c r="D773" s="10" t="s">
        <v>7902</v>
      </c>
      <c r="E773" s="126">
        <v>17737772</v>
      </c>
      <c r="F773" s="126">
        <v>17737772</v>
      </c>
    </row>
    <row r="774" spans="1:6" x14ac:dyDescent="0.25">
      <c r="A774" s="10">
        <v>7386</v>
      </c>
      <c r="B774" s="127">
        <v>690502003</v>
      </c>
      <c r="C774" s="10" t="s">
        <v>8513</v>
      </c>
      <c r="D774" s="10" t="s">
        <v>8024</v>
      </c>
      <c r="E774" s="126">
        <v>83000</v>
      </c>
      <c r="F774" s="126">
        <v>83000</v>
      </c>
    </row>
    <row r="775" spans="1:6" x14ac:dyDescent="0.25">
      <c r="A775" s="10">
        <v>7388</v>
      </c>
      <c r="B775" s="127">
        <v>713394009</v>
      </c>
      <c r="C775" s="10" t="s">
        <v>8514</v>
      </c>
      <c r="D775" s="10" t="s">
        <v>230</v>
      </c>
      <c r="E775" s="126">
        <v>8270245</v>
      </c>
      <c r="F775" s="126">
        <v>8270245</v>
      </c>
    </row>
    <row r="776" spans="1:6" x14ac:dyDescent="0.25">
      <c r="A776" s="10">
        <v>7388</v>
      </c>
      <c r="B776" s="127">
        <v>713394009</v>
      </c>
      <c r="C776" s="10" t="s">
        <v>8514</v>
      </c>
      <c r="D776" s="10" t="s">
        <v>198</v>
      </c>
      <c r="E776" s="126">
        <v>18977198</v>
      </c>
      <c r="F776" s="126">
        <v>18977198</v>
      </c>
    </row>
    <row r="777" spans="1:6" x14ac:dyDescent="0.25">
      <c r="A777" s="10">
        <v>7388</v>
      </c>
      <c r="B777" s="127">
        <v>713394009</v>
      </c>
      <c r="C777" s="10" t="s">
        <v>8514</v>
      </c>
      <c r="D777" s="10" t="s">
        <v>8068</v>
      </c>
      <c r="E777" s="126">
        <v>23320682</v>
      </c>
      <c r="F777" s="126">
        <v>23320682</v>
      </c>
    </row>
    <row r="778" spans="1:6" x14ac:dyDescent="0.25">
      <c r="A778" s="10">
        <v>7388</v>
      </c>
      <c r="B778" s="127">
        <v>713394009</v>
      </c>
      <c r="C778" s="10" t="s">
        <v>8514</v>
      </c>
      <c r="D778" s="10" t="s">
        <v>7890</v>
      </c>
      <c r="E778" s="126">
        <v>32178123</v>
      </c>
      <c r="F778" s="126">
        <v>32178123</v>
      </c>
    </row>
    <row r="779" spans="1:6" x14ac:dyDescent="0.25">
      <c r="A779" s="10">
        <v>7395</v>
      </c>
      <c r="B779" s="127">
        <v>692551001</v>
      </c>
      <c r="C779" s="10" t="s">
        <v>8515</v>
      </c>
      <c r="D779" s="10" t="s">
        <v>7994</v>
      </c>
      <c r="E779" s="126">
        <v>9730256</v>
      </c>
      <c r="F779" s="126">
        <v>9730256</v>
      </c>
    </row>
    <row r="780" spans="1:6" x14ac:dyDescent="0.25">
      <c r="A780" s="10">
        <v>7411</v>
      </c>
      <c r="B780" s="127">
        <v>690901005</v>
      </c>
      <c r="C780" s="10" t="s">
        <v>8516</v>
      </c>
      <c r="D780" s="10" t="s">
        <v>7934</v>
      </c>
      <c r="E780" s="126">
        <v>145250</v>
      </c>
      <c r="F780" s="126">
        <v>145250</v>
      </c>
    </row>
    <row r="781" spans="1:6" x14ac:dyDescent="0.25">
      <c r="A781" s="10">
        <v>7412</v>
      </c>
      <c r="B781" s="127" t="s">
        <v>7821</v>
      </c>
      <c r="C781" s="10" t="s">
        <v>8517</v>
      </c>
      <c r="D781" s="10" t="s">
        <v>7882</v>
      </c>
      <c r="E781" s="126">
        <v>21343396</v>
      </c>
      <c r="F781" s="126">
        <v>21343396</v>
      </c>
    </row>
    <row r="782" spans="1:6" x14ac:dyDescent="0.25">
      <c r="A782" s="10">
        <v>7418</v>
      </c>
      <c r="B782" s="127">
        <v>690712008</v>
      </c>
      <c r="C782" s="10" t="s">
        <v>8518</v>
      </c>
      <c r="D782" s="10" t="s">
        <v>7931</v>
      </c>
      <c r="E782" s="126">
        <v>207500</v>
      </c>
      <c r="F782" s="126">
        <v>207500</v>
      </c>
    </row>
    <row r="783" spans="1:6" x14ac:dyDescent="0.25">
      <c r="A783" s="10">
        <v>7423</v>
      </c>
      <c r="B783" s="127">
        <v>690612003</v>
      </c>
      <c r="C783" s="10" t="s">
        <v>8519</v>
      </c>
      <c r="D783" s="10" t="s">
        <v>8028</v>
      </c>
      <c r="E783" s="126">
        <v>2861840</v>
      </c>
      <c r="F783" s="126">
        <v>2861840</v>
      </c>
    </row>
    <row r="784" spans="1:6" x14ac:dyDescent="0.25">
      <c r="A784" s="10">
        <v>7425</v>
      </c>
      <c r="B784" s="127">
        <v>692665007</v>
      </c>
      <c r="C784" s="10" t="s">
        <v>8520</v>
      </c>
      <c r="D784" s="10" t="s">
        <v>8057</v>
      </c>
      <c r="E784" s="126">
        <v>94620</v>
      </c>
      <c r="F784" s="126">
        <v>94620</v>
      </c>
    </row>
    <row r="785" spans="1:6" x14ac:dyDescent="0.25">
      <c r="A785" s="10">
        <v>7436</v>
      </c>
      <c r="B785" s="127">
        <v>692012003</v>
      </c>
      <c r="C785" s="10" t="s">
        <v>8521</v>
      </c>
      <c r="D785" s="10" t="s">
        <v>7924</v>
      </c>
      <c r="E785" s="126">
        <v>4893746</v>
      </c>
      <c r="F785" s="126">
        <v>4893746</v>
      </c>
    </row>
    <row r="786" spans="1:6" x14ac:dyDescent="0.25">
      <c r="A786" s="10">
        <v>7446</v>
      </c>
      <c r="B786" s="127">
        <v>712341009</v>
      </c>
      <c r="C786" s="10" t="s">
        <v>8522</v>
      </c>
      <c r="D786" s="10" t="s">
        <v>7961</v>
      </c>
      <c r="E786" s="126">
        <v>19239840</v>
      </c>
      <c r="F786" s="126">
        <v>19239840</v>
      </c>
    </row>
    <row r="787" spans="1:6" x14ac:dyDescent="0.25">
      <c r="A787" s="10">
        <v>7450</v>
      </c>
      <c r="B787" s="127">
        <v>692313003</v>
      </c>
      <c r="C787" s="10" t="s">
        <v>8523</v>
      </c>
      <c r="D787" s="10" t="s">
        <v>8091</v>
      </c>
      <c r="E787" s="126">
        <v>7809198</v>
      </c>
      <c r="F787" s="126">
        <v>7809198</v>
      </c>
    </row>
    <row r="788" spans="1:6" x14ac:dyDescent="0.25">
      <c r="A788" s="10">
        <v>7451</v>
      </c>
      <c r="B788" s="127">
        <v>691408000</v>
      </c>
      <c r="C788" s="10" t="s">
        <v>8524</v>
      </c>
      <c r="D788" s="10" t="s">
        <v>8088</v>
      </c>
      <c r="E788" s="126">
        <v>141930</v>
      </c>
      <c r="F788" s="126">
        <v>141930</v>
      </c>
    </row>
    <row r="789" spans="1:6" x14ac:dyDescent="0.25">
      <c r="A789" s="10">
        <v>7452</v>
      </c>
      <c r="B789" s="127">
        <v>650401387</v>
      </c>
      <c r="C789" s="10" t="s">
        <v>8525</v>
      </c>
      <c r="D789" s="10" t="s">
        <v>8016</v>
      </c>
      <c r="E789" s="126">
        <v>11591256</v>
      </c>
      <c r="F789" s="126">
        <v>11591256</v>
      </c>
    </row>
    <row r="790" spans="1:6" x14ac:dyDescent="0.25">
      <c r="A790" s="10">
        <v>7458</v>
      </c>
      <c r="B790" s="127" t="s">
        <v>7843</v>
      </c>
      <c r="C790" s="10" t="s">
        <v>8526</v>
      </c>
      <c r="D790" s="10" t="s">
        <v>7925</v>
      </c>
      <c r="E790" s="126">
        <v>5008220</v>
      </c>
      <c r="F790" s="126">
        <v>5008220</v>
      </c>
    </row>
    <row r="791" spans="1:6" x14ac:dyDescent="0.25">
      <c r="A791" s="10">
        <v>7459</v>
      </c>
      <c r="B791" s="127">
        <v>650447174</v>
      </c>
      <c r="C791" s="10" t="s">
        <v>8527</v>
      </c>
      <c r="D791" s="10" t="s">
        <v>7906</v>
      </c>
      <c r="E791" s="126">
        <v>11515044</v>
      </c>
      <c r="F791" s="126">
        <v>11515044</v>
      </c>
    </row>
    <row r="792" spans="1:6" x14ac:dyDescent="0.25">
      <c r="A792" s="10">
        <v>7460</v>
      </c>
      <c r="B792" s="127">
        <v>690504006</v>
      </c>
      <c r="C792" s="10" t="s">
        <v>8528</v>
      </c>
      <c r="D792" s="10" t="s">
        <v>8092</v>
      </c>
      <c r="E792" s="126">
        <v>103750</v>
      </c>
      <c r="F792" s="126">
        <v>103750</v>
      </c>
    </row>
    <row r="793" spans="1:6" x14ac:dyDescent="0.25">
      <c r="A793" s="10">
        <v>7462</v>
      </c>
      <c r="B793" s="127">
        <v>650213203</v>
      </c>
      <c r="C793" s="10" t="s">
        <v>8529</v>
      </c>
      <c r="D793" s="10" t="s">
        <v>7993</v>
      </c>
      <c r="E793" s="126">
        <v>12684192</v>
      </c>
      <c r="F793" s="126">
        <v>12684192</v>
      </c>
    </row>
    <row r="794" spans="1:6" x14ac:dyDescent="0.25">
      <c r="A794" s="10">
        <v>7462</v>
      </c>
      <c r="B794" s="127">
        <v>650213203</v>
      </c>
      <c r="C794" s="10" t="s">
        <v>8529</v>
      </c>
      <c r="D794" s="10" t="s">
        <v>7914</v>
      </c>
      <c r="E794" s="126">
        <v>18575494</v>
      </c>
      <c r="F794" s="126">
        <v>18575494</v>
      </c>
    </row>
    <row r="795" spans="1:6" x14ac:dyDescent="0.25">
      <c r="A795" s="10">
        <v>7462</v>
      </c>
      <c r="B795" s="127">
        <v>650213203</v>
      </c>
      <c r="C795" s="10" t="s">
        <v>8529</v>
      </c>
      <c r="D795" s="10" t="s">
        <v>7899</v>
      </c>
      <c r="E795" s="126">
        <v>31869472</v>
      </c>
      <c r="F795" s="126">
        <v>31869472</v>
      </c>
    </row>
    <row r="796" spans="1:6" x14ac:dyDescent="0.25">
      <c r="A796" s="10">
        <v>7463</v>
      </c>
      <c r="B796" s="127">
        <v>714555006</v>
      </c>
      <c r="C796" s="10" t="s">
        <v>8530</v>
      </c>
      <c r="D796" s="10" t="s">
        <v>7948</v>
      </c>
      <c r="E796" s="126">
        <v>4536464</v>
      </c>
      <c r="F796" s="126">
        <v>4536464</v>
      </c>
    </row>
    <row r="797" spans="1:6" x14ac:dyDescent="0.25">
      <c r="A797" s="10">
        <v>7473</v>
      </c>
      <c r="B797" s="127">
        <v>650587340</v>
      </c>
      <c r="C797" s="10" t="s">
        <v>8531</v>
      </c>
      <c r="D797" s="10" t="s">
        <v>8093</v>
      </c>
      <c r="E797" s="126">
        <v>2355484</v>
      </c>
      <c r="F797" s="126">
        <v>2355484</v>
      </c>
    </row>
    <row r="798" spans="1:6" x14ac:dyDescent="0.25">
      <c r="A798" s="10">
        <v>7473</v>
      </c>
      <c r="B798" s="127">
        <v>650587340</v>
      </c>
      <c r="C798" s="10" t="s">
        <v>8531</v>
      </c>
      <c r="D798" s="10" t="s">
        <v>230</v>
      </c>
      <c r="E798" s="126">
        <v>3768774</v>
      </c>
      <c r="F798" s="126">
        <v>3768774</v>
      </c>
    </row>
    <row r="799" spans="1:6" x14ac:dyDescent="0.25">
      <c r="A799" s="10">
        <v>7473</v>
      </c>
      <c r="B799" s="127">
        <v>650587340</v>
      </c>
      <c r="C799" s="10" t="s">
        <v>8531</v>
      </c>
      <c r="D799" s="10" t="s">
        <v>7899</v>
      </c>
      <c r="E799" s="126">
        <v>6413280</v>
      </c>
      <c r="F799" s="126">
        <v>6413280</v>
      </c>
    </row>
    <row r="800" spans="1:6" x14ac:dyDescent="0.25">
      <c r="A800" s="10">
        <v>7473</v>
      </c>
      <c r="B800" s="127">
        <v>650587340</v>
      </c>
      <c r="C800" s="10" t="s">
        <v>8531</v>
      </c>
      <c r="D800" s="10" t="s">
        <v>7931</v>
      </c>
      <c r="E800" s="126">
        <v>8016600</v>
      </c>
      <c r="F800" s="126">
        <v>8016600</v>
      </c>
    </row>
    <row r="801" spans="1:6" x14ac:dyDescent="0.25">
      <c r="A801" s="10">
        <v>7473</v>
      </c>
      <c r="B801" s="127">
        <v>650587340</v>
      </c>
      <c r="C801" s="10" t="s">
        <v>8531</v>
      </c>
      <c r="D801" s="10" t="s">
        <v>8012</v>
      </c>
      <c r="E801" s="126">
        <v>8208998</v>
      </c>
      <c r="F801" s="126">
        <v>8208998</v>
      </c>
    </row>
    <row r="802" spans="1:6" x14ac:dyDescent="0.25">
      <c r="A802" s="10">
        <v>7473</v>
      </c>
      <c r="B802" s="127">
        <v>650587340</v>
      </c>
      <c r="C802" s="10" t="s">
        <v>8531</v>
      </c>
      <c r="D802" s="10" t="s">
        <v>7892</v>
      </c>
      <c r="E802" s="126">
        <v>16815619</v>
      </c>
      <c r="F802" s="126">
        <v>16815619</v>
      </c>
    </row>
    <row r="803" spans="1:6" x14ac:dyDescent="0.25">
      <c r="A803" s="10">
        <v>7473</v>
      </c>
      <c r="B803" s="127">
        <v>650587340</v>
      </c>
      <c r="C803" s="10" t="s">
        <v>8531</v>
      </c>
      <c r="D803" s="10" t="s">
        <v>198</v>
      </c>
      <c r="E803" s="126">
        <v>18277848</v>
      </c>
      <c r="F803" s="126">
        <v>18277848</v>
      </c>
    </row>
    <row r="804" spans="1:6" x14ac:dyDescent="0.25">
      <c r="A804" s="10">
        <v>7473</v>
      </c>
      <c r="B804" s="127">
        <v>650587340</v>
      </c>
      <c r="C804" s="10" t="s">
        <v>8531</v>
      </c>
      <c r="D804" s="10" t="s">
        <v>7900</v>
      </c>
      <c r="E804" s="126">
        <v>19701594</v>
      </c>
      <c r="F804" s="126">
        <v>19701594</v>
      </c>
    </row>
    <row r="805" spans="1:6" x14ac:dyDescent="0.25">
      <c r="A805" s="10">
        <v>7473</v>
      </c>
      <c r="B805" s="127">
        <v>650587340</v>
      </c>
      <c r="C805" s="10" t="s">
        <v>8531</v>
      </c>
      <c r="D805" s="10" t="s">
        <v>7941</v>
      </c>
      <c r="E805" s="126">
        <v>20874192</v>
      </c>
      <c r="F805" s="126">
        <v>20874192</v>
      </c>
    </row>
    <row r="806" spans="1:6" x14ac:dyDescent="0.25">
      <c r="A806" s="10">
        <v>7473</v>
      </c>
      <c r="B806" s="127">
        <v>650587340</v>
      </c>
      <c r="C806" s="10" t="s">
        <v>8531</v>
      </c>
      <c r="D806" s="10" t="s">
        <v>7928</v>
      </c>
      <c r="E806" s="126">
        <v>23731720</v>
      </c>
      <c r="F806" s="126">
        <v>23731720</v>
      </c>
    </row>
    <row r="807" spans="1:6" x14ac:dyDescent="0.25">
      <c r="A807" s="10">
        <v>7473</v>
      </c>
      <c r="B807" s="127">
        <v>650587340</v>
      </c>
      <c r="C807" s="10" t="s">
        <v>8531</v>
      </c>
      <c r="D807" s="10" t="s">
        <v>187</v>
      </c>
      <c r="E807" s="126">
        <v>36342673</v>
      </c>
      <c r="F807" s="126">
        <v>36342673</v>
      </c>
    </row>
    <row r="808" spans="1:6" x14ac:dyDescent="0.25">
      <c r="A808" s="10">
        <v>7475</v>
      </c>
      <c r="B808" s="127">
        <v>690701006</v>
      </c>
      <c r="C808" s="10" t="s">
        <v>8532</v>
      </c>
      <c r="D808" s="10" t="s">
        <v>6479</v>
      </c>
      <c r="E808" s="126">
        <v>166000</v>
      </c>
      <c r="F808" s="126">
        <v>166000</v>
      </c>
    </row>
    <row r="809" spans="1:6" x14ac:dyDescent="0.25">
      <c r="A809" s="10">
        <v>7478</v>
      </c>
      <c r="B809" s="127">
        <v>650450957</v>
      </c>
      <c r="C809" s="10" t="s">
        <v>8533</v>
      </c>
      <c r="D809" s="10" t="s">
        <v>78</v>
      </c>
      <c r="E809" s="126">
        <v>9054448</v>
      </c>
      <c r="F809" s="126">
        <v>9054448</v>
      </c>
    </row>
    <row r="810" spans="1:6" x14ac:dyDescent="0.25">
      <c r="A810" s="10">
        <v>7480</v>
      </c>
      <c r="B810" s="127">
        <v>691602001</v>
      </c>
      <c r="C810" s="10" t="s">
        <v>8534</v>
      </c>
      <c r="D810" s="10" t="s">
        <v>7903</v>
      </c>
      <c r="E810" s="126">
        <v>118275</v>
      </c>
      <c r="F810" s="126">
        <v>118275</v>
      </c>
    </row>
    <row r="811" spans="1:6" x14ac:dyDescent="0.25">
      <c r="A811" s="10">
        <v>7481</v>
      </c>
      <c r="B811" s="127">
        <v>650699602</v>
      </c>
      <c r="C811" s="10" t="s">
        <v>8535</v>
      </c>
      <c r="D811" s="10" t="s">
        <v>8010</v>
      </c>
      <c r="E811" s="126">
        <v>31290600</v>
      </c>
      <c r="F811" s="126">
        <v>31290600</v>
      </c>
    </row>
    <row r="812" spans="1:6" x14ac:dyDescent="0.25">
      <c r="A812" s="10">
        <v>7481</v>
      </c>
      <c r="B812" s="127">
        <v>650699602</v>
      </c>
      <c r="C812" s="10" t="s">
        <v>8535</v>
      </c>
      <c r="D812" s="10" t="s">
        <v>7887</v>
      </c>
      <c r="E812" s="126">
        <v>42444880</v>
      </c>
      <c r="F812" s="126">
        <v>42444880</v>
      </c>
    </row>
    <row r="813" spans="1:6" x14ac:dyDescent="0.25">
      <c r="A813" s="10">
        <v>7482</v>
      </c>
      <c r="B813" s="127">
        <v>691413004</v>
      </c>
      <c r="C813" s="10" t="s">
        <v>8536</v>
      </c>
      <c r="D813" s="10" t="s">
        <v>8094</v>
      </c>
      <c r="E813" s="126">
        <v>141930</v>
      </c>
      <c r="F813" s="126">
        <v>141930</v>
      </c>
    </row>
    <row r="814" spans="1:6" x14ac:dyDescent="0.25">
      <c r="A814" s="10">
        <v>7487</v>
      </c>
      <c r="B814" s="127" t="s">
        <v>7837</v>
      </c>
      <c r="C814" s="10" t="s">
        <v>8537</v>
      </c>
      <c r="D814" s="10" t="s">
        <v>8095</v>
      </c>
      <c r="E814" s="126">
        <v>4078122</v>
      </c>
      <c r="F814" s="126">
        <v>4078122</v>
      </c>
    </row>
    <row r="815" spans="1:6" x14ac:dyDescent="0.25">
      <c r="A815" s="10">
        <v>7488</v>
      </c>
      <c r="B815" s="127">
        <v>690611007</v>
      </c>
      <c r="C815" s="10" t="s">
        <v>8538</v>
      </c>
      <c r="D815" s="10" t="s">
        <v>8003</v>
      </c>
      <c r="E815" s="126">
        <v>3291116</v>
      </c>
      <c r="F815" s="126">
        <v>3291116</v>
      </c>
    </row>
    <row r="816" spans="1:6" x14ac:dyDescent="0.25">
      <c r="A816" s="10">
        <v>7491</v>
      </c>
      <c r="B816" s="127">
        <v>692647009</v>
      </c>
      <c r="C816" s="10" t="s">
        <v>8539</v>
      </c>
      <c r="D816" s="10" t="s">
        <v>7910</v>
      </c>
      <c r="E816" s="126">
        <v>6524995</v>
      </c>
      <c r="F816" s="126">
        <v>6524995</v>
      </c>
    </row>
    <row r="817" spans="1:6" x14ac:dyDescent="0.25">
      <c r="A817" s="10">
        <v>7492</v>
      </c>
      <c r="B817" s="127">
        <v>650744136</v>
      </c>
      <c r="C817" s="10" t="s">
        <v>8540</v>
      </c>
      <c r="D817" s="10" t="s">
        <v>7993</v>
      </c>
      <c r="E817" s="126">
        <v>5004968</v>
      </c>
      <c r="F817" s="126">
        <v>5004968</v>
      </c>
    </row>
    <row r="818" spans="1:6" x14ac:dyDescent="0.25">
      <c r="A818" s="10">
        <v>7497</v>
      </c>
      <c r="B818" s="127" t="s">
        <v>7819</v>
      </c>
      <c r="C818" s="10" t="s">
        <v>8541</v>
      </c>
      <c r="D818" s="10" t="s">
        <v>7930</v>
      </c>
      <c r="E818" s="126">
        <v>4382408</v>
      </c>
      <c r="F818" s="126">
        <v>4382408</v>
      </c>
    </row>
    <row r="819" spans="1:6" x14ac:dyDescent="0.25">
      <c r="A819" s="10">
        <v>7498</v>
      </c>
      <c r="B819" s="127">
        <v>650789776</v>
      </c>
      <c r="C819" s="10" t="s">
        <v>8542</v>
      </c>
      <c r="D819" s="10" t="s">
        <v>7964</v>
      </c>
      <c r="E819" s="126">
        <v>8533800</v>
      </c>
      <c r="F819" s="126">
        <v>8533800</v>
      </c>
    </row>
    <row r="820" spans="1:6" x14ac:dyDescent="0.25">
      <c r="A820" s="10">
        <v>7499</v>
      </c>
      <c r="B820" s="127">
        <v>650794826</v>
      </c>
      <c r="C820" s="10" t="s">
        <v>8543</v>
      </c>
      <c r="D820" s="10" t="s">
        <v>7954</v>
      </c>
      <c r="E820" s="126">
        <v>65528391</v>
      </c>
      <c r="F820" s="126">
        <v>65528391</v>
      </c>
    </row>
    <row r="821" spans="1:6" x14ac:dyDescent="0.25">
      <c r="A821" s="10">
        <v>7504</v>
      </c>
      <c r="B821" s="127">
        <v>692009002</v>
      </c>
      <c r="C821" s="10" t="s">
        <v>8544</v>
      </c>
      <c r="D821" s="10" t="s">
        <v>7923</v>
      </c>
      <c r="E821" s="126">
        <v>137199</v>
      </c>
      <c r="F821" s="126">
        <v>137199</v>
      </c>
    </row>
    <row r="822" spans="1:6" x14ac:dyDescent="0.25">
      <c r="A822" s="10">
        <v>7508</v>
      </c>
      <c r="B822" s="127">
        <v>690815001</v>
      </c>
      <c r="C822" s="10" t="s">
        <v>8545</v>
      </c>
      <c r="D822" s="10" t="s">
        <v>8096</v>
      </c>
      <c r="E822" s="126">
        <v>103750</v>
      </c>
      <c r="F822" s="126">
        <v>103750</v>
      </c>
    </row>
    <row r="823" spans="1:6" x14ac:dyDescent="0.25">
      <c r="A823" s="10">
        <v>7510</v>
      </c>
      <c r="B823" s="127" t="s">
        <v>7807</v>
      </c>
      <c r="C823" s="10" t="s">
        <v>8546</v>
      </c>
      <c r="D823" s="10" t="s">
        <v>7946</v>
      </c>
      <c r="E823" s="126">
        <v>3168195</v>
      </c>
      <c r="F823" s="126">
        <v>3168195</v>
      </c>
    </row>
    <row r="824" spans="1:6" x14ac:dyDescent="0.25">
      <c r="A824" s="10">
        <v>7510</v>
      </c>
      <c r="B824" s="127" t="s">
        <v>7807</v>
      </c>
      <c r="C824" s="10" t="s">
        <v>8546</v>
      </c>
      <c r="D824" s="10" t="s">
        <v>7948</v>
      </c>
      <c r="E824" s="126">
        <v>6206400</v>
      </c>
      <c r="F824" s="126">
        <v>6206400</v>
      </c>
    </row>
    <row r="825" spans="1:6" x14ac:dyDescent="0.25">
      <c r="A825" s="10">
        <v>7510</v>
      </c>
      <c r="B825" s="127" t="s">
        <v>7807</v>
      </c>
      <c r="C825" s="10" t="s">
        <v>8546</v>
      </c>
      <c r="D825" s="10" t="s">
        <v>8020</v>
      </c>
      <c r="E825" s="126">
        <v>7670283</v>
      </c>
      <c r="F825" s="126">
        <v>7670283</v>
      </c>
    </row>
    <row r="826" spans="1:6" x14ac:dyDescent="0.25">
      <c r="A826" s="10">
        <v>7510</v>
      </c>
      <c r="B826" s="127" t="s">
        <v>7807</v>
      </c>
      <c r="C826" s="10" t="s">
        <v>8546</v>
      </c>
      <c r="D826" s="10" t="s">
        <v>7949</v>
      </c>
      <c r="E826" s="126">
        <v>7758000</v>
      </c>
      <c r="F826" s="126">
        <v>7758000</v>
      </c>
    </row>
    <row r="827" spans="1:6" x14ac:dyDescent="0.25">
      <c r="A827" s="10">
        <v>7510</v>
      </c>
      <c r="B827" s="127" t="s">
        <v>7807</v>
      </c>
      <c r="C827" s="10" t="s">
        <v>8546</v>
      </c>
      <c r="D827" s="10" t="s">
        <v>7922</v>
      </c>
      <c r="E827" s="126">
        <v>8016600</v>
      </c>
      <c r="F827" s="126">
        <v>8016600</v>
      </c>
    </row>
    <row r="828" spans="1:6" x14ac:dyDescent="0.25">
      <c r="A828" s="10">
        <v>7510</v>
      </c>
      <c r="B828" s="127" t="s">
        <v>7807</v>
      </c>
      <c r="C828" s="10" t="s">
        <v>8546</v>
      </c>
      <c r="D828" s="10" t="s">
        <v>7951</v>
      </c>
      <c r="E828" s="126">
        <v>8016600</v>
      </c>
      <c r="F828" s="126">
        <v>8016600</v>
      </c>
    </row>
    <row r="829" spans="1:6" x14ac:dyDescent="0.25">
      <c r="A829" s="10">
        <v>7510</v>
      </c>
      <c r="B829" s="127" t="s">
        <v>7807</v>
      </c>
      <c r="C829" s="10" t="s">
        <v>8546</v>
      </c>
      <c r="D829" s="10" t="s">
        <v>7969</v>
      </c>
      <c r="E829" s="126">
        <v>8016600</v>
      </c>
      <c r="F829" s="126">
        <v>8016600</v>
      </c>
    </row>
    <row r="830" spans="1:6" x14ac:dyDescent="0.25">
      <c r="A830" s="10">
        <v>7510</v>
      </c>
      <c r="B830" s="127" t="s">
        <v>7807</v>
      </c>
      <c r="C830" s="10" t="s">
        <v>8546</v>
      </c>
      <c r="D830" s="10" t="s">
        <v>7959</v>
      </c>
      <c r="E830" s="126">
        <v>9299256</v>
      </c>
      <c r="F830" s="126">
        <v>9299256</v>
      </c>
    </row>
    <row r="831" spans="1:6" x14ac:dyDescent="0.25">
      <c r="A831" s="10">
        <v>7510</v>
      </c>
      <c r="B831" s="127" t="s">
        <v>7807</v>
      </c>
      <c r="C831" s="10" t="s">
        <v>8546</v>
      </c>
      <c r="D831" s="10" t="s">
        <v>7979</v>
      </c>
      <c r="E831" s="126">
        <v>9619920</v>
      </c>
      <c r="F831" s="126">
        <v>9619920</v>
      </c>
    </row>
    <row r="832" spans="1:6" x14ac:dyDescent="0.25">
      <c r="A832" s="10">
        <v>7510</v>
      </c>
      <c r="B832" s="127" t="s">
        <v>7807</v>
      </c>
      <c r="C832" s="10" t="s">
        <v>8546</v>
      </c>
      <c r="D832" s="10" t="s">
        <v>7958</v>
      </c>
      <c r="E832" s="126">
        <v>13557467</v>
      </c>
      <c r="F832" s="126">
        <v>13557467</v>
      </c>
    </row>
    <row r="833" spans="1:6" x14ac:dyDescent="0.25">
      <c r="A833" s="10">
        <v>7510</v>
      </c>
      <c r="B833" s="127" t="s">
        <v>7807</v>
      </c>
      <c r="C833" s="10" t="s">
        <v>8546</v>
      </c>
      <c r="D833" s="10" t="s">
        <v>7966</v>
      </c>
      <c r="E833" s="126">
        <v>14429880</v>
      </c>
      <c r="F833" s="126">
        <v>14429880</v>
      </c>
    </row>
    <row r="834" spans="1:6" x14ac:dyDescent="0.25">
      <c r="A834" s="10">
        <v>7510</v>
      </c>
      <c r="B834" s="127" t="s">
        <v>7807</v>
      </c>
      <c r="C834" s="10" t="s">
        <v>8546</v>
      </c>
      <c r="D834" s="10" t="s">
        <v>7961</v>
      </c>
      <c r="E834" s="126">
        <v>16033200</v>
      </c>
      <c r="F834" s="126">
        <v>16033200</v>
      </c>
    </row>
    <row r="835" spans="1:6" x14ac:dyDescent="0.25">
      <c r="A835" s="10">
        <v>7510</v>
      </c>
      <c r="B835" s="127" t="s">
        <v>7807</v>
      </c>
      <c r="C835" s="10" t="s">
        <v>8546</v>
      </c>
      <c r="D835" s="10" t="s">
        <v>8016</v>
      </c>
      <c r="E835" s="126">
        <v>16033200</v>
      </c>
      <c r="F835" s="126">
        <v>16033200</v>
      </c>
    </row>
    <row r="836" spans="1:6" x14ac:dyDescent="0.25">
      <c r="A836" s="10">
        <v>7510</v>
      </c>
      <c r="B836" s="127" t="s">
        <v>7807</v>
      </c>
      <c r="C836" s="10" t="s">
        <v>8546</v>
      </c>
      <c r="D836" s="10" t="s">
        <v>7931</v>
      </c>
      <c r="E836" s="126">
        <v>20636280</v>
      </c>
      <c r="F836" s="126">
        <v>20636280</v>
      </c>
    </row>
    <row r="837" spans="1:6" x14ac:dyDescent="0.25">
      <c r="A837" s="10">
        <v>7510</v>
      </c>
      <c r="B837" s="127" t="s">
        <v>7807</v>
      </c>
      <c r="C837" s="10" t="s">
        <v>8546</v>
      </c>
      <c r="D837" s="10" t="s">
        <v>8014</v>
      </c>
      <c r="E837" s="126">
        <v>22446480</v>
      </c>
      <c r="F837" s="126">
        <v>22446480</v>
      </c>
    </row>
    <row r="838" spans="1:6" x14ac:dyDescent="0.25">
      <c r="A838" s="10">
        <v>7510</v>
      </c>
      <c r="B838" s="127" t="s">
        <v>7807</v>
      </c>
      <c r="C838" s="10" t="s">
        <v>8546</v>
      </c>
      <c r="D838" s="10" t="s">
        <v>7895</v>
      </c>
      <c r="E838" s="126">
        <v>25653120</v>
      </c>
      <c r="F838" s="126">
        <v>25653120</v>
      </c>
    </row>
    <row r="839" spans="1:6" x14ac:dyDescent="0.25">
      <c r="A839" s="10">
        <v>7512</v>
      </c>
      <c r="B839" s="127">
        <v>692531000</v>
      </c>
      <c r="C839" s="10" t="s">
        <v>8547</v>
      </c>
      <c r="D839" s="10" t="s">
        <v>8097</v>
      </c>
      <c r="E839" s="126">
        <v>152720</v>
      </c>
      <c r="F839" s="126">
        <v>152720</v>
      </c>
    </row>
    <row r="840" spans="1:6" x14ac:dyDescent="0.25">
      <c r="A840" s="10">
        <v>7513</v>
      </c>
      <c r="B840" s="127">
        <v>690102005</v>
      </c>
      <c r="C840" s="10" t="s">
        <v>8548</v>
      </c>
      <c r="D840" s="10" t="s">
        <v>8098</v>
      </c>
      <c r="E840" s="126">
        <v>79680</v>
      </c>
      <c r="F840" s="126">
        <v>79680</v>
      </c>
    </row>
    <row r="841" spans="1:6" x14ac:dyDescent="0.25">
      <c r="A841" s="10">
        <v>7514</v>
      </c>
      <c r="B841" s="127">
        <v>692011007</v>
      </c>
      <c r="C841" s="10" t="s">
        <v>8549</v>
      </c>
      <c r="D841" s="10" t="s">
        <v>8099</v>
      </c>
      <c r="E841" s="126">
        <v>94620</v>
      </c>
      <c r="F841" s="126">
        <v>94620</v>
      </c>
    </row>
    <row r="842" spans="1:6" x14ac:dyDescent="0.25">
      <c r="A842" s="10">
        <v>7517</v>
      </c>
      <c r="B842" s="127">
        <v>650846699</v>
      </c>
      <c r="C842" s="10" t="s">
        <v>8550</v>
      </c>
      <c r="D842" s="10" t="s">
        <v>7966</v>
      </c>
      <c r="E842" s="126">
        <v>6206400</v>
      </c>
      <c r="F842" s="126">
        <v>6206400</v>
      </c>
    </row>
    <row r="843" spans="1:6" x14ac:dyDescent="0.25">
      <c r="A843" s="10">
        <v>7520</v>
      </c>
      <c r="B843" s="127">
        <v>692004000</v>
      </c>
      <c r="C843" s="10" t="s">
        <v>8551</v>
      </c>
      <c r="D843" s="10" t="s">
        <v>7980</v>
      </c>
      <c r="E843" s="126">
        <v>159360</v>
      </c>
      <c r="F843" s="126">
        <v>159360</v>
      </c>
    </row>
    <row r="844" spans="1:6" x14ac:dyDescent="0.25">
      <c r="A844" s="10">
        <v>7521</v>
      </c>
      <c r="B844" s="127">
        <v>692002008</v>
      </c>
      <c r="C844" s="10" t="s">
        <v>8552</v>
      </c>
      <c r="D844" s="10" t="s">
        <v>8100</v>
      </c>
      <c r="E844" s="126">
        <v>118275</v>
      </c>
      <c r="F844" s="126">
        <v>118275</v>
      </c>
    </row>
    <row r="845" spans="1:6" x14ac:dyDescent="0.25">
      <c r="A845" s="10">
        <v>7523</v>
      </c>
      <c r="B845" s="127" t="s">
        <v>7838</v>
      </c>
      <c r="C845" s="10" t="s">
        <v>8553</v>
      </c>
      <c r="D845" s="10" t="s">
        <v>7915</v>
      </c>
      <c r="E845" s="126">
        <v>4893746</v>
      </c>
      <c r="F845" s="126">
        <v>4893746</v>
      </c>
    </row>
    <row r="846" spans="1:6" x14ac:dyDescent="0.25">
      <c r="A846" s="10">
        <v>7526</v>
      </c>
      <c r="B846" s="127">
        <v>691802000</v>
      </c>
      <c r="C846" s="10" t="s">
        <v>8554</v>
      </c>
      <c r="D846" s="10" t="s">
        <v>8101</v>
      </c>
      <c r="E846" s="126">
        <v>137199</v>
      </c>
      <c r="F846" s="126">
        <v>137199</v>
      </c>
    </row>
    <row r="847" spans="1:6" x14ac:dyDescent="0.25">
      <c r="A847" s="10">
        <v>7527</v>
      </c>
      <c r="B847" s="127">
        <v>690413000</v>
      </c>
      <c r="C847" s="10" t="s">
        <v>8555</v>
      </c>
      <c r="D847" s="10" t="s">
        <v>8102</v>
      </c>
      <c r="E847" s="126">
        <v>94620</v>
      </c>
      <c r="F847" s="126">
        <v>94620</v>
      </c>
    </row>
    <row r="848" spans="1:6" x14ac:dyDescent="0.25">
      <c r="A848" s="10">
        <v>7528</v>
      </c>
      <c r="B848" s="127">
        <v>690409003</v>
      </c>
      <c r="C848" s="10" t="s">
        <v>8556</v>
      </c>
      <c r="D848" s="10" t="s">
        <v>8015</v>
      </c>
      <c r="E848" s="126">
        <v>137199</v>
      </c>
      <c r="F848" s="126">
        <v>137199</v>
      </c>
    </row>
    <row r="849" spans="1:6" x14ac:dyDescent="0.25">
      <c r="A849" s="10">
        <v>7531</v>
      </c>
      <c r="B849" s="127">
        <v>692544005</v>
      </c>
      <c r="C849" s="10" t="s">
        <v>8557</v>
      </c>
      <c r="D849" s="10" t="s">
        <v>8103</v>
      </c>
      <c r="E849" s="126">
        <v>166000</v>
      </c>
      <c r="F849" s="126">
        <v>166000</v>
      </c>
    </row>
    <row r="850" spans="1:6" x14ac:dyDescent="0.25">
      <c r="A850" s="10">
        <v>7532</v>
      </c>
      <c r="B850" s="127">
        <v>691910008</v>
      </c>
      <c r="C850" s="10" t="s">
        <v>8558</v>
      </c>
      <c r="D850" s="10" t="s">
        <v>8104</v>
      </c>
      <c r="E850" s="126">
        <v>137199</v>
      </c>
      <c r="F850" s="126">
        <v>137199</v>
      </c>
    </row>
    <row r="851" spans="1:6" x14ac:dyDescent="0.25">
      <c r="A851" s="10">
        <v>7533</v>
      </c>
      <c r="B851" s="127">
        <v>691809005</v>
      </c>
      <c r="C851" s="10" t="s">
        <v>8559</v>
      </c>
      <c r="D851" s="10" t="s">
        <v>7985</v>
      </c>
      <c r="E851" s="126">
        <v>165585</v>
      </c>
      <c r="F851" s="126">
        <v>165585</v>
      </c>
    </row>
    <row r="852" spans="1:6" x14ac:dyDescent="0.25">
      <c r="A852" s="10">
        <v>7534</v>
      </c>
      <c r="B852" s="127">
        <v>690415003</v>
      </c>
      <c r="C852" s="10" t="s">
        <v>8560</v>
      </c>
      <c r="D852" s="10" t="s">
        <v>8041</v>
      </c>
      <c r="E852" s="126">
        <v>4730622</v>
      </c>
      <c r="F852" s="126">
        <v>4730622</v>
      </c>
    </row>
    <row r="853" spans="1:6" x14ac:dyDescent="0.25">
      <c r="A853" s="10">
        <v>7535</v>
      </c>
      <c r="B853" s="127">
        <v>690739003</v>
      </c>
      <c r="C853" s="10" t="s">
        <v>8561</v>
      </c>
      <c r="D853" s="10" t="s">
        <v>8031</v>
      </c>
      <c r="E853" s="126">
        <v>3577300</v>
      </c>
      <c r="F853" s="126">
        <v>3577300</v>
      </c>
    </row>
    <row r="854" spans="1:6" x14ac:dyDescent="0.25">
      <c r="A854" s="10">
        <v>7536</v>
      </c>
      <c r="B854" s="127">
        <v>691514005</v>
      </c>
      <c r="C854" s="10" t="s">
        <v>8562</v>
      </c>
      <c r="D854" s="10" t="s">
        <v>8105</v>
      </c>
      <c r="E854" s="126">
        <v>94620</v>
      </c>
      <c r="F854" s="126">
        <v>94620</v>
      </c>
    </row>
    <row r="855" spans="1:6" x14ac:dyDescent="0.25">
      <c r="A855" s="10">
        <v>7537</v>
      </c>
      <c r="B855" s="127">
        <v>691705005</v>
      </c>
      <c r="C855" s="10" t="s">
        <v>8563</v>
      </c>
      <c r="D855" s="10" t="s">
        <v>7995</v>
      </c>
      <c r="E855" s="126">
        <v>137199</v>
      </c>
      <c r="F855" s="126">
        <v>137199</v>
      </c>
    </row>
    <row r="856" spans="1:6" x14ac:dyDescent="0.25">
      <c r="A856" s="10">
        <v>7538</v>
      </c>
      <c r="B856" s="127">
        <v>691411001</v>
      </c>
      <c r="C856" s="10" t="s">
        <v>8564</v>
      </c>
      <c r="D856" s="10" t="s">
        <v>8106</v>
      </c>
      <c r="E856" s="126">
        <v>118275</v>
      </c>
      <c r="F856" s="126">
        <v>118275</v>
      </c>
    </row>
    <row r="857" spans="1:6" x14ac:dyDescent="0.25">
      <c r="A857" s="10">
        <v>7540</v>
      </c>
      <c r="B857" s="127" t="s">
        <v>7826</v>
      </c>
      <c r="C857" s="10" t="s">
        <v>8565</v>
      </c>
      <c r="D857" s="10" t="s">
        <v>8107</v>
      </c>
      <c r="E857" s="126">
        <v>118275</v>
      </c>
      <c r="F857" s="126">
        <v>118275</v>
      </c>
    </row>
    <row r="858" spans="1:6" x14ac:dyDescent="0.25">
      <c r="A858" s="10">
        <v>7542</v>
      </c>
      <c r="B858" s="127">
        <v>605110118</v>
      </c>
      <c r="C858" s="10" t="s">
        <v>8566</v>
      </c>
      <c r="D858" s="10" t="s">
        <v>7900</v>
      </c>
      <c r="E858" s="126">
        <v>11905254</v>
      </c>
      <c r="F858" s="126">
        <v>11905254</v>
      </c>
    </row>
    <row r="859" spans="1:6" x14ac:dyDescent="0.25">
      <c r="A859" s="10">
        <v>7543</v>
      </c>
      <c r="B859" s="127">
        <v>690716003</v>
      </c>
      <c r="C859" s="10" t="s">
        <v>8567</v>
      </c>
      <c r="D859" s="10" t="s">
        <v>8108</v>
      </c>
      <c r="E859" s="126">
        <v>3577300</v>
      </c>
      <c r="F859" s="126">
        <v>3577300</v>
      </c>
    </row>
    <row r="860" spans="1:6" x14ac:dyDescent="0.25">
      <c r="A860" s="10">
        <v>7544</v>
      </c>
      <c r="B860" s="127">
        <v>735686003</v>
      </c>
      <c r="C860" s="10" t="s">
        <v>8568</v>
      </c>
      <c r="D860" s="10" t="s">
        <v>8039</v>
      </c>
      <c r="E860" s="126">
        <v>120350</v>
      </c>
      <c r="F860" s="126">
        <v>120350</v>
      </c>
    </row>
    <row r="861" spans="1:6" x14ac:dyDescent="0.25">
      <c r="A861" s="10">
        <v>7546</v>
      </c>
      <c r="B861" s="127" t="s">
        <v>7836</v>
      </c>
      <c r="C861" s="10" t="s">
        <v>8569</v>
      </c>
      <c r="D861" s="10" t="s">
        <v>7955</v>
      </c>
      <c r="E861" s="126">
        <v>94620</v>
      </c>
      <c r="F861" s="126">
        <v>94620</v>
      </c>
    </row>
    <row r="862" spans="1:6" x14ac:dyDescent="0.25">
      <c r="A862" s="10">
        <v>7547</v>
      </c>
      <c r="B862" s="127">
        <v>692519000</v>
      </c>
      <c r="C862" s="10" t="s">
        <v>8570</v>
      </c>
      <c r="D862" s="10" t="s">
        <v>8109</v>
      </c>
      <c r="E862" s="126">
        <v>137199</v>
      </c>
      <c r="F862" s="126">
        <v>137199</v>
      </c>
    </row>
    <row r="863" spans="1:6" x14ac:dyDescent="0.25">
      <c r="A863" s="10">
        <v>7548</v>
      </c>
      <c r="B863" s="127">
        <v>690304007</v>
      </c>
      <c r="C863" s="10" t="s">
        <v>8571</v>
      </c>
      <c r="D863" s="10" t="s">
        <v>8110</v>
      </c>
      <c r="E863" s="126">
        <v>108813</v>
      </c>
      <c r="F863" s="126">
        <v>108813</v>
      </c>
    </row>
    <row r="864" spans="1:6" x14ac:dyDescent="0.25">
      <c r="A864" s="10">
        <v>7549</v>
      </c>
      <c r="B864" s="127">
        <v>690301008</v>
      </c>
      <c r="C864" s="10" t="s">
        <v>8572</v>
      </c>
      <c r="D864" s="10" t="s">
        <v>8038</v>
      </c>
      <c r="E864" s="126">
        <v>17986302</v>
      </c>
      <c r="F864" s="126">
        <v>17986302</v>
      </c>
    </row>
    <row r="865" spans="1:6" x14ac:dyDescent="0.25">
      <c r="A865" s="10">
        <v>7550</v>
      </c>
      <c r="B865" s="127">
        <v>692503007</v>
      </c>
      <c r="C865" s="10" t="s">
        <v>8573</v>
      </c>
      <c r="D865" s="10" t="s">
        <v>8020</v>
      </c>
      <c r="E865" s="126">
        <v>152720</v>
      </c>
      <c r="F865" s="126">
        <v>152720</v>
      </c>
    </row>
    <row r="866" spans="1:6" x14ac:dyDescent="0.25">
      <c r="A866" s="10">
        <v>7553</v>
      </c>
      <c r="B866" s="127">
        <v>692518004</v>
      </c>
      <c r="C866" s="10" t="s">
        <v>8574</v>
      </c>
      <c r="D866" s="10" t="s">
        <v>8111</v>
      </c>
      <c r="E866" s="126">
        <v>94620</v>
      </c>
      <c r="F866" s="126">
        <v>94620</v>
      </c>
    </row>
    <row r="867" spans="1:6" x14ac:dyDescent="0.25">
      <c r="A867" s="10">
        <v>7554</v>
      </c>
      <c r="B867" s="127">
        <v>690703009</v>
      </c>
      <c r="C867" s="10" t="s">
        <v>8575</v>
      </c>
      <c r="D867" s="10" t="s">
        <v>78</v>
      </c>
      <c r="E867" s="126">
        <v>4006576</v>
      </c>
      <c r="F867" s="126">
        <v>4006576</v>
      </c>
    </row>
    <row r="868" spans="1:6" x14ac:dyDescent="0.25">
      <c r="A868" s="10">
        <v>7555</v>
      </c>
      <c r="B868" s="127">
        <v>692203003</v>
      </c>
      <c r="C868" s="10" t="s">
        <v>8576</v>
      </c>
      <c r="D868" s="10" t="s">
        <v>8053</v>
      </c>
      <c r="E868" s="126">
        <v>141930</v>
      </c>
      <c r="F868" s="126">
        <v>141930</v>
      </c>
    </row>
    <row r="869" spans="1:6" x14ac:dyDescent="0.25">
      <c r="A869" s="10">
        <v>7557</v>
      </c>
      <c r="B869" s="127">
        <v>691103005</v>
      </c>
      <c r="C869" s="10" t="s">
        <v>8577</v>
      </c>
      <c r="D869" s="10" t="s">
        <v>7990</v>
      </c>
      <c r="E869" s="126">
        <v>108813</v>
      </c>
      <c r="F869" s="126">
        <v>108813</v>
      </c>
    </row>
    <row r="870" spans="1:6" x14ac:dyDescent="0.25">
      <c r="A870" s="10">
        <v>7558</v>
      </c>
      <c r="B870" s="127" t="s">
        <v>7828</v>
      </c>
      <c r="C870" s="10" t="s">
        <v>8578</v>
      </c>
      <c r="D870" s="10" t="s">
        <v>8112</v>
      </c>
      <c r="E870" s="126">
        <v>104082</v>
      </c>
      <c r="F870" s="126">
        <v>104082</v>
      </c>
    </row>
    <row r="871" spans="1:6" x14ac:dyDescent="0.25">
      <c r="A871" s="10">
        <v>7559</v>
      </c>
      <c r="B871" s="127">
        <v>690910004</v>
      </c>
      <c r="C871" s="10" t="s">
        <v>8579</v>
      </c>
      <c r="D871" s="10" t="s">
        <v>8113</v>
      </c>
      <c r="E871" s="126">
        <v>95450</v>
      </c>
      <c r="F871" s="126">
        <v>95450</v>
      </c>
    </row>
    <row r="872" spans="1:6" x14ac:dyDescent="0.25">
      <c r="A872" s="10">
        <v>7560</v>
      </c>
      <c r="B872" s="127">
        <v>690201003</v>
      </c>
      <c r="C872" s="10" t="s">
        <v>8580</v>
      </c>
      <c r="D872" s="10" t="s">
        <v>8045</v>
      </c>
      <c r="E872" s="126">
        <v>122176</v>
      </c>
      <c r="F872" s="126">
        <v>122176</v>
      </c>
    </row>
    <row r="873" spans="1:6" x14ac:dyDescent="0.25">
      <c r="A873" s="10">
        <v>7562</v>
      </c>
      <c r="B873" s="127">
        <v>692309006</v>
      </c>
      <c r="C873" s="10" t="s">
        <v>8581</v>
      </c>
      <c r="D873" s="10" t="s">
        <v>8114</v>
      </c>
      <c r="E873" s="126">
        <v>159360</v>
      </c>
      <c r="F873" s="126">
        <v>159360</v>
      </c>
    </row>
    <row r="874" spans="1:6" x14ac:dyDescent="0.25">
      <c r="A874" s="10">
        <v>7565</v>
      </c>
      <c r="B874" s="127">
        <v>650980085</v>
      </c>
      <c r="C874" s="10" t="s">
        <v>8582</v>
      </c>
      <c r="D874" s="10" t="s">
        <v>7888</v>
      </c>
      <c r="E874" s="126">
        <v>7214940</v>
      </c>
      <c r="F874" s="126">
        <v>7214940</v>
      </c>
    </row>
    <row r="875" spans="1:6" x14ac:dyDescent="0.25">
      <c r="A875" s="10">
        <v>7566</v>
      </c>
      <c r="B875" s="127">
        <v>605111394</v>
      </c>
      <c r="C875" s="10" t="s">
        <v>8583</v>
      </c>
      <c r="D875" s="10" t="s">
        <v>8115</v>
      </c>
      <c r="E875" s="126">
        <v>161850</v>
      </c>
      <c r="F875" s="126">
        <v>161850</v>
      </c>
    </row>
    <row r="876" spans="1:6" x14ac:dyDescent="0.25">
      <c r="A876" s="10">
        <v>7572</v>
      </c>
      <c r="B876" s="127">
        <v>690510006</v>
      </c>
      <c r="C876" s="10" t="s">
        <v>8584</v>
      </c>
      <c r="D876" s="10" t="s">
        <v>8116</v>
      </c>
      <c r="E876" s="126">
        <v>103750</v>
      </c>
      <c r="F876" s="126">
        <v>103750</v>
      </c>
    </row>
    <row r="877" spans="1:6" x14ac:dyDescent="0.25">
      <c r="A877" s="10">
        <v>7574</v>
      </c>
      <c r="B877" s="127">
        <v>650856899</v>
      </c>
      <c r="C877" s="10" t="s">
        <v>8585</v>
      </c>
      <c r="D877" s="10" t="s">
        <v>7911</v>
      </c>
      <c r="E877" s="126">
        <v>25210465</v>
      </c>
      <c r="F877" s="126">
        <v>25210465</v>
      </c>
    </row>
    <row r="878" spans="1:6" x14ac:dyDescent="0.25">
      <c r="A878" s="10">
        <v>7575</v>
      </c>
      <c r="B878" s="127">
        <v>605110231</v>
      </c>
      <c r="C878" s="10" t="s">
        <v>8586</v>
      </c>
      <c r="D878" s="10" t="s">
        <v>7883</v>
      </c>
      <c r="E878" s="126">
        <v>8208998</v>
      </c>
      <c r="F878" s="126">
        <v>8208998</v>
      </c>
    </row>
    <row r="879" spans="1:6" x14ac:dyDescent="0.25">
      <c r="A879" s="10">
        <v>7580</v>
      </c>
      <c r="B879" s="127">
        <v>605110223</v>
      </c>
      <c r="C879" s="10" t="s">
        <v>8587</v>
      </c>
      <c r="D879" s="10" t="s">
        <v>7882</v>
      </c>
      <c r="E879" s="126">
        <v>292160</v>
      </c>
      <c r="F879" s="126">
        <v>292160</v>
      </c>
    </row>
    <row r="880" spans="1:6" x14ac:dyDescent="0.25">
      <c r="A880" s="10">
        <v>7584</v>
      </c>
      <c r="B880" s="127">
        <v>690507005</v>
      </c>
      <c r="C880" s="10" t="s">
        <v>8588</v>
      </c>
      <c r="D880" s="10" t="s">
        <v>8030</v>
      </c>
      <c r="E880" s="126">
        <v>3577300</v>
      </c>
      <c r="F880" s="126">
        <v>3577300</v>
      </c>
    </row>
    <row r="881" spans="1:6" x14ac:dyDescent="0.25">
      <c r="A881" s="10">
        <v>7586</v>
      </c>
      <c r="B881" s="127">
        <v>690307006</v>
      </c>
      <c r="C881" s="10" t="s">
        <v>8589</v>
      </c>
      <c r="D881" s="10" t="s">
        <v>7976</v>
      </c>
      <c r="E881" s="126">
        <v>94620</v>
      </c>
      <c r="F881" s="126">
        <v>94620</v>
      </c>
    </row>
    <row r="882" spans="1:6" x14ac:dyDescent="0.25">
      <c r="A882" s="10">
        <v>7591</v>
      </c>
      <c r="B882" s="127">
        <v>691007006</v>
      </c>
      <c r="C882" s="10" t="s">
        <v>8590</v>
      </c>
      <c r="D882" s="10" t="s">
        <v>8117</v>
      </c>
      <c r="E882" s="126">
        <v>83000</v>
      </c>
      <c r="F882" s="126">
        <v>83000</v>
      </c>
    </row>
    <row r="883" spans="1:6" x14ac:dyDescent="0.25">
      <c r="A883" s="10">
        <v>7592</v>
      </c>
      <c r="B883" s="127">
        <v>692645006</v>
      </c>
      <c r="C883" s="10" t="s">
        <v>8591</v>
      </c>
      <c r="D883" s="10" t="s">
        <v>8118</v>
      </c>
      <c r="E883" s="126">
        <v>136950</v>
      </c>
      <c r="F883" s="126">
        <v>136950</v>
      </c>
    </row>
    <row r="884" spans="1:6" x14ac:dyDescent="0.25">
      <c r="A884" s="10">
        <v>7593</v>
      </c>
      <c r="B884" s="127">
        <v>690513005</v>
      </c>
      <c r="C884" s="10" t="s">
        <v>8592</v>
      </c>
      <c r="D884" s="10" t="s">
        <v>8119</v>
      </c>
      <c r="E884" s="126">
        <v>103750</v>
      </c>
      <c r="F884" s="126">
        <v>103750</v>
      </c>
    </row>
    <row r="885" spans="1:6" x14ac:dyDescent="0.25">
      <c r="A885" s="10">
        <v>7594</v>
      </c>
      <c r="B885" s="127">
        <v>691002004</v>
      </c>
      <c r="C885" s="10" t="s">
        <v>8593</v>
      </c>
      <c r="D885" s="10" t="s">
        <v>8120</v>
      </c>
      <c r="E885" s="126">
        <v>91300</v>
      </c>
      <c r="F885" s="126">
        <v>91300</v>
      </c>
    </row>
    <row r="886" spans="1:6" x14ac:dyDescent="0.25">
      <c r="A886" s="10">
        <v>7595</v>
      </c>
      <c r="B886" s="127">
        <v>605111211</v>
      </c>
      <c r="C886" s="10" t="s">
        <v>8594</v>
      </c>
      <c r="D886" s="10" t="s">
        <v>7958</v>
      </c>
      <c r="E886" s="126">
        <v>394914</v>
      </c>
      <c r="F886" s="126">
        <v>394914</v>
      </c>
    </row>
    <row r="887" spans="1:6" x14ac:dyDescent="0.25">
      <c r="A887" s="10">
        <v>7596</v>
      </c>
      <c r="B887" s="127">
        <v>690737000</v>
      </c>
      <c r="C887" s="10" t="s">
        <v>8595</v>
      </c>
      <c r="D887" s="10" t="s">
        <v>8121</v>
      </c>
      <c r="E887" s="126">
        <v>103750</v>
      </c>
      <c r="F887" s="126">
        <v>103750</v>
      </c>
    </row>
    <row r="888" spans="1:6" x14ac:dyDescent="0.25">
      <c r="A888" s="10">
        <v>7598</v>
      </c>
      <c r="B888" s="127">
        <v>690406004</v>
      </c>
      <c r="C888" s="10" t="s">
        <v>8596</v>
      </c>
      <c r="D888" s="10" t="s">
        <v>8122</v>
      </c>
      <c r="E888" s="126">
        <v>3262498</v>
      </c>
      <c r="F888" s="126">
        <v>3262498</v>
      </c>
    </row>
    <row r="889" spans="1:6" x14ac:dyDescent="0.25">
      <c r="A889" s="10">
        <v>7601</v>
      </c>
      <c r="B889" s="127">
        <v>690402009</v>
      </c>
      <c r="C889" s="10" t="s">
        <v>8597</v>
      </c>
      <c r="D889" s="10" t="s">
        <v>8123</v>
      </c>
      <c r="E889" s="126">
        <v>110894</v>
      </c>
      <c r="F889" s="126">
        <v>110894</v>
      </c>
    </row>
    <row r="890" spans="1:6" x14ac:dyDescent="0.25">
      <c r="A890" s="10">
        <v>7605</v>
      </c>
      <c r="B890" s="127">
        <v>651131154</v>
      </c>
      <c r="C890" s="10" t="s">
        <v>8598</v>
      </c>
      <c r="D890" s="10" t="s">
        <v>7899</v>
      </c>
      <c r="E890" s="126">
        <v>12242937</v>
      </c>
      <c r="F890" s="126">
        <v>12242937</v>
      </c>
    </row>
    <row r="891" spans="1:6" x14ac:dyDescent="0.25">
      <c r="A891" s="10">
        <v>7609</v>
      </c>
      <c r="B891" s="127" t="s">
        <v>7802</v>
      </c>
      <c r="C891" s="10" t="s">
        <v>8599</v>
      </c>
      <c r="D891" s="10" t="s">
        <v>7916</v>
      </c>
      <c r="E891" s="126">
        <v>29509887</v>
      </c>
      <c r="F891" s="126">
        <v>29509887</v>
      </c>
    </row>
    <row r="892" spans="1:6" x14ac:dyDescent="0.25">
      <c r="A892" s="10">
        <v>7614</v>
      </c>
      <c r="B892" s="127">
        <v>651185149</v>
      </c>
      <c r="C892" s="10" t="s">
        <v>8600</v>
      </c>
      <c r="D892" s="10" t="s">
        <v>7924</v>
      </c>
      <c r="E892" s="126">
        <v>13743452</v>
      </c>
      <c r="F892" s="126">
        <v>13743452</v>
      </c>
    </row>
    <row r="893" spans="1:6" x14ac:dyDescent="0.25">
      <c r="A893" s="10">
        <v>7614</v>
      </c>
      <c r="B893" s="127">
        <v>651185149</v>
      </c>
      <c r="C893" s="10" t="s">
        <v>8600</v>
      </c>
      <c r="D893" s="10" t="s">
        <v>7908</v>
      </c>
      <c r="E893" s="126">
        <v>22735284</v>
      </c>
      <c r="F893" s="126">
        <v>22735284</v>
      </c>
    </row>
    <row r="894" spans="1:6" x14ac:dyDescent="0.25">
      <c r="A894" s="10">
        <v>7614</v>
      </c>
      <c r="B894" s="127">
        <v>651185149</v>
      </c>
      <c r="C894" s="10" t="s">
        <v>8600</v>
      </c>
      <c r="D894" s="10" t="s">
        <v>8019</v>
      </c>
      <c r="E894" s="126">
        <v>27486902</v>
      </c>
      <c r="F894" s="126">
        <v>27486902</v>
      </c>
    </row>
    <row r="895" spans="1:6" x14ac:dyDescent="0.25">
      <c r="A895" s="10">
        <v>7614</v>
      </c>
      <c r="B895" s="127">
        <v>651185149</v>
      </c>
      <c r="C895" s="10" t="s">
        <v>8600</v>
      </c>
      <c r="D895" s="10" t="s">
        <v>7928</v>
      </c>
      <c r="E895" s="126">
        <v>61957805</v>
      </c>
      <c r="F895" s="126">
        <v>61957805</v>
      </c>
    </row>
    <row r="896" spans="1:6" x14ac:dyDescent="0.25">
      <c r="A896" s="10">
        <v>7615</v>
      </c>
      <c r="B896" s="127" t="s">
        <v>7829</v>
      </c>
      <c r="C896" s="10" t="s">
        <v>8601</v>
      </c>
      <c r="D896" s="10" t="s">
        <v>8093</v>
      </c>
      <c r="E896" s="126">
        <v>4893746</v>
      </c>
      <c r="F896" s="126">
        <v>4893746</v>
      </c>
    </row>
    <row r="897" spans="1:6" x14ac:dyDescent="0.25">
      <c r="A897" s="10">
        <v>7620</v>
      </c>
      <c r="B897" s="127">
        <v>732384006</v>
      </c>
      <c r="C897" s="10" t="s">
        <v>8602</v>
      </c>
      <c r="D897" s="10" t="s">
        <v>7925</v>
      </c>
      <c r="E897" s="126">
        <v>31795042</v>
      </c>
      <c r="F897" s="126">
        <v>31795042</v>
      </c>
    </row>
    <row r="898" spans="1:6" x14ac:dyDescent="0.25">
      <c r="A898" s="10">
        <v>7626</v>
      </c>
      <c r="B898" s="127" t="s">
        <v>7861</v>
      </c>
      <c r="C898" s="10" t="s">
        <v>8603</v>
      </c>
      <c r="D898" s="10" t="s">
        <v>187</v>
      </c>
      <c r="E898" s="126">
        <v>35289784</v>
      </c>
      <c r="F898" s="126">
        <v>35289784</v>
      </c>
    </row>
    <row r="899" spans="1:6" x14ac:dyDescent="0.25">
      <c r="A899" s="10">
        <v>7638</v>
      </c>
      <c r="B899" s="127" t="s">
        <v>7800</v>
      </c>
      <c r="C899" s="10" t="s">
        <v>8604</v>
      </c>
      <c r="D899" s="10" t="s">
        <v>7993</v>
      </c>
      <c r="E899" s="126">
        <v>7252749</v>
      </c>
      <c r="F899" s="126">
        <v>7252749</v>
      </c>
    </row>
    <row r="900" spans="1:6" x14ac:dyDescent="0.25">
      <c r="A900" s="10">
        <v>7644</v>
      </c>
      <c r="B900" s="127">
        <v>651519810</v>
      </c>
      <c r="C900" s="10" t="s">
        <v>8605</v>
      </c>
      <c r="D900" s="10" t="s">
        <v>7938</v>
      </c>
      <c r="E900" s="126">
        <v>4562559</v>
      </c>
      <c r="F900" s="126">
        <v>4562559</v>
      </c>
    </row>
    <row r="901" spans="1:6" x14ac:dyDescent="0.25">
      <c r="A901" s="10">
        <v>7644</v>
      </c>
      <c r="B901" s="127">
        <v>651519810</v>
      </c>
      <c r="C901" s="10" t="s">
        <v>8605</v>
      </c>
      <c r="D901" s="10" t="s">
        <v>8077</v>
      </c>
      <c r="E901" s="126">
        <v>13487285</v>
      </c>
      <c r="F901" s="126">
        <v>13487285</v>
      </c>
    </row>
    <row r="902" spans="1:6" x14ac:dyDescent="0.25">
      <c r="A902" s="10">
        <v>7645</v>
      </c>
      <c r="B902" s="127">
        <v>651539161</v>
      </c>
      <c r="C902" s="10" t="s">
        <v>8606</v>
      </c>
      <c r="D902" s="10" t="s">
        <v>7960</v>
      </c>
      <c r="E902" s="126">
        <v>17326200</v>
      </c>
      <c r="F902" s="126">
        <v>17326200</v>
      </c>
    </row>
    <row r="903" spans="1:6" x14ac:dyDescent="0.25">
      <c r="A903" s="10">
        <v>7645</v>
      </c>
      <c r="B903" s="127">
        <v>651539161</v>
      </c>
      <c r="C903" s="10" t="s">
        <v>8606</v>
      </c>
      <c r="D903" s="10" t="s">
        <v>7954</v>
      </c>
      <c r="E903" s="126">
        <v>48689828</v>
      </c>
      <c r="F903" s="126">
        <v>48689828</v>
      </c>
    </row>
    <row r="904" spans="1:6" x14ac:dyDescent="0.25">
      <c r="A904" s="10">
        <v>7645</v>
      </c>
      <c r="B904" s="127">
        <v>651539161</v>
      </c>
      <c r="C904" s="10" t="s">
        <v>8606</v>
      </c>
      <c r="D904" s="10" t="s">
        <v>7900</v>
      </c>
      <c r="E904" s="126">
        <v>109062484</v>
      </c>
      <c r="F904" s="126">
        <v>109062484</v>
      </c>
    </row>
    <row r="905" spans="1:6" x14ac:dyDescent="0.25">
      <c r="A905" s="10">
        <v>7650</v>
      </c>
      <c r="B905" s="127">
        <v>651589657</v>
      </c>
      <c r="C905" s="10" t="s">
        <v>8607</v>
      </c>
      <c r="D905" s="10" t="s">
        <v>7950</v>
      </c>
      <c r="E905" s="126">
        <v>6413280</v>
      </c>
      <c r="F905" s="126">
        <v>6413280</v>
      </c>
    </row>
    <row r="906" spans="1:6" x14ac:dyDescent="0.25">
      <c r="A906" s="10">
        <v>7650</v>
      </c>
      <c r="B906" s="127">
        <v>651589657</v>
      </c>
      <c r="C906" s="10" t="s">
        <v>8607</v>
      </c>
      <c r="D906" s="10" t="s">
        <v>7948</v>
      </c>
      <c r="E906" s="126">
        <v>6413280</v>
      </c>
      <c r="F906" s="126">
        <v>6413280</v>
      </c>
    </row>
    <row r="907" spans="1:6" x14ac:dyDescent="0.25">
      <c r="A907" s="10">
        <v>7652</v>
      </c>
      <c r="B907" s="127">
        <v>659070006</v>
      </c>
      <c r="C907" s="10" t="s">
        <v>8608</v>
      </c>
      <c r="D907" s="10" t="s">
        <v>7892</v>
      </c>
      <c r="E907" s="126">
        <v>6425226</v>
      </c>
      <c r="F907" s="126">
        <v>6425226</v>
      </c>
    </row>
    <row r="908" spans="1:6" x14ac:dyDescent="0.25">
      <c r="A908" s="10">
        <v>7652</v>
      </c>
      <c r="B908" s="127">
        <v>659070006</v>
      </c>
      <c r="C908" s="10" t="s">
        <v>8608</v>
      </c>
      <c r="D908" s="10" t="s">
        <v>7917</v>
      </c>
      <c r="E908" s="126">
        <v>16401193</v>
      </c>
      <c r="F908" s="126">
        <v>16401193</v>
      </c>
    </row>
    <row r="909" spans="1:6" x14ac:dyDescent="0.25">
      <c r="A909" s="10">
        <v>7657</v>
      </c>
      <c r="B909" s="127">
        <v>651354765</v>
      </c>
      <c r="C909" s="10" t="s">
        <v>8609</v>
      </c>
      <c r="D909" s="10" t="s">
        <v>7946</v>
      </c>
      <c r="E909" s="126">
        <v>1405044</v>
      </c>
      <c r="F909" s="126">
        <v>1405044</v>
      </c>
    </row>
    <row r="910" spans="1:6" x14ac:dyDescent="0.25">
      <c r="A910" s="10">
        <v>7657</v>
      </c>
      <c r="B910" s="127">
        <v>651354765</v>
      </c>
      <c r="C910" s="10" t="s">
        <v>8609</v>
      </c>
      <c r="D910" s="10" t="s">
        <v>8000</v>
      </c>
      <c r="E910" s="126">
        <v>10344000</v>
      </c>
      <c r="F910" s="126">
        <v>10344000</v>
      </c>
    </row>
    <row r="911" spans="1:6" x14ac:dyDescent="0.25">
      <c r="A911" s="10">
        <v>7657</v>
      </c>
      <c r="B911" s="127">
        <v>651354765</v>
      </c>
      <c r="C911" s="10" t="s">
        <v>8609</v>
      </c>
      <c r="D911" s="10" t="s">
        <v>78</v>
      </c>
      <c r="E911" s="126">
        <v>10764427</v>
      </c>
      <c r="F911" s="126">
        <v>10764427</v>
      </c>
    </row>
    <row r="912" spans="1:6" x14ac:dyDescent="0.25">
      <c r="A912" s="10">
        <v>7657</v>
      </c>
      <c r="B912" s="127">
        <v>651354765</v>
      </c>
      <c r="C912" s="10" t="s">
        <v>8609</v>
      </c>
      <c r="D912" s="10" t="s">
        <v>7942</v>
      </c>
      <c r="E912" s="126">
        <v>16033200</v>
      </c>
      <c r="F912" s="126">
        <v>16033200</v>
      </c>
    </row>
    <row r="913" spans="1:6" x14ac:dyDescent="0.25">
      <c r="A913" s="10">
        <v>7657</v>
      </c>
      <c r="B913" s="127">
        <v>651354765</v>
      </c>
      <c r="C913" s="10" t="s">
        <v>8609</v>
      </c>
      <c r="D913" s="10" t="s">
        <v>7949</v>
      </c>
      <c r="E913" s="126">
        <v>16033200</v>
      </c>
      <c r="F913" s="126">
        <v>16033200</v>
      </c>
    </row>
    <row r="914" spans="1:6" x14ac:dyDescent="0.25">
      <c r="A914" s="10">
        <v>7657</v>
      </c>
      <c r="B914" s="127">
        <v>651354765</v>
      </c>
      <c r="C914" s="10" t="s">
        <v>8609</v>
      </c>
      <c r="D914" s="10" t="s">
        <v>7951</v>
      </c>
      <c r="E914" s="126">
        <v>36604830</v>
      </c>
      <c r="F914" s="126">
        <v>36604830</v>
      </c>
    </row>
    <row r="915" spans="1:6" x14ac:dyDescent="0.25">
      <c r="A915" s="10">
        <v>7658</v>
      </c>
      <c r="B915" s="127">
        <v>650964950</v>
      </c>
      <c r="C915" s="10" t="s">
        <v>8610</v>
      </c>
      <c r="D915" s="10" t="s">
        <v>8124</v>
      </c>
      <c r="E915" s="126">
        <v>10719378</v>
      </c>
      <c r="F915" s="126">
        <v>10719378</v>
      </c>
    </row>
    <row r="916" spans="1:6" x14ac:dyDescent="0.25">
      <c r="A916" s="10">
        <v>7670</v>
      </c>
      <c r="B916" s="127">
        <v>651747023</v>
      </c>
      <c r="C916" s="10" t="s">
        <v>8611</v>
      </c>
      <c r="D916" s="10" t="s">
        <v>6479</v>
      </c>
      <c r="E916" s="126">
        <v>15471290</v>
      </c>
      <c r="F916" s="126">
        <v>15471290</v>
      </c>
    </row>
    <row r="917" spans="1:6" x14ac:dyDescent="0.25">
      <c r="A917" s="10">
        <v>7672</v>
      </c>
      <c r="B917" s="127">
        <v>605110436</v>
      </c>
      <c r="C917" s="10" t="s">
        <v>8612</v>
      </c>
      <c r="D917" s="10" t="s">
        <v>7916</v>
      </c>
      <c r="E917" s="126">
        <v>5589396</v>
      </c>
      <c r="F917" s="126">
        <v>5589396</v>
      </c>
    </row>
    <row r="918" spans="1:6" x14ac:dyDescent="0.25">
      <c r="A918" s="10">
        <v>7706</v>
      </c>
      <c r="B918" s="127">
        <v>650837746</v>
      </c>
      <c r="C918" s="10" t="s">
        <v>8613</v>
      </c>
      <c r="D918" s="10" t="s">
        <v>7914</v>
      </c>
      <c r="E918" s="126">
        <v>5390999</v>
      </c>
      <c r="F918" s="126">
        <v>5390999</v>
      </c>
    </row>
  </sheetData>
  <sortState ref="A2:F999">
    <sortCondition ref="A1"/>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4"/>
  <sheetViews>
    <sheetView topLeftCell="E1" workbookViewId="0">
      <selection activeCell="T879" sqref="T879"/>
    </sheetView>
  </sheetViews>
  <sheetFormatPr baseColWidth="10" defaultColWidth="11.44140625" defaultRowHeight="18.75" customHeight="1" x14ac:dyDescent="0.25"/>
  <cols>
    <col min="1" max="1" width="11.5546875" style="170" bestFit="1" customWidth="1"/>
    <col min="2" max="2" width="11.44140625" style="96"/>
    <col min="3" max="3" width="11.44140625" style="153"/>
    <col min="4" max="4" width="69.6640625" style="96" customWidth="1"/>
    <col min="5" max="8" width="11.44140625" style="96"/>
    <col min="9" max="10" width="11.5546875" style="96" bestFit="1" customWidth="1"/>
    <col min="11" max="14" width="11.44140625" style="96"/>
    <col min="15" max="15" width="12" style="96" bestFit="1" customWidth="1"/>
    <col min="16" max="17" width="11.44140625" style="96"/>
    <col min="18" max="18" width="11.5546875" style="96" bestFit="1" customWidth="1"/>
    <col min="19" max="19" width="11.44140625" style="96"/>
    <col min="20" max="20" width="11.88671875" style="96" bestFit="1" customWidth="1"/>
    <col min="21" max="16384" width="11.44140625" style="96"/>
  </cols>
  <sheetData>
    <row r="1" spans="1:20" s="97" customFormat="1" ht="18.75" customHeight="1" x14ac:dyDescent="0.25">
      <c r="A1" s="154" t="s">
        <v>18</v>
      </c>
      <c r="B1" s="98" t="s">
        <v>2</v>
      </c>
      <c r="C1" s="137" t="s">
        <v>8620</v>
      </c>
      <c r="D1" s="98" t="s">
        <v>4</v>
      </c>
      <c r="E1" s="99" t="s">
        <v>5</v>
      </c>
      <c r="F1" s="99" t="s">
        <v>6</v>
      </c>
      <c r="G1" s="99" t="s">
        <v>7</v>
      </c>
      <c r="H1" s="99" t="s">
        <v>8</v>
      </c>
      <c r="I1" s="99" t="s">
        <v>10</v>
      </c>
      <c r="J1" s="99" t="s">
        <v>22</v>
      </c>
      <c r="K1" s="99" t="s">
        <v>9</v>
      </c>
      <c r="L1" s="99" t="s">
        <v>11</v>
      </c>
      <c r="M1" s="99" t="s">
        <v>12</v>
      </c>
      <c r="N1" s="99" t="s">
        <v>13</v>
      </c>
      <c r="O1" s="99" t="s">
        <v>23</v>
      </c>
      <c r="P1" s="100" t="s">
        <v>14</v>
      </c>
      <c r="Q1" s="100" t="s">
        <v>0</v>
      </c>
      <c r="R1" s="99" t="s">
        <v>15</v>
      </c>
      <c r="S1" s="99" t="s">
        <v>16</v>
      </c>
      <c r="T1" s="99" t="s">
        <v>17</v>
      </c>
    </row>
    <row r="2" spans="1:20" s="18" customFormat="1" ht="18.75" customHeight="1" x14ac:dyDescent="0.25">
      <c r="A2" s="155">
        <v>25</v>
      </c>
      <c r="B2" s="103" t="s">
        <v>130</v>
      </c>
      <c r="C2" s="138">
        <v>712763000</v>
      </c>
      <c r="D2" s="106" t="s">
        <v>81</v>
      </c>
      <c r="E2" s="106" t="s">
        <v>131</v>
      </c>
      <c r="F2" s="107" t="s">
        <v>132</v>
      </c>
      <c r="G2" s="107" t="s">
        <v>133</v>
      </c>
      <c r="H2" s="107" t="s">
        <v>134</v>
      </c>
      <c r="I2" s="106" t="s">
        <v>135</v>
      </c>
      <c r="J2" s="106" t="s">
        <v>136</v>
      </c>
      <c r="K2" s="106" t="s">
        <v>137</v>
      </c>
      <c r="L2" s="106" t="s">
        <v>138</v>
      </c>
      <c r="M2" s="103" t="s">
        <v>898</v>
      </c>
      <c r="N2" s="101" t="s">
        <v>139</v>
      </c>
      <c r="O2" s="101" t="s">
        <v>63</v>
      </c>
      <c r="P2" s="115" t="s">
        <v>63</v>
      </c>
      <c r="Q2" s="101"/>
      <c r="R2" s="115" t="s">
        <v>92</v>
      </c>
      <c r="S2" s="115" t="s">
        <v>140</v>
      </c>
      <c r="T2" s="125">
        <v>37970</v>
      </c>
    </row>
    <row r="3" spans="1:20" s="18" customFormat="1" ht="18.75" customHeight="1" x14ac:dyDescent="0.25">
      <c r="A3" s="156">
        <v>50</v>
      </c>
      <c r="B3" s="26" t="s">
        <v>94</v>
      </c>
      <c r="C3" s="139">
        <v>706357009</v>
      </c>
      <c r="D3" s="24" t="s">
        <v>53</v>
      </c>
      <c r="E3" s="24" t="s">
        <v>95</v>
      </c>
      <c r="F3" s="25" t="s">
        <v>96</v>
      </c>
      <c r="G3" s="25" t="s">
        <v>97</v>
      </c>
      <c r="H3" s="25" t="s">
        <v>98</v>
      </c>
      <c r="I3" s="24" t="s">
        <v>99</v>
      </c>
      <c r="J3" s="24" t="s">
        <v>100</v>
      </c>
      <c r="K3" s="24" t="s">
        <v>101</v>
      </c>
      <c r="L3" s="24" t="s">
        <v>103</v>
      </c>
      <c r="M3" s="26" t="s">
        <v>51</v>
      </c>
      <c r="N3" s="27" t="s">
        <v>78</v>
      </c>
      <c r="O3" s="27" t="s">
        <v>102</v>
      </c>
      <c r="P3" s="28" t="s">
        <v>63</v>
      </c>
      <c r="Q3" s="27"/>
      <c r="R3" s="28" t="s">
        <v>48</v>
      </c>
      <c r="S3" s="28" t="s">
        <v>104</v>
      </c>
      <c r="T3" s="29">
        <v>37970</v>
      </c>
    </row>
    <row r="4" spans="1:20" s="18" customFormat="1" ht="18.75" customHeight="1" x14ac:dyDescent="0.25">
      <c r="A4" s="156">
        <v>100</v>
      </c>
      <c r="B4" s="26" t="s">
        <v>164</v>
      </c>
      <c r="C4" s="139">
        <v>702085004</v>
      </c>
      <c r="D4" s="24" t="s">
        <v>152</v>
      </c>
      <c r="E4" s="24" t="s">
        <v>153</v>
      </c>
      <c r="F4" s="25" t="s">
        <v>27</v>
      </c>
      <c r="G4" s="25" t="s">
        <v>165</v>
      </c>
      <c r="H4" s="25"/>
      <c r="I4" s="24"/>
      <c r="J4" s="24"/>
      <c r="K4" s="24" t="s">
        <v>166</v>
      </c>
      <c r="L4" s="24" t="s">
        <v>167</v>
      </c>
      <c r="M4" s="26" t="s">
        <v>6166</v>
      </c>
      <c r="N4" s="27" t="s">
        <v>168</v>
      </c>
      <c r="O4" s="27"/>
      <c r="P4" s="28"/>
      <c r="Q4" s="27"/>
      <c r="R4" s="28" t="s">
        <v>169</v>
      </c>
      <c r="S4" s="28" t="s">
        <v>170</v>
      </c>
      <c r="T4" s="29">
        <v>37970</v>
      </c>
    </row>
    <row r="5" spans="1:20" s="18" customFormat="1" ht="18.75" customHeight="1" x14ac:dyDescent="0.25">
      <c r="A5" s="156">
        <v>150</v>
      </c>
      <c r="B5" s="24" t="s">
        <v>4151</v>
      </c>
      <c r="C5" s="139">
        <v>700700003</v>
      </c>
      <c r="D5" s="24" t="s">
        <v>53</v>
      </c>
      <c r="E5" s="24" t="s">
        <v>4152</v>
      </c>
      <c r="F5" s="25" t="s">
        <v>4153</v>
      </c>
      <c r="G5" s="25" t="s">
        <v>4154</v>
      </c>
      <c r="H5" s="31" t="s">
        <v>6963</v>
      </c>
      <c r="I5" s="24" t="s">
        <v>99</v>
      </c>
      <c r="J5" s="32" t="s">
        <v>6964</v>
      </c>
      <c r="K5" s="32" t="s">
        <v>6965</v>
      </c>
      <c r="L5" s="24" t="s">
        <v>6229</v>
      </c>
      <c r="M5" s="26" t="s">
        <v>6166</v>
      </c>
      <c r="N5" s="27" t="s">
        <v>4157</v>
      </c>
      <c r="O5" s="27" t="s">
        <v>4156</v>
      </c>
      <c r="P5" s="28" t="s">
        <v>4155</v>
      </c>
      <c r="Q5" s="27"/>
      <c r="R5" s="28" t="s">
        <v>4158</v>
      </c>
      <c r="S5" s="33" t="s">
        <v>6978</v>
      </c>
      <c r="T5" s="29">
        <v>37970</v>
      </c>
    </row>
    <row r="6" spans="1:20" s="18" customFormat="1" ht="18.75" customHeight="1" x14ac:dyDescent="0.25">
      <c r="A6" s="156">
        <v>225</v>
      </c>
      <c r="B6" s="26" t="s">
        <v>7652</v>
      </c>
      <c r="C6" s="139">
        <v>704164009</v>
      </c>
      <c r="D6" s="24" t="s">
        <v>53</v>
      </c>
      <c r="E6" s="24" t="s">
        <v>178</v>
      </c>
      <c r="F6" s="31" t="s">
        <v>7653</v>
      </c>
      <c r="G6" s="25" t="s">
        <v>178</v>
      </c>
      <c r="H6" s="25" t="s">
        <v>7654</v>
      </c>
      <c r="I6" s="24" t="s">
        <v>6603</v>
      </c>
      <c r="J6" s="32" t="s">
        <v>7655</v>
      </c>
      <c r="K6" s="24" t="s">
        <v>179</v>
      </c>
      <c r="L6" s="24" t="s">
        <v>181</v>
      </c>
      <c r="M6" s="26" t="s">
        <v>898</v>
      </c>
      <c r="N6" s="27" t="s">
        <v>182</v>
      </c>
      <c r="O6" s="27" t="s">
        <v>180</v>
      </c>
      <c r="P6" s="28"/>
      <c r="Q6" s="27"/>
      <c r="R6" s="28" t="s">
        <v>79</v>
      </c>
      <c r="S6" s="33" t="s">
        <v>7233</v>
      </c>
      <c r="T6" s="29">
        <v>37970</v>
      </c>
    </row>
    <row r="7" spans="1:20" s="18" customFormat="1" ht="18.75" customHeight="1" x14ac:dyDescent="0.25">
      <c r="A7" s="157">
        <v>250</v>
      </c>
      <c r="B7" s="19" t="s">
        <v>201</v>
      </c>
      <c r="C7" s="140">
        <v>818329008</v>
      </c>
      <c r="D7" s="17" t="s">
        <v>81</v>
      </c>
      <c r="E7" s="17" t="s">
        <v>202</v>
      </c>
      <c r="F7" s="16" t="s">
        <v>7597</v>
      </c>
      <c r="G7" s="16" t="s">
        <v>203</v>
      </c>
      <c r="H7" s="16" t="s">
        <v>6757</v>
      </c>
      <c r="I7" s="17" t="s">
        <v>204</v>
      </c>
      <c r="J7" s="35" t="s">
        <v>7598</v>
      </c>
      <c r="K7" s="17" t="s">
        <v>6758</v>
      </c>
      <c r="L7" s="17" t="s">
        <v>6756</v>
      </c>
      <c r="M7" s="19" t="s">
        <v>630</v>
      </c>
      <c r="N7" s="20" t="s">
        <v>205</v>
      </c>
      <c r="O7" s="20" t="s">
        <v>206</v>
      </c>
      <c r="P7" s="21" t="s">
        <v>207</v>
      </c>
      <c r="Q7" s="20"/>
      <c r="R7" s="21">
        <v>93401</v>
      </c>
      <c r="S7" s="21" t="s">
        <v>7592</v>
      </c>
      <c r="T7" s="22">
        <v>37970</v>
      </c>
    </row>
    <row r="8" spans="1:20" s="18" customFormat="1" ht="18.75" customHeight="1" x14ac:dyDescent="0.25">
      <c r="A8" s="156">
        <v>400</v>
      </c>
      <c r="B8" s="26" t="s">
        <v>171</v>
      </c>
      <c r="C8" s="139">
        <v>700134407</v>
      </c>
      <c r="D8" s="24" t="s">
        <v>81</v>
      </c>
      <c r="E8" s="24" t="s">
        <v>172</v>
      </c>
      <c r="F8" s="25" t="s">
        <v>6600</v>
      </c>
      <c r="G8" s="25" t="s">
        <v>173</v>
      </c>
      <c r="H8" s="25" t="s">
        <v>6601</v>
      </c>
      <c r="I8" s="32" t="s">
        <v>7268</v>
      </c>
      <c r="J8" s="24" t="s">
        <v>6602</v>
      </c>
      <c r="K8" s="24" t="s">
        <v>174</v>
      </c>
      <c r="L8" s="24" t="s">
        <v>175</v>
      </c>
      <c r="M8" s="26" t="s">
        <v>630</v>
      </c>
      <c r="N8" s="27" t="s">
        <v>205</v>
      </c>
      <c r="O8" s="27" t="s">
        <v>177</v>
      </c>
      <c r="P8" s="28" t="s">
        <v>176</v>
      </c>
      <c r="Q8" s="27"/>
      <c r="R8" s="28">
        <v>93401</v>
      </c>
      <c r="S8" s="33" t="s">
        <v>7269</v>
      </c>
      <c r="T8" s="29">
        <v>37970</v>
      </c>
    </row>
    <row r="9" spans="1:20" s="18" customFormat="1" ht="18.75" customHeight="1" x14ac:dyDescent="0.25">
      <c r="A9" s="156">
        <v>450</v>
      </c>
      <c r="B9" s="26" t="s">
        <v>208</v>
      </c>
      <c r="C9" s="139">
        <v>702265002</v>
      </c>
      <c r="D9" s="24" t="s">
        <v>81</v>
      </c>
      <c r="E9" s="24" t="s">
        <v>209</v>
      </c>
      <c r="F9" s="25" t="s">
        <v>210</v>
      </c>
      <c r="G9" s="25" t="s">
        <v>211</v>
      </c>
      <c r="H9" s="25" t="s">
        <v>212</v>
      </c>
      <c r="I9" s="24" t="s">
        <v>99</v>
      </c>
      <c r="J9" s="24" t="s">
        <v>213</v>
      </c>
      <c r="K9" s="24" t="s">
        <v>214</v>
      </c>
      <c r="L9" s="24" t="s">
        <v>215</v>
      </c>
      <c r="M9" s="26" t="s">
        <v>618</v>
      </c>
      <c r="N9" s="27" t="s">
        <v>218</v>
      </c>
      <c r="O9" s="27" t="s">
        <v>218</v>
      </c>
      <c r="P9" s="28" t="s">
        <v>216</v>
      </c>
      <c r="Q9" s="27"/>
      <c r="R9" s="28">
        <v>93401</v>
      </c>
      <c r="S9" s="28" t="s">
        <v>219</v>
      </c>
      <c r="T9" s="29">
        <v>37970</v>
      </c>
    </row>
    <row r="10" spans="1:20" s="18" customFormat="1" ht="18.75" customHeight="1" x14ac:dyDescent="0.25">
      <c r="A10" s="156">
        <v>650</v>
      </c>
      <c r="B10" s="26" t="s">
        <v>570</v>
      </c>
      <c r="C10" s="139">
        <v>700151204</v>
      </c>
      <c r="D10" s="24" t="s">
        <v>81</v>
      </c>
      <c r="E10" s="24" t="s">
        <v>571</v>
      </c>
      <c r="F10" s="25" t="s">
        <v>572</v>
      </c>
      <c r="G10" s="25" t="s">
        <v>573</v>
      </c>
      <c r="H10" s="25" t="s">
        <v>574</v>
      </c>
      <c r="I10" s="24" t="s">
        <v>575</v>
      </c>
      <c r="J10" s="24" t="s">
        <v>576</v>
      </c>
      <c r="K10" s="24" t="s">
        <v>577</v>
      </c>
      <c r="L10" s="24" t="s">
        <v>579</v>
      </c>
      <c r="M10" s="26" t="s">
        <v>217</v>
      </c>
      <c r="N10" s="27"/>
      <c r="O10" s="27" t="s">
        <v>580</v>
      </c>
      <c r="P10" s="28" t="s">
        <v>578</v>
      </c>
      <c r="Q10" s="27"/>
      <c r="R10" s="28" t="s">
        <v>419</v>
      </c>
      <c r="S10" s="28" t="s">
        <v>581</v>
      </c>
      <c r="T10" s="29">
        <v>37970</v>
      </c>
    </row>
    <row r="11" spans="1:20" s="18" customFormat="1" ht="18.75" customHeight="1" x14ac:dyDescent="0.25">
      <c r="A11" s="156">
        <v>850</v>
      </c>
      <c r="B11" s="26" t="s">
        <v>655</v>
      </c>
      <c r="C11" s="139">
        <v>703708005</v>
      </c>
      <c r="D11" s="24" t="s">
        <v>81</v>
      </c>
      <c r="E11" s="24" t="s">
        <v>656</v>
      </c>
      <c r="F11" s="25" t="s">
        <v>657</v>
      </c>
      <c r="G11" s="25" t="s">
        <v>658</v>
      </c>
      <c r="H11" s="25" t="s">
        <v>659</v>
      </c>
      <c r="I11" s="24" t="s">
        <v>660</v>
      </c>
      <c r="J11" s="24" t="s">
        <v>661</v>
      </c>
      <c r="K11" s="24" t="s">
        <v>662</v>
      </c>
      <c r="L11" s="24" t="s">
        <v>664</v>
      </c>
      <c r="M11" s="26" t="s">
        <v>344</v>
      </c>
      <c r="N11" s="27" t="s">
        <v>606</v>
      </c>
      <c r="O11" s="27" t="s">
        <v>663</v>
      </c>
      <c r="P11" s="28"/>
      <c r="Q11" s="27"/>
      <c r="R11" s="28">
        <v>93401</v>
      </c>
      <c r="S11" s="28" t="s">
        <v>665</v>
      </c>
      <c r="T11" s="29">
        <v>37960</v>
      </c>
    </row>
    <row r="12" spans="1:20" s="18" customFormat="1" ht="18.75" customHeight="1" x14ac:dyDescent="0.25">
      <c r="A12" s="156">
        <v>870</v>
      </c>
      <c r="B12" s="26" t="s">
        <v>220</v>
      </c>
      <c r="C12" s="139">
        <v>712382007</v>
      </c>
      <c r="D12" s="24" t="s">
        <v>53</v>
      </c>
      <c r="E12" s="24" t="s">
        <v>221</v>
      </c>
      <c r="F12" s="25" t="s">
        <v>222</v>
      </c>
      <c r="G12" s="25" t="s">
        <v>223</v>
      </c>
      <c r="H12" s="25" t="s">
        <v>224</v>
      </c>
      <c r="I12" s="24" t="s">
        <v>225</v>
      </c>
      <c r="J12" s="24" t="s">
        <v>226</v>
      </c>
      <c r="K12" s="24" t="s">
        <v>227</v>
      </c>
      <c r="L12" s="24" t="s">
        <v>228</v>
      </c>
      <c r="M12" s="26" t="s">
        <v>51</v>
      </c>
      <c r="N12" s="27" t="s">
        <v>230</v>
      </c>
      <c r="O12" s="27" t="s">
        <v>229</v>
      </c>
      <c r="P12" s="28"/>
      <c r="Q12" s="27"/>
      <c r="R12" s="28" t="s">
        <v>48</v>
      </c>
      <c r="S12" s="28" t="s">
        <v>231</v>
      </c>
      <c r="T12" s="29">
        <v>37970</v>
      </c>
    </row>
    <row r="13" spans="1:20" s="18" customFormat="1" ht="18.75" customHeight="1" x14ac:dyDescent="0.25">
      <c r="A13" s="156">
        <v>900</v>
      </c>
      <c r="B13" s="26" t="s">
        <v>275</v>
      </c>
      <c r="C13" s="139">
        <v>700156427</v>
      </c>
      <c r="D13" s="24" t="s">
        <v>245</v>
      </c>
      <c r="E13" s="24" t="s">
        <v>246</v>
      </c>
      <c r="F13" s="25" t="s">
        <v>27</v>
      </c>
      <c r="G13" s="25" t="s">
        <v>247</v>
      </c>
      <c r="H13" s="25" t="s">
        <v>29</v>
      </c>
      <c r="I13" s="24"/>
      <c r="J13" s="24"/>
      <c r="K13" s="24" t="s">
        <v>276</v>
      </c>
      <c r="L13" s="24" t="s">
        <v>278</v>
      </c>
      <c r="M13" s="26" t="s">
        <v>50</v>
      </c>
      <c r="N13" s="27" t="s">
        <v>1893</v>
      </c>
      <c r="O13" s="27" t="s">
        <v>279</v>
      </c>
      <c r="P13" s="28" t="s">
        <v>277</v>
      </c>
      <c r="Q13" s="27"/>
      <c r="R13" s="28" t="s">
        <v>281</v>
      </c>
      <c r="S13" s="117" t="s">
        <v>282</v>
      </c>
      <c r="T13" s="29">
        <v>37970</v>
      </c>
    </row>
    <row r="14" spans="1:20" s="18" customFormat="1" ht="18.75" customHeight="1" x14ac:dyDescent="0.25">
      <c r="A14" s="156">
        <v>950</v>
      </c>
      <c r="B14" s="26" t="s">
        <v>283</v>
      </c>
      <c r="C14" s="139">
        <v>703481000</v>
      </c>
      <c r="D14" s="24" t="s">
        <v>245</v>
      </c>
      <c r="E14" s="24" t="s">
        <v>284</v>
      </c>
      <c r="F14" s="25" t="s">
        <v>27</v>
      </c>
      <c r="G14" s="25" t="s">
        <v>247</v>
      </c>
      <c r="H14" s="25" t="s">
        <v>29</v>
      </c>
      <c r="I14" s="24"/>
      <c r="J14" s="24"/>
      <c r="K14" s="24" t="s">
        <v>285</v>
      </c>
      <c r="L14" s="24" t="s">
        <v>287</v>
      </c>
      <c r="M14" s="26" t="s">
        <v>6167</v>
      </c>
      <c r="N14" s="27" t="s">
        <v>289</v>
      </c>
      <c r="O14" s="27" t="s">
        <v>288</v>
      </c>
      <c r="P14" s="28" t="s">
        <v>286</v>
      </c>
      <c r="Q14" s="27"/>
      <c r="R14" s="28">
        <v>93910</v>
      </c>
      <c r="S14" s="28" t="s">
        <v>290</v>
      </c>
      <c r="T14" s="29">
        <v>37970</v>
      </c>
    </row>
    <row r="15" spans="1:20" s="18" customFormat="1" ht="18.75" customHeight="1" x14ac:dyDescent="0.25">
      <c r="A15" s="156">
        <v>1000</v>
      </c>
      <c r="B15" s="26" t="s">
        <v>335</v>
      </c>
      <c r="C15" s="139">
        <v>703168000</v>
      </c>
      <c r="D15" s="24" t="s">
        <v>298</v>
      </c>
      <c r="E15" s="24" t="s">
        <v>336</v>
      </c>
      <c r="F15" s="25" t="s">
        <v>337</v>
      </c>
      <c r="G15" s="25" t="s">
        <v>247</v>
      </c>
      <c r="H15" s="25" t="s">
        <v>29</v>
      </c>
      <c r="I15" s="24" t="s">
        <v>3496</v>
      </c>
      <c r="J15" s="24" t="s">
        <v>3496</v>
      </c>
      <c r="K15" s="32" t="s">
        <v>7256</v>
      </c>
      <c r="L15" s="32" t="s">
        <v>6982</v>
      </c>
      <c r="M15" s="26" t="s">
        <v>51</v>
      </c>
      <c r="N15" s="27" t="s">
        <v>338</v>
      </c>
      <c r="O15" s="27" t="s">
        <v>6983</v>
      </c>
      <c r="P15" s="40" t="s">
        <v>6984</v>
      </c>
      <c r="Q15" s="27"/>
      <c r="R15" s="28">
        <v>93910</v>
      </c>
      <c r="S15" s="28" t="s">
        <v>6503</v>
      </c>
      <c r="T15" s="29">
        <v>37970</v>
      </c>
    </row>
    <row r="16" spans="1:20" s="18" customFormat="1" ht="18.75" customHeight="1" x14ac:dyDescent="0.2">
      <c r="A16" s="156">
        <v>1050</v>
      </c>
      <c r="B16" s="26" t="s">
        <v>297</v>
      </c>
      <c r="C16" s="139">
        <v>700006700</v>
      </c>
      <c r="D16" s="24" t="s">
        <v>298</v>
      </c>
      <c r="E16" s="24" t="s">
        <v>299</v>
      </c>
      <c r="F16" s="25" t="s">
        <v>27</v>
      </c>
      <c r="G16" s="25" t="s">
        <v>247</v>
      </c>
      <c r="H16" s="25" t="s">
        <v>29</v>
      </c>
      <c r="I16" s="24"/>
      <c r="J16" s="24"/>
      <c r="K16" s="17" t="s">
        <v>8126</v>
      </c>
      <c r="L16" s="24" t="s">
        <v>302</v>
      </c>
      <c r="M16" s="26" t="s">
        <v>50</v>
      </c>
      <c r="N16" s="27" t="s">
        <v>6479</v>
      </c>
      <c r="O16" s="27" t="s">
        <v>301</v>
      </c>
      <c r="P16" s="28" t="s">
        <v>300</v>
      </c>
      <c r="Q16" s="94" t="s">
        <v>6480</v>
      </c>
      <c r="R16" s="28" t="s">
        <v>303</v>
      </c>
      <c r="S16" s="33" t="s">
        <v>6990</v>
      </c>
      <c r="T16" s="29">
        <v>37970</v>
      </c>
    </row>
    <row r="17" spans="1:20" s="18" customFormat="1" ht="18.75" customHeight="1" x14ac:dyDescent="0.25">
      <c r="A17" s="156">
        <v>1100</v>
      </c>
      <c r="B17" s="26" t="s">
        <v>312</v>
      </c>
      <c r="C17" s="139">
        <v>813748002</v>
      </c>
      <c r="D17" s="24" t="s">
        <v>245</v>
      </c>
      <c r="E17" s="24" t="s">
        <v>313</v>
      </c>
      <c r="F17" s="25" t="s">
        <v>27</v>
      </c>
      <c r="G17" s="25" t="s">
        <v>247</v>
      </c>
      <c r="H17" s="25" t="s">
        <v>29</v>
      </c>
      <c r="I17" s="24"/>
      <c r="J17" s="24"/>
      <c r="K17" s="24" t="s">
        <v>314</v>
      </c>
      <c r="L17" s="24" t="s">
        <v>315</v>
      </c>
      <c r="M17" s="26" t="s">
        <v>50</v>
      </c>
      <c r="N17" s="27" t="s">
        <v>295</v>
      </c>
      <c r="O17" s="27" t="s">
        <v>316</v>
      </c>
      <c r="P17" s="28" t="s">
        <v>320</v>
      </c>
      <c r="Q17" s="27"/>
      <c r="R17" s="28">
        <v>93910</v>
      </c>
      <c r="S17" s="28" t="s">
        <v>317</v>
      </c>
      <c r="T17" s="29">
        <v>37970</v>
      </c>
    </row>
    <row r="18" spans="1:20" s="18" customFormat="1" ht="18.75" customHeight="1" x14ac:dyDescent="0.25">
      <c r="A18" s="158">
        <v>1150</v>
      </c>
      <c r="B18" s="37" t="s">
        <v>323</v>
      </c>
      <c r="C18" s="141">
        <v>706724001</v>
      </c>
      <c r="D18" s="32" t="s">
        <v>245</v>
      </c>
      <c r="E18" s="32" t="s">
        <v>324</v>
      </c>
      <c r="F18" s="31" t="s">
        <v>27</v>
      </c>
      <c r="G18" s="31" t="s">
        <v>247</v>
      </c>
      <c r="H18" s="31" t="s">
        <v>29</v>
      </c>
      <c r="I18" s="32"/>
      <c r="J18" s="32"/>
      <c r="K18" s="32" t="s">
        <v>325</v>
      </c>
      <c r="L18" s="112" t="s">
        <v>326</v>
      </c>
      <c r="M18" s="37" t="s">
        <v>6169</v>
      </c>
      <c r="N18" s="38" t="s">
        <v>328</v>
      </c>
      <c r="O18" s="38" t="s">
        <v>327</v>
      </c>
      <c r="P18" s="33"/>
      <c r="Q18" s="38"/>
      <c r="R18" s="33">
        <v>93910</v>
      </c>
      <c r="S18" s="124" t="s">
        <v>6898</v>
      </c>
      <c r="T18" s="39">
        <v>37970</v>
      </c>
    </row>
    <row r="19" spans="1:20" s="18" customFormat="1" ht="18.75" customHeight="1" x14ac:dyDescent="0.25">
      <c r="A19" s="157">
        <v>1200</v>
      </c>
      <c r="B19" s="19" t="s">
        <v>244</v>
      </c>
      <c r="C19" s="140">
        <v>702002001</v>
      </c>
      <c r="D19" s="17" t="s">
        <v>245</v>
      </c>
      <c r="E19" s="17" t="s">
        <v>246</v>
      </c>
      <c r="F19" s="16" t="s">
        <v>27</v>
      </c>
      <c r="G19" s="16" t="s">
        <v>247</v>
      </c>
      <c r="H19" s="16" t="s">
        <v>29</v>
      </c>
      <c r="I19" s="17" t="s">
        <v>29</v>
      </c>
      <c r="J19" s="17" t="s">
        <v>29</v>
      </c>
      <c r="K19" s="17" t="s">
        <v>248</v>
      </c>
      <c r="L19" s="17" t="s">
        <v>249</v>
      </c>
      <c r="M19" s="19" t="s">
        <v>50</v>
      </c>
      <c r="N19" s="20" t="s">
        <v>250</v>
      </c>
      <c r="O19" s="20" t="s">
        <v>6478</v>
      </c>
      <c r="P19" s="21" t="s">
        <v>6477</v>
      </c>
      <c r="Q19" s="20"/>
      <c r="R19" s="21" t="s">
        <v>251</v>
      </c>
      <c r="S19" s="21" t="s">
        <v>7748</v>
      </c>
      <c r="T19" s="22">
        <v>37956</v>
      </c>
    </row>
    <row r="20" spans="1:20" s="18" customFormat="1" ht="18.75" customHeight="1" x14ac:dyDescent="0.25">
      <c r="A20" s="156">
        <v>1225</v>
      </c>
      <c r="B20" s="26" t="s">
        <v>347</v>
      </c>
      <c r="C20" s="139">
        <v>700836002</v>
      </c>
      <c r="D20" s="24" t="s">
        <v>245</v>
      </c>
      <c r="E20" s="24" t="s">
        <v>246</v>
      </c>
      <c r="F20" s="25" t="s">
        <v>27</v>
      </c>
      <c r="G20" s="25" t="s">
        <v>247</v>
      </c>
      <c r="H20" s="25" t="s">
        <v>29</v>
      </c>
      <c r="I20" s="24"/>
      <c r="J20" s="24"/>
      <c r="K20" s="24" t="s">
        <v>348</v>
      </c>
      <c r="L20" s="24" t="s">
        <v>349</v>
      </c>
      <c r="M20" s="26" t="s">
        <v>50</v>
      </c>
      <c r="N20" s="27" t="s">
        <v>3485</v>
      </c>
      <c r="O20" s="27" t="s">
        <v>350</v>
      </c>
      <c r="P20" s="28"/>
      <c r="Q20" s="27"/>
      <c r="R20" s="28" t="s">
        <v>281</v>
      </c>
      <c r="S20" s="28" t="s">
        <v>351</v>
      </c>
      <c r="T20" s="29">
        <v>37970</v>
      </c>
    </row>
    <row r="21" spans="1:20" s="18" customFormat="1" ht="18.75" customHeight="1" x14ac:dyDescent="0.25">
      <c r="A21" s="156">
        <v>1250</v>
      </c>
      <c r="B21" s="26" t="s">
        <v>352</v>
      </c>
      <c r="C21" s="139">
        <v>826902000</v>
      </c>
      <c r="D21" s="24" t="s">
        <v>245</v>
      </c>
      <c r="E21" s="24" t="s">
        <v>353</v>
      </c>
      <c r="F21" s="25" t="s">
        <v>27</v>
      </c>
      <c r="G21" s="25" t="s">
        <v>247</v>
      </c>
      <c r="H21" s="25" t="s">
        <v>29</v>
      </c>
      <c r="I21" s="24"/>
      <c r="J21" s="24"/>
      <c r="K21" s="24" t="s">
        <v>354</v>
      </c>
      <c r="L21" s="32" t="s">
        <v>6988</v>
      </c>
      <c r="M21" s="26" t="s">
        <v>50</v>
      </c>
      <c r="N21" s="27" t="s">
        <v>280</v>
      </c>
      <c r="O21" s="27" t="s">
        <v>356</v>
      </c>
      <c r="P21" s="28" t="s">
        <v>355</v>
      </c>
      <c r="Q21" s="27"/>
      <c r="R21" s="28">
        <v>93910</v>
      </c>
      <c r="S21" s="33" t="s">
        <v>6989</v>
      </c>
      <c r="T21" s="29">
        <v>37970</v>
      </c>
    </row>
    <row r="22" spans="1:20" s="18" customFormat="1" ht="18.75" customHeight="1" x14ac:dyDescent="0.25">
      <c r="A22" s="156">
        <v>1300</v>
      </c>
      <c r="B22" s="24" t="s">
        <v>318</v>
      </c>
      <c r="C22" s="139">
        <v>700156303</v>
      </c>
      <c r="D22" s="24" t="s">
        <v>298</v>
      </c>
      <c r="E22" s="24" t="s">
        <v>319</v>
      </c>
      <c r="F22" s="25" t="s">
        <v>27</v>
      </c>
      <c r="G22" s="25" t="s">
        <v>247</v>
      </c>
      <c r="H22" s="25" t="s">
        <v>29</v>
      </c>
      <c r="I22" s="24"/>
      <c r="J22" s="24"/>
      <c r="K22" s="24" t="s">
        <v>5646</v>
      </c>
      <c r="L22" s="24" t="s">
        <v>5647</v>
      </c>
      <c r="M22" s="26" t="s">
        <v>50</v>
      </c>
      <c r="N22" s="27" t="s">
        <v>280</v>
      </c>
      <c r="O22" s="27" t="s">
        <v>5648</v>
      </c>
      <c r="P22" s="28" t="s">
        <v>321</v>
      </c>
      <c r="Q22" s="27"/>
      <c r="R22" s="28">
        <v>93910</v>
      </c>
      <c r="S22" s="28" t="s">
        <v>322</v>
      </c>
      <c r="T22" s="29">
        <v>37970</v>
      </c>
    </row>
    <row r="23" spans="1:20" s="18" customFormat="1" ht="18.75" customHeight="1" x14ac:dyDescent="0.25">
      <c r="A23" s="156">
        <v>1325</v>
      </c>
      <c r="B23" s="26" t="s">
        <v>339</v>
      </c>
      <c r="C23" s="139">
        <v>800665116</v>
      </c>
      <c r="D23" s="24" t="s">
        <v>245</v>
      </c>
      <c r="E23" s="24" t="s">
        <v>153</v>
      </c>
      <c r="F23" s="25" t="s">
        <v>27</v>
      </c>
      <c r="G23" s="25" t="s">
        <v>247</v>
      </c>
      <c r="H23" s="25" t="s">
        <v>29</v>
      </c>
      <c r="I23" s="24"/>
      <c r="J23" s="24"/>
      <c r="K23" s="24" t="s">
        <v>340</v>
      </c>
      <c r="L23" s="24" t="s">
        <v>342</v>
      </c>
      <c r="M23" s="26" t="s">
        <v>344</v>
      </c>
      <c r="N23" s="27" t="s">
        <v>345</v>
      </c>
      <c r="O23" s="27" t="s">
        <v>343</v>
      </c>
      <c r="P23" s="28" t="s">
        <v>341</v>
      </c>
      <c r="Q23" s="27"/>
      <c r="R23" s="28" t="s">
        <v>251</v>
      </c>
      <c r="S23" s="28" t="s">
        <v>346</v>
      </c>
      <c r="T23" s="29">
        <v>37970</v>
      </c>
    </row>
    <row r="24" spans="1:20" s="18" customFormat="1" ht="18.75" customHeight="1" x14ac:dyDescent="0.25">
      <c r="A24" s="156">
        <v>1350</v>
      </c>
      <c r="B24" s="26" t="s">
        <v>329</v>
      </c>
      <c r="C24" s="139">
        <v>829024004</v>
      </c>
      <c r="D24" s="24" t="s">
        <v>245</v>
      </c>
      <c r="E24" s="24" t="s">
        <v>305</v>
      </c>
      <c r="F24" s="25" t="s">
        <v>27</v>
      </c>
      <c r="G24" s="25" t="s">
        <v>247</v>
      </c>
      <c r="H24" s="25" t="s">
        <v>29</v>
      </c>
      <c r="I24" s="24"/>
      <c r="J24" s="24"/>
      <c r="K24" s="24" t="s">
        <v>330</v>
      </c>
      <c r="L24" s="24" t="s">
        <v>332</v>
      </c>
      <c r="M24" s="26" t="s">
        <v>50</v>
      </c>
      <c r="N24" s="27" t="s">
        <v>3329</v>
      </c>
      <c r="O24" s="27" t="s">
        <v>333</v>
      </c>
      <c r="P24" s="28" t="s">
        <v>331</v>
      </c>
      <c r="Q24" s="27"/>
      <c r="R24" s="28" t="s">
        <v>251</v>
      </c>
      <c r="S24" s="28" t="s">
        <v>334</v>
      </c>
      <c r="T24" s="29">
        <v>37970</v>
      </c>
    </row>
    <row r="25" spans="1:20" s="18" customFormat="1" ht="18.75" customHeight="1" x14ac:dyDescent="0.25">
      <c r="A25" s="157">
        <v>1450</v>
      </c>
      <c r="B25" s="19" t="s">
        <v>360</v>
      </c>
      <c r="C25" s="140">
        <v>700813002</v>
      </c>
      <c r="D25" s="17" t="s">
        <v>245</v>
      </c>
      <c r="E25" s="17" t="s">
        <v>305</v>
      </c>
      <c r="F25" s="16" t="s">
        <v>7647</v>
      </c>
      <c r="G25" s="16" t="s">
        <v>247</v>
      </c>
      <c r="H25" s="16" t="s">
        <v>29</v>
      </c>
      <c r="I25" s="17"/>
      <c r="J25" s="17"/>
      <c r="K25" s="17" t="s">
        <v>6441</v>
      </c>
      <c r="L25" s="17" t="s">
        <v>361</v>
      </c>
      <c r="M25" s="19" t="s">
        <v>50</v>
      </c>
      <c r="N25" s="20" t="s">
        <v>358</v>
      </c>
      <c r="O25" s="20" t="s">
        <v>362</v>
      </c>
      <c r="P25" s="21"/>
      <c r="Q25" s="20"/>
      <c r="R25" s="21" t="s">
        <v>251</v>
      </c>
      <c r="S25" s="21" t="s">
        <v>7685</v>
      </c>
      <c r="T25" s="22">
        <v>37970</v>
      </c>
    </row>
    <row r="26" spans="1:20" s="18" customFormat="1" ht="18.75" customHeight="1" x14ac:dyDescent="0.25">
      <c r="A26" s="157">
        <v>1500</v>
      </c>
      <c r="B26" s="19" t="s">
        <v>357</v>
      </c>
      <c r="C26" s="140">
        <v>821567009</v>
      </c>
      <c r="D26" s="17" t="s">
        <v>298</v>
      </c>
      <c r="E26" s="17" t="s">
        <v>246</v>
      </c>
      <c r="F26" s="16" t="s">
        <v>7574</v>
      </c>
      <c r="G26" s="17" t="s">
        <v>247</v>
      </c>
      <c r="H26" s="16" t="s">
        <v>7575</v>
      </c>
      <c r="I26" s="17"/>
      <c r="J26" s="17"/>
      <c r="K26" s="17" t="s">
        <v>6145</v>
      </c>
      <c r="L26" s="17" t="s">
        <v>6890</v>
      </c>
      <c r="M26" s="19" t="s">
        <v>50</v>
      </c>
      <c r="N26" s="20" t="s">
        <v>358</v>
      </c>
      <c r="O26" s="20" t="s">
        <v>359</v>
      </c>
      <c r="P26" s="21"/>
      <c r="Q26" s="20"/>
      <c r="R26" s="21" t="s">
        <v>251</v>
      </c>
      <c r="S26" s="21" t="s">
        <v>7591</v>
      </c>
      <c r="T26" s="22">
        <v>37970</v>
      </c>
    </row>
    <row r="27" spans="1:20" s="18" customFormat="1" ht="18.75" customHeight="1" x14ac:dyDescent="0.25">
      <c r="A27" s="157">
        <v>1550</v>
      </c>
      <c r="B27" s="19" t="s">
        <v>363</v>
      </c>
      <c r="C27" s="140">
        <v>700230201</v>
      </c>
      <c r="D27" s="17" t="s">
        <v>245</v>
      </c>
      <c r="E27" s="17" t="s">
        <v>364</v>
      </c>
      <c r="F27" s="16" t="s">
        <v>27</v>
      </c>
      <c r="G27" s="16" t="s">
        <v>247</v>
      </c>
      <c r="H27" s="16" t="s">
        <v>29</v>
      </c>
      <c r="I27" s="17"/>
      <c r="J27" s="17"/>
      <c r="K27" s="17" t="s">
        <v>365</v>
      </c>
      <c r="L27" s="17" t="s">
        <v>366</v>
      </c>
      <c r="M27" s="19" t="s">
        <v>50</v>
      </c>
      <c r="N27" s="20" t="s">
        <v>367</v>
      </c>
      <c r="O27" s="20" t="s">
        <v>8127</v>
      </c>
      <c r="P27" s="41" t="s">
        <v>8128</v>
      </c>
      <c r="Q27" s="20"/>
      <c r="R27" s="21" t="s">
        <v>368</v>
      </c>
      <c r="S27" s="21" t="s">
        <v>8129</v>
      </c>
      <c r="T27" s="22">
        <v>37970</v>
      </c>
    </row>
    <row r="28" spans="1:20" s="18" customFormat="1" ht="18.75" customHeight="1" x14ac:dyDescent="0.25">
      <c r="A28" s="156">
        <v>1600</v>
      </c>
      <c r="B28" s="26" t="s">
        <v>369</v>
      </c>
      <c r="C28" s="139">
        <v>700218708</v>
      </c>
      <c r="D28" s="24" t="s">
        <v>298</v>
      </c>
      <c r="E28" s="24" t="s">
        <v>353</v>
      </c>
      <c r="F28" s="25" t="s">
        <v>27</v>
      </c>
      <c r="G28" s="25" t="s">
        <v>247</v>
      </c>
      <c r="H28" s="25" t="s">
        <v>29</v>
      </c>
      <c r="I28" s="24"/>
      <c r="J28" s="24"/>
      <c r="K28" s="24" t="s">
        <v>370</v>
      </c>
      <c r="L28" s="24" t="s">
        <v>371</v>
      </c>
      <c r="M28" s="26" t="s">
        <v>50</v>
      </c>
      <c r="N28" s="27" t="s">
        <v>6091</v>
      </c>
      <c r="O28" s="27" t="s">
        <v>372</v>
      </c>
      <c r="P28" s="28"/>
      <c r="Q28" s="27"/>
      <c r="R28" s="28">
        <v>93910</v>
      </c>
      <c r="S28" s="28" t="s">
        <v>373</v>
      </c>
      <c r="T28" s="29">
        <v>37970</v>
      </c>
    </row>
    <row r="29" spans="1:20" s="18" customFormat="1" ht="18.75" customHeight="1" x14ac:dyDescent="0.25">
      <c r="A29" s="156">
        <v>1650</v>
      </c>
      <c r="B29" s="26" t="s">
        <v>374</v>
      </c>
      <c r="C29" s="139" t="s">
        <v>7796</v>
      </c>
      <c r="D29" s="24" t="s">
        <v>245</v>
      </c>
      <c r="E29" s="24" t="s">
        <v>375</v>
      </c>
      <c r="F29" s="25" t="s">
        <v>27</v>
      </c>
      <c r="G29" s="25" t="s">
        <v>247</v>
      </c>
      <c r="H29" s="25" t="s">
        <v>29</v>
      </c>
      <c r="I29" s="24"/>
      <c r="J29" s="24"/>
      <c r="K29" s="32" t="s">
        <v>7257</v>
      </c>
      <c r="L29" s="24" t="s">
        <v>376</v>
      </c>
      <c r="M29" s="26" t="s">
        <v>50</v>
      </c>
      <c r="N29" s="27" t="s">
        <v>1476</v>
      </c>
      <c r="O29" s="27" t="s">
        <v>377</v>
      </c>
      <c r="P29" s="28"/>
      <c r="Q29" s="27"/>
      <c r="R29" s="28" t="s">
        <v>281</v>
      </c>
      <c r="S29" s="28" t="s">
        <v>378</v>
      </c>
      <c r="T29" s="29">
        <v>37970</v>
      </c>
    </row>
    <row r="30" spans="1:20" s="18" customFormat="1" ht="18.75" customHeight="1" x14ac:dyDescent="0.25">
      <c r="A30" s="156">
        <v>1700</v>
      </c>
      <c r="B30" s="26" t="s">
        <v>291</v>
      </c>
      <c r="C30" s="139">
        <v>825359001</v>
      </c>
      <c r="D30" s="24" t="s">
        <v>245</v>
      </c>
      <c r="E30" s="24" t="s">
        <v>246</v>
      </c>
      <c r="F30" s="25" t="s">
        <v>27</v>
      </c>
      <c r="G30" s="25" t="s">
        <v>247</v>
      </c>
      <c r="H30" s="25" t="s">
        <v>29</v>
      </c>
      <c r="I30" s="24"/>
      <c r="J30" s="24"/>
      <c r="K30" s="24" t="s">
        <v>292</v>
      </c>
      <c r="L30" s="24" t="s">
        <v>294</v>
      </c>
      <c r="M30" s="26" t="s">
        <v>50</v>
      </c>
      <c r="N30" s="27" t="s">
        <v>295</v>
      </c>
      <c r="O30" s="27" t="s">
        <v>293</v>
      </c>
      <c r="P30" s="28"/>
      <c r="Q30" s="27"/>
      <c r="R30" s="28" t="s">
        <v>251</v>
      </c>
      <c r="S30" s="28" t="s">
        <v>296</v>
      </c>
      <c r="T30" s="29">
        <v>37970</v>
      </c>
    </row>
    <row r="31" spans="1:20" s="18" customFormat="1" ht="18.75" customHeight="1" x14ac:dyDescent="0.25">
      <c r="A31" s="159">
        <v>3860</v>
      </c>
      <c r="B31" s="26" t="s">
        <v>7277</v>
      </c>
      <c r="C31" s="139">
        <v>711524002</v>
      </c>
      <c r="D31" s="24" t="s">
        <v>1566</v>
      </c>
      <c r="E31" s="24" t="s">
        <v>1883</v>
      </c>
      <c r="F31" s="31" t="s">
        <v>7278</v>
      </c>
      <c r="G31" s="25" t="s">
        <v>1884</v>
      </c>
      <c r="H31" s="31" t="s">
        <v>7279</v>
      </c>
      <c r="I31" s="24" t="s">
        <v>1885</v>
      </c>
      <c r="J31" s="32" t="s">
        <v>7280</v>
      </c>
      <c r="K31" s="24" t="s">
        <v>1886</v>
      </c>
      <c r="L31" s="24" t="s">
        <v>1887</v>
      </c>
      <c r="M31" s="26" t="s">
        <v>50</v>
      </c>
      <c r="N31" s="27" t="s">
        <v>1889</v>
      </c>
      <c r="O31" s="27" t="s">
        <v>1888</v>
      </c>
      <c r="P31" s="28"/>
      <c r="Q31" s="102"/>
      <c r="R31" s="28">
        <v>93401</v>
      </c>
      <c r="S31" s="33" t="s">
        <v>7292</v>
      </c>
      <c r="T31" s="29">
        <v>37970</v>
      </c>
    </row>
    <row r="32" spans="1:20" s="18" customFormat="1" ht="18.75" customHeight="1" x14ac:dyDescent="0.25">
      <c r="A32" s="157">
        <v>1750</v>
      </c>
      <c r="B32" s="19" t="s">
        <v>390</v>
      </c>
      <c r="C32" s="140">
        <v>817951724</v>
      </c>
      <c r="D32" s="17" t="s">
        <v>245</v>
      </c>
      <c r="E32" s="17" t="s">
        <v>391</v>
      </c>
      <c r="F32" s="16" t="s">
        <v>27</v>
      </c>
      <c r="G32" s="16" t="s">
        <v>247</v>
      </c>
      <c r="H32" s="16" t="s">
        <v>29</v>
      </c>
      <c r="I32" s="17"/>
      <c r="J32" s="17"/>
      <c r="K32" s="17" t="s">
        <v>386</v>
      </c>
      <c r="L32" s="17" t="s">
        <v>7027</v>
      </c>
      <c r="M32" s="19" t="s">
        <v>344</v>
      </c>
      <c r="N32" s="20" t="s">
        <v>1108</v>
      </c>
      <c r="O32" s="20" t="s">
        <v>6475</v>
      </c>
      <c r="P32" s="21" t="s">
        <v>6476</v>
      </c>
      <c r="Q32" s="20"/>
      <c r="R32" s="21" t="s">
        <v>281</v>
      </c>
      <c r="S32" s="21" t="s">
        <v>6991</v>
      </c>
      <c r="T32" s="22">
        <v>37970</v>
      </c>
    </row>
    <row r="33" spans="1:20" s="18" customFormat="1" ht="18.75" customHeight="1" x14ac:dyDescent="0.25">
      <c r="A33" s="156">
        <v>1800</v>
      </c>
      <c r="B33" s="26" t="s">
        <v>6162</v>
      </c>
      <c r="C33" s="139">
        <v>700376001</v>
      </c>
      <c r="D33" s="24" t="s">
        <v>1579</v>
      </c>
      <c r="E33" s="24" t="s">
        <v>1781</v>
      </c>
      <c r="F33" s="25" t="s">
        <v>7334</v>
      </c>
      <c r="G33" s="25" t="s">
        <v>1782</v>
      </c>
      <c r="H33" s="31" t="s">
        <v>8195</v>
      </c>
      <c r="I33" s="24" t="s">
        <v>1783</v>
      </c>
      <c r="J33" s="32" t="s">
        <v>8196</v>
      </c>
      <c r="K33" s="24" t="s">
        <v>7335</v>
      </c>
      <c r="L33" s="24" t="s">
        <v>1784</v>
      </c>
      <c r="M33" s="26" t="s">
        <v>50</v>
      </c>
      <c r="N33" s="27" t="s">
        <v>852</v>
      </c>
      <c r="O33" s="27" t="s">
        <v>1785</v>
      </c>
      <c r="P33" s="28" t="s">
        <v>1786</v>
      </c>
      <c r="Q33" s="27"/>
      <c r="R33" s="28" t="s">
        <v>48</v>
      </c>
      <c r="S33" s="28" t="s">
        <v>7548</v>
      </c>
      <c r="T33" s="29">
        <v>37970</v>
      </c>
    </row>
    <row r="34" spans="1:20" s="18" customFormat="1" ht="18.75" customHeight="1" x14ac:dyDescent="0.25">
      <c r="A34" s="156">
        <v>1850</v>
      </c>
      <c r="B34" s="26" t="s">
        <v>141</v>
      </c>
      <c r="C34" s="139">
        <v>820273001</v>
      </c>
      <c r="D34" s="24" t="s">
        <v>53</v>
      </c>
      <c r="E34" s="24" t="s">
        <v>142</v>
      </c>
      <c r="F34" s="25" t="s">
        <v>143</v>
      </c>
      <c r="G34" s="25" t="s">
        <v>144</v>
      </c>
      <c r="H34" s="25" t="s">
        <v>145</v>
      </c>
      <c r="I34" s="24" t="s">
        <v>123</v>
      </c>
      <c r="J34" s="24" t="s">
        <v>146</v>
      </c>
      <c r="K34" s="24" t="s">
        <v>147</v>
      </c>
      <c r="L34" s="24" t="s">
        <v>149</v>
      </c>
      <c r="M34" s="26" t="s">
        <v>50</v>
      </c>
      <c r="N34" s="27" t="s">
        <v>78</v>
      </c>
      <c r="O34" s="27" t="s">
        <v>148</v>
      </c>
      <c r="P34" s="28" t="s">
        <v>89</v>
      </c>
      <c r="Q34" s="27"/>
      <c r="R34" s="28" t="s">
        <v>92</v>
      </c>
      <c r="S34" s="28" t="s">
        <v>150</v>
      </c>
      <c r="T34" s="29">
        <v>37970</v>
      </c>
    </row>
    <row r="35" spans="1:20" s="18" customFormat="1" ht="18.75" customHeight="1" x14ac:dyDescent="0.25">
      <c r="A35" s="156">
        <v>1900</v>
      </c>
      <c r="B35" s="26" t="s">
        <v>80</v>
      </c>
      <c r="C35" s="139">
        <v>702783003</v>
      </c>
      <c r="D35" s="24" t="s">
        <v>81</v>
      </c>
      <c r="E35" s="24" t="s">
        <v>82</v>
      </c>
      <c r="F35" s="25" t="s">
        <v>83</v>
      </c>
      <c r="G35" s="25" t="s">
        <v>84</v>
      </c>
      <c r="H35" s="25" t="s">
        <v>85</v>
      </c>
      <c r="I35" s="24" t="s">
        <v>86</v>
      </c>
      <c r="J35" s="24" t="s">
        <v>87</v>
      </c>
      <c r="K35" s="24" t="s">
        <v>88</v>
      </c>
      <c r="L35" s="24" t="s">
        <v>91</v>
      </c>
      <c r="M35" s="26" t="s">
        <v>344</v>
      </c>
      <c r="N35" s="27" t="s">
        <v>78</v>
      </c>
      <c r="O35" s="27" t="s">
        <v>90</v>
      </c>
      <c r="P35" s="28" t="s">
        <v>89</v>
      </c>
      <c r="Q35" s="27"/>
      <c r="R35" s="28" t="s">
        <v>92</v>
      </c>
      <c r="S35" s="28" t="s">
        <v>93</v>
      </c>
      <c r="T35" s="29">
        <v>37970</v>
      </c>
    </row>
    <row r="36" spans="1:20" s="18" customFormat="1" ht="18.75" customHeight="1" x14ac:dyDescent="0.25">
      <c r="A36" s="156">
        <v>1910</v>
      </c>
      <c r="B36" s="26" t="s">
        <v>118</v>
      </c>
      <c r="C36" s="139">
        <v>710002002</v>
      </c>
      <c r="D36" s="24" t="s">
        <v>81</v>
      </c>
      <c r="E36" s="24" t="s">
        <v>119</v>
      </c>
      <c r="F36" s="25" t="s">
        <v>120</v>
      </c>
      <c r="G36" s="25" t="s">
        <v>121</v>
      </c>
      <c r="H36" s="25" t="s">
        <v>122</v>
      </c>
      <c r="I36" s="24" t="s">
        <v>123</v>
      </c>
      <c r="J36" s="24" t="s">
        <v>124</v>
      </c>
      <c r="K36" s="24" t="s">
        <v>125</v>
      </c>
      <c r="L36" s="24" t="s">
        <v>127</v>
      </c>
      <c r="M36" s="26" t="s">
        <v>630</v>
      </c>
      <c r="N36" s="27" t="s">
        <v>128</v>
      </c>
      <c r="O36" s="27" t="s">
        <v>126</v>
      </c>
      <c r="P36" s="28" t="s">
        <v>63</v>
      </c>
      <c r="Q36" s="27"/>
      <c r="R36" s="28">
        <v>93401</v>
      </c>
      <c r="S36" s="28" t="s">
        <v>129</v>
      </c>
      <c r="T36" s="29">
        <v>37970</v>
      </c>
    </row>
    <row r="37" spans="1:20" s="18" customFormat="1" ht="18.75" customHeight="1" x14ac:dyDescent="0.25">
      <c r="A37" s="157">
        <v>1950</v>
      </c>
      <c r="B37" s="19" t="s">
        <v>4136</v>
      </c>
      <c r="C37" s="140">
        <v>700175006</v>
      </c>
      <c r="D37" s="17" t="s">
        <v>53</v>
      </c>
      <c r="E37" s="17" t="s">
        <v>4137</v>
      </c>
      <c r="F37" s="16" t="s">
        <v>7352</v>
      </c>
      <c r="G37" s="16" t="s">
        <v>4138</v>
      </c>
      <c r="H37" s="16" t="s">
        <v>7353</v>
      </c>
      <c r="I37" s="17" t="s">
        <v>1571</v>
      </c>
      <c r="J37" s="17" t="s">
        <v>7354</v>
      </c>
      <c r="K37" s="17" t="s">
        <v>7355</v>
      </c>
      <c r="L37" s="17" t="s">
        <v>4139</v>
      </c>
      <c r="M37" s="19" t="s">
        <v>50</v>
      </c>
      <c r="N37" s="20" t="s">
        <v>1430</v>
      </c>
      <c r="O37" s="20" t="s">
        <v>4141</v>
      </c>
      <c r="P37" s="21" t="s">
        <v>4140</v>
      </c>
      <c r="Q37" s="20"/>
      <c r="R37" s="21" t="s">
        <v>92</v>
      </c>
      <c r="S37" s="21" t="s">
        <v>7356</v>
      </c>
      <c r="T37" s="22">
        <v>37970</v>
      </c>
    </row>
    <row r="38" spans="1:20" s="18" customFormat="1" ht="18.75" customHeight="1" x14ac:dyDescent="0.25">
      <c r="A38" s="156">
        <v>2000</v>
      </c>
      <c r="B38" s="26" t="s">
        <v>445</v>
      </c>
      <c r="C38" s="139">
        <v>707437006</v>
      </c>
      <c r="D38" s="24" t="s">
        <v>81</v>
      </c>
      <c r="E38" s="24" t="s">
        <v>446</v>
      </c>
      <c r="F38" s="25" t="s">
        <v>447</v>
      </c>
      <c r="G38" s="25" t="s">
        <v>448</v>
      </c>
      <c r="H38" s="25" t="s">
        <v>449</v>
      </c>
      <c r="I38" s="24" t="s">
        <v>450</v>
      </c>
      <c r="J38" s="24" t="s">
        <v>451</v>
      </c>
      <c r="K38" s="24" t="s">
        <v>452</v>
      </c>
      <c r="L38" s="24" t="s">
        <v>454</v>
      </c>
      <c r="M38" s="26" t="s">
        <v>51</v>
      </c>
      <c r="N38" s="27" t="s">
        <v>455</v>
      </c>
      <c r="O38" s="27" t="s">
        <v>453</v>
      </c>
      <c r="P38" s="28"/>
      <c r="Q38" s="28"/>
      <c r="R38" s="28" t="s">
        <v>92</v>
      </c>
      <c r="S38" s="28" t="s">
        <v>456</v>
      </c>
      <c r="T38" s="29">
        <v>37970</v>
      </c>
    </row>
    <row r="39" spans="1:20" s="18" customFormat="1" ht="18.75" customHeight="1" x14ac:dyDescent="0.25">
      <c r="A39" s="156">
        <v>2150</v>
      </c>
      <c r="B39" s="26" t="s">
        <v>1835</v>
      </c>
      <c r="C39" s="139">
        <v>702670004</v>
      </c>
      <c r="D39" s="24" t="s">
        <v>1566</v>
      </c>
      <c r="E39" s="24" t="s">
        <v>1836</v>
      </c>
      <c r="F39" s="31" t="s">
        <v>7561</v>
      </c>
      <c r="G39" s="25" t="s">
        <v>1837</v>
      </c>
      <c r="H39" s="31" t="s">
        <v>7562</v>
      </c>
      <c r="I39" s="24" t="s">
        <v>1838</v>
      </c>
      <c r="J39" s="32" t="s">
        <v>7563</v>
      </c>
      <c r="K39" s="32" t="s">
        <v>7564</v>
      </c>
      <c r="L39" s="24" t="s">
        <v>1839</v>
      </c>
      <c r="M39" s="26" t="s">
        <v>50</v>
      </c>
      <c r="N39" s="27" t="s">
        <v>1840</v>
      </c>
      <c r="O39" s="27" t="s">
        <v>1841</v>
      </c>
      <c r="P39" s="28" t="s">
        <v>1842</v>
      </c>
      <c r="Q39" s="27"/>
      <c r="R39" s="28">
        <v>93401</v>
      </c>
      <c r="S39" s="33" t="s">
        <v>7556</v>
      </c>
      <c r="T39" s="29">
        <v>37970</v>
      </c>
    </row>
    <row r="40" spans="1:20" s="18" customFormat="1" ht="18.75" customHeight="1" x14ac:dyDescent="0.25">
      <c r="A40" s="156">
        <v>2200</v>
      </c>
      <c r="B40" s="26" t="s">
        <v>674</v>
      </c>
      <c r="C40" s="139">
        <v>709659006</v>
      </c>
      <c r="D40" s="24" t="s">
        <v>81</v>
      </c>
      <c r="E40" s="24" t="s">
        <v>675</v>
      </c>
      <c r="F40" s="25" t="s">
        <v>676</v>
      </c>
      <c r="G40" s="25" t="s">
        <v>677</v>
      </c>
      <c r="H40" s="25" t="s">
        <v>678</v>
      </c>
      <c r="I40" s="24" t="s">
        <v>135</v>
      </c>
      <c r="J40" s="24" t="s">
        <v>679</v>
      </c>
      <c r="K40" s="24" t="s">
        <v>680</v>
      </c>
      <c r="L40" s="26" t="s">
        <v>682</v>
      </c>
      <c r="M40" s="26" t="s">
        <v>217</v>
      </c>
      <c r="N40" s="27" t="s">
        <v>501</v>
      </c>
      <c r="O40" s="27"/>
      <c r="P40" s="28" t="s">
        <v>681</v>
      </c>
      <c r="Q40" s="27"/>
      <c r="R40" s="28" t="s">
        <v>419</v>
      </c>
      <c r="S40" s="28" t="s">
        <v>684</v>
      </c>
      <c r="T40" s="29">
        <v>37970</v>
      </c>
    </row>
    <row r="41" spans="1:20" s="18" customFormat="1" ht="18.75" customHeight="1" x14ac:dyDescent="0.25">
      <c r="A41" s="157">
        <v>2260</v>
      </c>
      <c r="B41" s="19" t="s">
        <v>934</v>
      </c>
      <c r="C41" s="140">
        <v>711620001</v>
      </c>
      <c r="D41" s="17" t="s">
        <v>81</v>
      </c>
      <c r="E41" s="17" t="s">
        <v>935</v>
      </c>
      <c r="F41" s="16" t="s">
        <v>7193</v>
      </c>
      <c r="G41" s="16" t="s">
        <v>936</v>
      </c>
      <c r="H41" s="16" t="s">
        <v>7194</v>
      </c>
      <c r="I41" s="17" t="s">
        <v>7195</v>
      </c>
      <c r="J41" s="17" t="s">
        <v>6721</v>
      </c>
      <c r="K41" s="17" t="s">
        <v>937</v>
      </c>
      <c r="L41" s="17" t="s">
        <v>938</v>
      </c>
      <c r="M41" s="19" t="s">
        <v>50</v>
      </c>
      <c r="N41" s="20" t="s">
        <v>671</v>
      </c>
      <c r="O41" s="20">
        <v>225589874</v>
      </c>
      <c r="P41" s="41" t="s">
        <v>6615</v>
      </c>
      <c r="Q41" s="20"/>
      <c r="R41" s="21">
        <v>93401</v>
      </c>
      <c r="S41" s="21" t="s">
        <v>7244</v>
      </c>
      <c r="T41" s="22">
        <v>37970</v>
      </c>
    </row>
    <row r="42" spans="1:20" s="18" customFormat="1" ht="18.75" customHeight="1" x14ac:dyDescent="0.25">
      <c r="A42" s="157">
        <v>2330</v>
      </c>
      <c r="B42" s="19" t="s">
        <v>988</v>
      </c>
      <c r="C42" s="140">
        <v>713523003</v>
      </c>
      <c r="D42" s="17" t="s">
        <v>81</v>
      </c>
      <c r="E42" s="17" t="s">
        <v>989</v>
      </c>
      <c r="F42" s="16" t="s">
        <v>7076</v>
      </c>
      <c r="G42" s="16" t="s">
        <v>990</v>
      </c>
      <c r="H42" s="16" t="s">
        <v>7077</v>
      </c>
      <c r="I42" s="17" t="s">
        <v>903</v>
      </c>
      <c r="J42" s="17" t="s">
        <v>7078</v>
      </c>
      <c r="K42" s="17" t="s">
        <v>991</v>
      </c>
      <c r="L42" s="17" t="s">
        <v>7080</v>
      </c>
      <c r="M42" s="19" t="s">
        <v>6169</v>
      </c>
      <c r="N42" s="20" t="s">
        <v>992</v>
      </c>
      <c r="O42" s="20" t="s">
        <v>993</v>
      </c>
      <c r="P42" s="21" t="s">
        <v>7079</v>
      </c>
      <c r="Q42" s="20" t="s">
        <v>7081</v>
      </c>
      <c r="R42" s="20" t="s">
        <v>419</v>
      </c>
      <c r="S42" s="21" t="s">
        <v>7163</v>
      </c>
      <c r="T42" s="22">
        <v>37970</v>
      </c>
    </row>
    <row r="43" spans="1:20" s="18" customFormat="1" ht="18.75" customHeight="1" x14ac:dyDescent="0.25">
      <c r="A43" s="156">
        <v>2400</v>
      </c>
      <c r="B43" s="26" t="s">
        <v>1078</v>
      </c>
      <c r="C43" s="139">
        <v>700198006</v>
      </c>
      <c r="D43" s="24" t="s">
        <v>81</v>
      </c>
      <c r="E43" s="24" t="s">
        <v>1079</v>
      </c>
      <c r="F43" s="25" t="s">
        <v>1080</v>
      </c>
      <c r="G43" s="25" t="s">
        <v>1081</v>
      </c>
      <c r="H43" s="25" t="s">
        <v>1082</v>
      </c>
      <c r="I43" s="24" t="s">
        <v>1083</v>
      </c>
      <c r="J43" s="24" t="s">
        <v>1084</v>
      </c>
      <c r="K43" s="60" t="s">
        <v>1085</v>
      </c>
      <c r="L43" s="24" t="s">
        <v>1087</v>
      </c>
      <c r="M43" s="26" t="s">
        <v>50</v>
      </c>
      <c r="N43" s="27" t="s">
        <v>730</v>
      </c>
      <c r="O43" s="27" t="s">
        <v>1088</v>
      </c>
      <c r="P43" s="28" t="s">
        <v>1086</v>
      </c>
      <c r="Q43" s="27"/>
      <c r="R43" s="28">
        <v>93401</v>
      </c>
      <c r="S43" s="28" t="s">
        <v>1089</v>
      </c>
      <c r="T43" s="29">
        <v>37970</v>
      </c>
    </row>
    <row r="44" spans="1:20" s="18" customFormat="1" ht="18.75" customHeight="1" x14ac:dyDescent="0.25">
      <c r="A44" s="156">
        <v>2450</v>
      </c>
      <c r="B44" s="26" t="s">
        <v>1114</v>
      </c>
      <c r="C44" s="139">
        <v>700028100</v>
      </c>
      <c r="D44" s="24" t="s">
        <v>53</v>
      </c>
      <c r="E44" s="24" t="s">
        <v>1115</v>
      </c>
      <c r="F44" s="31" t="s">
        <v>7601</v>
      </c>
      <c r="G44" s="25" t="s">
        <v>1116</v>
      </c>
      <c r="H44" s="31" t="s">
        <v>7602</v>
      </c>
      <c r="I44" s="24" t="s">
        <v>1117</v>
      </c>
      <c r="J44" s="32" t="s">
        <v>7603</v>
      </c>
      <c r="K44" s="32" t="s">
        <v>8251</v>
      </c>
      <c r="L44" s="24" t="s">
        <v>1118</v>
      </c>
      <c r="M44" s="26" t="s">
        <v>50</v>
      </c>
      <c r="N44" s="27" t="s">
        <v>730</v>
      </c>
      <c r="O44" s="27" t="s">
        <v>6726</v>
      </c>
      <c r="P44" s="28" t="s">
        <v>1119</v>
      </c>
      <c r="Q44" s="27"/>
      <c r="R44" s="28">
        <v>93401</v>
      </c>
      <c r="S44" s="39" t="s">
        <v>7686</v>
      </c>
      <c r="T44" s="29">
        <v>37970</v>
      </c>
    </row>
    <row r="45" spans="1:20" s="18" customFormat="1" ht="18.75" customHeight="1" x14ac:dyDescent="0.25">
      <c r="A45" s="156">
        <v>2550</v>
      </c>
      <c r="B45" s="26" t="s">
        <v>1154</v>
      </c>
      <c r="C45" s="139">
        <v>708781002</v>
      </c>
      <c r="D45" s="24" t="s">
        <v>81</v>
      </c>
      <c r="E45" s="24" t="s">
        <v>1155</v>
      </c>
      <c r="F45" s="31" t="s">
        <v>7579</v>
      </c>
      <c r="G45" s="25" t="s">
        <v>1156</v>
      </c>
      <c r="H45" s="31" t="s">
        <v>7599</v>
      </c>
      <c r="I45" s="24" t="s">
        <v>1083</v>
      </c>
      <c r="J45" s="63" t="s">
        <v>7600</v>
      </c>
      <c r="K45" s="24" t="s">
        <v>6474</v>
      </c>
      <c r="L45" s="24" t="s">
        <v>1158</v>
      </c>
      <c r="M45" s="26" t="s">
        <v>50</v>
      </c>
      <c r="N45" s="27" t="s">
        <v>1160</v>
      </c>
      <c r="O45" s="27" t="s">
        <v>1159</v>
      </c>
      <c r="P45" s="28" t="s">
        <v>1157</v>
      </c>
      <c r="Q45" s="27"/>
      <c r="R45" s="28">
        <v>93101</v>
      </c>
      <c r="S45" s="33" t="s">
        <v>7578</v>
      </c>
      <c r="T45" s="29">
        <v>37970</v>
      </c>
    </row>
    <row r="46" spans="1:20" s="18" customFormat="1" ht="18.75" customHeight="1" x14ac:dyDescent="0.25">
      <c r="A46" s="156">
        <v>2800</v>
      </c>
      <c r="B46" s="26" t="s">
        <v>1264</v>
      </c>
      <c r="C46" s="139">
        <v>713286001</v>
      </c>
      <c r="D46" s="24" t="s">
        <v>53</v>
      </c>
      <c r="E46" s="24" t="s">
        <v>1265</v>
      </c>
      <c r="F46" s="25" t="s">
        <v>1267</v>
      </c>
      <c r="G46" s="25" t="s">
        <v>1266</v>
      </c>
      <c r="H46" s="25" t="s">
        <v>1268</v>
      </c>
      <c r="I46" s="24" t="s">
        <v>844</v>
      </c>
      <c r="J46" s="24" t="s">
        <v>1269</v>
      </c>
      <c r="K46" s="24" t="s">
        <v>1270</v>
      </c>
      <c r="L46" s="24" t="s">
        <v>1271</v>
      </c>
      <c r="M46" s="26" t="s">
        <v>6170</v>
      </c>
      <c r="N46" s="27" t="s">
        <v>1272</v>
      </c>
      <c r="O46" s="27" t="s">
        <v>1273</v>
      </c>
      <c r="P46" s="28"/>
      <c r="Q46" s="27"/>
      <c r="R46" s="28" t="s">
        <v>1274</v>
      </c>
      <c r="S46" s="28" t="s">
        <v>6159</v>
      </c>
      <c r="T46" s="29">
        <v>37970</v>
      </c>
    </row>
    <row r="47" spans="1:20" s="18" customFormat="1" ht="18.75" customHeight="1" x14ac:dyDescent="0.25">
      <c r="A47" s="156">
        <v>2950</v>
      </c>
      <c r="B47" s="26" t="s">
        <v>1195</v>
      </c>
      <c r="C47" s="139">
        <v>708352004</v>
      </c>
      <c r="D47" s="24" t="s">
        <v>81</v>
      </c>
      <c r="E47" s="24" t="s">
        <v>1196</v>
      </c>
      <c r="F47" s="25" t="s">
        <v>1197</v>
      </c>
      <c r="G47" s="25" t="s">
        <v>1198</v>
      </c>
      <c r="H47" s="25" t="s">
        <v>1199</v>
      </c>
      <c r="I47" s="24" t="s">
        <v>708</v>
      </c>
      <c r="J47" s="24" t="s">
        <v>1200</v>
      </c>
      <c r="K47" s="24" t="s">
        <v>1201</v>
      </c>
      <c r="L47" s="24" t="s">
        <v>1202</v>
      </c>
      <c r="M47" s="26" t="s">
        <v>50</v>
      </c>
      <c r="N47" s="27" t="s">
        <v>1204</v>
      </c>
      <c r="O47" s="27" t="s">
        <v>1203</v>
      </c>
      <c r="P47" s="28"/>
      <c r="Q47" s="27"/>
      <c r="R47" s="28">
        <v>93401</v>
      </c>
      <c r="S47" s="28" t="s">
        <v>1205</v>
      </c>
      <c r="T47" s="29">
        <v>37970</v>
      </c>
    </row>
    <row r="48" spans="1:20" s="18" customFormat="1" ht="18.75" customHeight="1" x14ac:dyDescent="0.2">
      <c r="A48" s="156">
        <v>3025</v>
      </c>
      <c r="B48" s="26" t="s">
        <v>1173</v>
      </c>
      <c r="C48" s="139">
        <v>713039004</v>
      </c>
      <c r="D48" s="24" t="s">
        <v>81</v>
      </c>
      <c r="E48" s="24" t="s">
        <v>1174</v>
      </c>
      <c r="F48" s="31" t="s">
        <v>7505</v>
      </c>
      <c r="G48" s="25" t="s">
        <v>1175</v>
      </c>
      <c r="H48" s="26" t="s">
        <v>1176</v>
      </c>
      <c r="I48" s="24" t="s">
        <v>1177</v>
      </c>
      <c r="J48" s="24" t="s">
        <v>1178</v>
      </c>
      <c r="K48" s="64" t="s">
        <v>7369</v>
      </c>
      <c r="L48" s="24" t="s">
        <v>1179</v>
      </c>
      <c r="M48" s="26" t="s">
        <v>50</v>
      </c>
      <c r="N48" s="27" t="s">
        <v>1181</v>
      </c>
      <c r="O48" s="27" t="s">
        <v>1180</v>
      </c>
      <c r="P48" s="62" t="s">
        <v>7367</v>
      </c>
      <c r="Q48" s="27"/>
      <c r="R48" s="28">
        <v>93401</v>
      </c>
      <c r="S48" s="33" t="s">
        <v>7368</v>
      </c>
      <c r="T48" s="29">
        <v>37970</v>
      </c>
    </row>
    <row r="49" spans="1:20" s="18" customFormat="1" ht="18.75" customHeight="1" x14ac:dyDescent="0.25">
      <c r="A49" s="156">
        <v>3100</v>
      </c>
      <c r="B49" s="26" t="s">
        <v>1275</v>
      </c>
      <c r="C49" s="139">
        <v>709337009</v>
      </c>
      <c r="D49" s="24" t="s">
        <v>81</v>
      </c>
      <c r="E49" s="24" t="s">
        <v>1276</v>
      </c>
      <c r="F49" s="25" t="s">
        <v>1277</v>
      </c>
      <c r="G49" s="25" t="s">
        <v>1278</v>
      </c>
      <c r="H49" s="25" t="s">
        <v>6107</v>
      </c>
      <c r="I49" s="24" t="s">
        <v>1279</v>
      </c>
      <c r="J49" s="24" t="s">
        <v>1280</v>
      </c>
      <c r="K49" s="24" t="s">
        <v>1281</v>
      </c>
      <c r="L49" s="24" t="s">
        <v>1282</v>
      </c>
      <c r="M49" s="26" t="s">
        <v>50</v>
      </c>
      <c r="N49" s="27" t="s">
        <v>671</v>
      </c>
      <c r="O49" s="27">
        <v>226785712</v>
      </c>
      <c r="P49" s="28" t="s">
        <v>1283</v>
      </c>
      <c r="Q49" s="27"/>
      <c r="R49" s="27">
        <v>93401</v>
      </c>
      <c r="S49" s="28" t="s">
        <v>1284</v>
      </c>
      <c r="T49" s="29">
        <v>37970</v>
      </c>
    </row>
    <row r="50" spans="1:20" s="18" customFormat="1" ht="18.75" customHeight="1" x14ac:dyDescent="0.25">
      <c r="A50" s="156">
        <v>3200</v>
      </c>
      <c r="B50" s="26" t="s">
        <v>1407</v>
      </c>
      <c r="C50" s="139">
        <v>709963007</v>
      </c>
      <c r="D50" s="24" t="s">
        <v>1408</v>
      </c>
      <c r="E50" s="24" t="s">
        <v>1409</v>
      </c>
      <c r="F50" s="31" t="s">
        <v>7642</v>
      </c>
      <c r="G50" s="25" t="s">
        <v>1410</v>
      </c>
      <c r="H50" s="25" t="s">
        <v>6538</v>
      </c>
      <c r="I50" s="24" t="s">
        <v>1411</v>
      </c>
      <c r="J50" s="32" t="s">
        <v>7643</v>
      </c>
      <c r="K50" s="24" t="s">
        <v>6296</v>
      </c>
      <c r="L50" s="24" t="s">
        <v>1413</v>
      </c>
      <c r="M50" s="26" t="s">
        <v>50</v>
      </c>
      <c r="N50" s="27" t="s">
        <v>1414</v>
      </c>
      <c r="O50" s="27"/>
      <c r="P50" s="28" t="s">
        <v>1412</v>
      </c>
      <c r="Q50" s="27"/>
      <c r="R50" s="28" t="s">
        <v>48</v>
      </c>
      <c r="S50" s="33" t="s">
        <v>7631</v>
      </c>
      <c r="T50" s="29">
        <v>37970</v>
      </c>
    </row>
    <row r="51" spans="1:20" s="18" customFormat="1" ht="18.75" customHeight="1" x14ac:dyDescent="0.25">
      <c r="A51" s="156">
        <v>3250</v>
      </c>
      <c r="B51" s="26" t="s">
        <v>1385</v>
      </c>
      <c r="C51" s="139">
        <v>703620000</v>
      </c>
      <c r="D51" s="24" t="s">
        <v>81</v>
      </c>
      <c r="E51" s="24" t="s">
        <v>1387</v>
      </c>
      <c r="F51" s="25" t="s">
        <v>81</v>
      </c>
      <c r="G51" s="25" t="s">
        <v>1386</v>
      </c>
      <c r="H51" s="25" t="s">
        <v>1389</v>
      </c>
      <c r="I51" s="24" t="s">
        <v>1388</v>
      </c>
      <c r="J51" s="24" t="s">
        <v>1390</v>
      </c>
      <c r="K51" s="24" t="s">
        <v>1391</v>
      </c>
      <c r="L51" s="24" t="s">
        <v>1393</v>
      </c>
      <c r="M51" s="26" t="s">
        <v>50</v>
      </c>
      <c r="N51" s="27" t="s">
        <v>852</v>
      </c>
      <c r="O51" s="27" t="s">
        <v>1394</v>
      </c>
      <c r="P51" s="28" t="s">
        <v>1392</v>
      </c>
      <c r="Q51" s="27"/>
      <c r="R51" s="28">
        <v>93401</v>
      </c>
      <c r="S51" s="28" t="s">
        <v>1395</v>
      </c>
      <c r="T51" s="29">
        <v>37970</v>
      </c>
    </row>
    <row r="52" spans="1:20" s="18" customFormat="1" ht="18.75" customHeight="1" x14ac:dyDescent="0.25">
      <c r="A52" s="157">
        <v>3450</v>
      </c>
      <c r="B52" s="19" t="s">
        <v>1560</v>
      </c>
      <c r="C52" s="140">
        <v>705121001</v>
      </c>
      <c r="D52" s="17" t="s">
        <v>1561</v>
      </c>
      <c r="E52" s="17" t="s">
        <v>1562</v>
      </c>
      <c r="F52" s="16" t="s">
        <v>27</v>
      </c>
      <c r="G52" s="16" t="s">
        <v>1563</v>
      </c>
      <c r="H52" s="16" t="s">
        <v>7768</v>
      </c>
      <c r="I52" s="17" t="s">
        <v>7771</v>
      </c>
      <c r="J52" s="17" t="s">
        <v>7769</v>
      </c>
      <c r="K52" s="17" t="s">
        <v>7770</v>
      </c>
      <c r="L52" s="17" t="s">
        <v>1564</v>
      </c>
      <c r="M52" s="19" t="s">
        <v>50</v>
      </c>
      <c r="N52" s="20" t="s">
        <v>852</v>
      </c>
      <c r="O52" s="20" t="s">
        <v>7766</v>
      </c>
      <c r="P52" s="21" t="s">
        <v>7767</v>
      </c>
      <c r="Q52" s="20"/>
      <c r="R52" s="21" t="s">
        <v>48</v>
      </c>
      <c r="S52" s="21" t="s">
        <v>7762</v>
      </c>
      <c r="T52" s="22">
        <v>37970</v>
      </c>
    </row>
    <row r="53" spans="1:20" s="18" customFormat="1" ht="18.75" customHeight="1" x14ac:dyDescent="0.25">
      <c r="A53" s="156">
        <v>3500</v>
      </c>
      <c r="B53" s="26" t="s">
        <v>945</v>
      </c>
      <c r="C53" s="139">
        <v>700230007</v>
      </c>
      <c r="D53" s="24" t="s">
        <v>81</v>
      </c>
      <c r="E53" s="24" t="s">
        <v>946</v>
      </c>
      <c r="F53" s="25" t="s">
        <v>947</v>
      </c>
      <c r="G53" s="25" t="s">
        <v>948</v>
      </c>
      <c r="H53" s="25" t="s">
        <v>949</v>
      </c>
      <c r="I53" s="24" t="s">
        <v>950</v>
      </c>
      <c r="J53" s="24" t="s">
        <v>951</v>
      </c>
      <c r="K53" s="24" t="s">
        <v>952</v>
      </c>
      <c r="L53" s="24" t="s">
        <v>954</v>
      </c>
      <c r="M53" s="26" t="s">
        <v>50</v>
      </c>
      <c r="N53" s="27" t="s">
        <v>730</v>
      </c>
      <c r="O53" s="27" t="s">
        <v>953</v>
      </c>
      <c r="P53" s="28" t="s">
        <v>955</v>
      </c>
      <c r="Q53" s="27"/>
      <c r="R53" s="28" t="s">
        <v>419</v>
      </c>
      <c r="S53" s="28" t="s">
        <v>956</v>
      </c>
      <c r="T53" s="29">
        <v>37970</v>
      </c>
    </row>
    <row r="54" spans="1:20" s="18" customFormat="1" ht="18.75" customHeight="1" x14ac:dyDescent="0.25">
      <c r="A54" s="156">
        <v>3650</v>
      </c>
      <c r="B54" s="26" t="s">
        <v>1855</v>
      </c>
      <c r="C54" s="139">
        <v>714041002</v>
      </c>
      <c r="D54" s="24" t="s">
        <v>1658</v>
      </c>
      <c r="E54" s="24" t="s">
        <v>1857</v>
      </c>
      <c r="F54" s="31" t="s">
        <v>7316</v>
      </c>
      <c r="G54" s="25" t="s">
        <v>1856</v>
      </c>
      <c r="H54" s="25" t="s">
        <v>6755</v>
      </c>
      <c r="I54" s="24" t="s">
        <v>268</v>
      </c>
      <c r="J54" s="32" t="s">
        <v>7317</v>
      </c>
      <c r="K54" s="32" t="s">
        <v>7322</v>
      </c>
      <c r="L54" s="32" t="s">
        <v>6900</v>
      </c>
      <c r="M54" s="37" t="s">
        <v>630</v>
      </c>
      <c r="N54" s="38" t="s">
        <v>4392</v>
      </c>
      <c r="O54" s="38">
        <v>352471664</v>
      </c>
      <c r="P54" s="62" t="s">
        <v>6901</v>
      </c>
      <c r="Q54" s="27"/>
      <c r="R54" s="28" t="s">
        <v>1274</v>
      </c>
      <c r="S54" s="33" t="s">
        <v>7336</v>
      </c>
      <c r="T54" s="29">
        <v>37970</v>
      </c>
    </row>
    <row r="55" spans="1:20" s="18" customFormat="1" ht="18.75" customHeight="1" x14ac:dyDescent="0.25">
      <c r="A55" s="156">
        <v>3700</v>
      </c>
      <c r="B55" s="26" t="s">
        <v>6191</v>
      </c>
      <c r="C55" s="139">
        <v>700043126</v>
      </c>
      <c r="D55" s="24" t="s">
        <v>1579</v>
      </c>
      <c r="E55" s="24" t="s">
        <v>1618</v>
      </c>
      <c r="F55" s="25" t="s">
        <v>1619</v>
      </c>
      <c r="G55" s="25" t="s">
        <v>48</v>
      </c>
      <c r="H55" s="25" t="s">
        <v>1620</v>
      </c>
      <c r="I55" s="24" t="s">
        <v>1621</v>
      </c>
      <c r="J55" s="24" t="s">
        <v>139</v>
      </c>
      <c r="K55" s="24" t="s">
        <v>1622</v>
      </c>
      <c r="L55" s="24" t="s">
        <v>1624</v>
      </c>
      <c r="M55" s="26" t="s">
        <v>6171</v>
      </c>
      <c r="N55" s="27" t="s">
        <v>1626</v>
      </c>
      <c r="O55" s="27" t="s">
        <v>1625</v>
      </c>
      <c r="P55" s="28" t="s">
        <v>1623</v>
      </c>
      <c r="Q55" s="27"/>
      <c r="R55" s="28" t="s">
        <v>48</v>
      </c>
      <c r="S55" s="28" t="s">
        <v>1627</v>
      </c>
      <c r="T55" s="29">
        <v>37970</v>
      </c>
    </row>
    <row r="56" spans="1:20" s="18" customFormat="1" ht="18.75" customHeight="1" x14ac:dyDescent="0.25">
      <c r="A56" s="157">
        <v>3800</v>
      </c>
      <c r="B56" s="19" t="s">
        <v>1775</v>
      </c>
      <c r="C56" s="140">
        <v>700177300</v>
      </c>
      <c r="D56" s="17" t="s">
        <v>1681</v>
      </c>
      <c r="E56" s="17" t="s">
        <v>1776</v>
      </c>
      <c r="F56" s="16" t="s">
        <v>1700</v>
      </c>
      <c r="G56" s="16" t="s">
        <v>1777</v>
      </c>
      <c r="H56" s="16" t="s">
        <v>7024</v>
      </c>
      <c r="I56" s="17" t="s">
        <v>7644</v>
      </c>
      <c r="J56" s="17" t="s">
        <v>7645</v>
      </c>
      <c r="K56" s="17" t="s">
        <v>1778</v>
      </c>
      <c r="L56" s="17" t="s">
        <v>7026</v>
      </c>
      <c r="M56" s="19" t="s">
        <v>344</v>
      </c>
      <c r="N56" s="20" t="s">
        <v>1780</v>
      </c>
      <c r="O56" s="20"/>
      <c r="P56" s="21" t="s">
        <v>1779</v>
      </c>
      <c r="Q56" s="20"/>
      <c r="R56" s="21" t="s">
        <v>48</v>
      </c>
      <c r="S56" s="21" t="s">
        <v>7025</v>
      </c>
      <c r="T56" s="22">
        <v>37970</v>
      </c>
    </row>
    <row r="57" spans="1:20" s="18" customFormat="1" ht="18.75" customHeight="1" x14ac:dyDescent="0.25">
      <c r="A57" s="156">
        <v>3842</v>
      </c>
      <c r="B57" s="26" t="s">
        <v>7403</v>
      </c>
      <c r="C57" s="139">
        <v>719400000</v>
      </c>
      <c r="D57" s="24" t="s">
        <v>81</v>
      </c>
      <c r="E57" s="24" t="s">
        <v>724</v>
      </c>
      <c r="F57" s="31" t="s">
        <v>7404</v>
      </c>
      <c r="G57" s="31" t="s">
        <v>725</v>
      </c>
      <c r="H57" s="31" t="s">
        <v>7405</v>
      </c>
      <c r="I57" s="24" t="s">
        <v>726</v>
      </c>
      <c r="J57" s="24" t="s">
        <v>727</v>
      </c>
      <c r="K57" s="24" t="s">
        <v>728</v>
      </c>
      <c r="L57" s="24" t="s">
        <v>729</v>
      </c>
      <c r="M57" s="26" t="s">
        <v>50</v>
      </c>
      <c r="N57" s="28" t="s">
        <v>730</v>
      </c>
      <c r="O57" s="38" t="s">
        <v>7406</v>
      </c>
      <c r="P57" s="28" t="s">
        <v>731</v>
      </c>
      <c r="Q57" s="27"/>
      <c r="R57" s="28" t="s">
        <v>419</v>
      </c>
      <c r="S57" s="33" t="s">
        <v>7420</v>
      </c>
      <c r="T57" s="29">
        <v>37970</v>
      </c>
    </row>
    <row r="58" spans="1:20" s="18" customFormat="1" ht="18.75" customHeight="1" x14ac:dyDescent="0.25">
      <c r="A58" s="156">
        <v>3844</v>
      </c>
      <c r="B58" s="26" t="s">
        <v>252</v>
      </c>
      <c r="C58" s="139">
        <v>531710509</v>
      </c>
      <c r="D58" s="24" t="s">
        <v>81</v>
      </c>
      <c r="E58" s="24" t="s">
        <v>253</v>
      </c>
      <c r="F58" s="25" t="s">
        <v>254</v>
      </c>
      <c r="G58" s="25" t="s">
        <v>255</v>
      </c>
      <c r="H58" s="25" t="s">
        <v>256</v>
      </c>
      <c r="I58" s="24" t="s">
        <v>257</v>
      </c>
      <c r="J58" s="24" t="s">
        <v>258</v>
      </c>
      <c r="K58" s="24" t="s">
        <v>259</v>
      </c>
      <c r="L58" s="24" t="s">
        <v>260</v>
      </c>
      <c r="M58" s="26" t="s">
        <v>344</v>
      </c>
      <c r="N58" s="27" t="s">
        <v>262</v>
      </c>
      <c r="O58" s="27" t="s">
        <v>261</v>
      </c>
      <c r="P58" s="28"/>
      <c r="Q58" s="27"/>
      <c r="R58" s="28">
        <v>93401</v>
      </c>
      <c r="S58" s="28" t="s">
        <v>263</v>
      </c>
      <c r="T58" s="29">
        <v>37960</v>
      </c>
    </row>
    <row r="59" spans="1:20" s="18" customFormat="1" ht="18.75" customHeight="1" x14ac:dyDescent="0.25">
      <c r="A59" s="157">
        <v>3846</v>
      </c>
      <c r="B59" s="19" t="s">
        <v>5816</v>
      </c>
      <c r="C59" s="140">
        <v>800665612</v>
      </c>
      <c r="D59" s="17" t="s">
        <v>3965</v>
      </c>
      <c r="E59" s="17" t="s">
        <v>5817</v>
      </c>
      <c r="F59" s="16" t="s">
        <v>5818</v>
      </c>
      <c r="G59" s="16" t="s">
        <v>5818</v>
      </c>
      <c r="H59" s="16" t="s">
        <v>29</v>
      </c>
      <c r="I59" s="17"/>
      <c r="J59" s="17"/>
      <c r="K59" s="17" t="s">
        <v>7665</v>
      </c>
      <c r="L59" s="17" t="s">
        <v>5819</v>
      </c>
      <c r="M59" s="19" t="s">
        <v>344</v>
      </c>
      <c r="N59" s="20" t="s">
        <v>1736</v>
      </c>
      <c r="O59" s="20" t="s">
        <v>5820</v>
      </c>
      <c r="P59" s="21"/>
      <c r="Q59" s="20"/>
      <c r="R59" s="21" t="s">
        <v>251</v>
      </c>
      <c r="S59" s="21" t="s">
        <v>7558</v>
      </c>
      <c r="T59" s="22">
        <v>37970</v>
      </c>
    </row>
    <row r="60" spans="1:20" s="18" customFormat="1" ht="18.75" customHeight="1" x14ac:dyDescent="0.25">
      <c r="A60" s="157">
        <v>3848</v>
      </c>
      <c r="B60" s="19" t="s">
        <v>3964</v>
      </c>
      <c r="C60" s="140">
        <v>702085047</v>
      </c>
      <c r="D60" s="17" t="s">
        <v>3965</v>
      </c>
      <c r="E60" s="17" t="s">
        <v>153</v>
      </c>
      <c r="F60" s="16" t="s">
        <v>1700</v>
      </c>
      <c r="G60" s="16" t="s">
        <v>3966</v>
      </c>
      <c r="H60" s="16" t="s">
        <v>29</v>
      </c>
      <c r="I60" s="17"/>
      <c r="J60" s="17"/>
      <c r="K60" s="17" t="s">
        <v>7180</v>
      </c>
      <c r="L60" s="17" t="s">
        <v>6443</v>
      </c>
      <c r="M60" s="19" t="s">
        <v>6166</v>
      </c>
      <c r="N60" s="20" t="s">
        <v>4272</v>
      </c>
      <c r="O60" s="20" t="s">
        <v>6442</v>
      </c>
      <c r="P60" s="41" t="s">
        <v>6444</v>
      </c>
      <c r="Q60" s="20"/>
      <c r="R60" s="21" t="s">
        <v>251</v>
      </c>
      <c r="S60" s="21" t="s">
        <v>7308</v>
      </c>
      <c r="T60" s="22">
        <v>37970</v>
      </c>
    </row>
    <row r="61" spans="1:20" s="18" customFormat="1" ht="18.75" customHeight="1" x14ac:dyDescent="0.25">
      <c r="A61" s="156">
        <v>3900</v>
      </c>
      <c r="B61" s="24" t="s">
        <v>1871</v>
      </c>
      <c r="C61" s="139">
        <v>710474001</v>
      </c>
      <c r="D61" s="24" t="s">
        <v>1579</v>
      </c>
      <c r="E61" s="24" t="s">
        <v>1872</v>
      </c>
      <c r="F61" s="25" t="s">
        <v>1873</v>
      </c>
      <c r="G61" s="25" t="s">
        <v>1874</v>
      </c>
      <c r="H61" s="25" t="s">
        <v>1875</v>
      </c>
      <c r="I61" s="24" t="s">
        <v>1700</v>
      </c>
      <c r="J61" s="24" t="s">
        <v>1876</v>
      </c>
      <c r="K61" s="24" t="s">
        <v>1877</v>
      </c>
      <c r="L61" s="73" t="s">
        <v>1879</v>
      </c>
      <c r="M61" s="26" t="s">
        <v>50</v>
      </c>
      <c r="N61" s="27" t="s">
        <v>1880</v>
      </c>
      <c r="O61" s="27" t="s">
        <v>1878</v>
      </c>
      <c r="P61" s="28"/>
      <c r="Q61" s="27"/>
      <c r="R61" s="28" t="s">
        <v>48</v>
      </c>
      <c r="S61" s="28" t="s">
        <v>1881</v>
      </c>
      <c r="T61" s="29">
        <v>37970</v>
      </c>
    </row>
    <row r="62" spans="1:20" s="18" customFormat="1" ht="18.75" customHeight="1" x14ac:dyDescent="0.25">
      <c r="A62" s="156">
        <v>3950</v>
      </c>
      <c r="B62" s="26" t="s">
        <v>1890</v>
      </c>
      <c r="C62" s="139">
        <v>814968006</v>
      </c>
      <c r="D62" s="24" t="s">
        <v>1566</v>
      </c>
      <c r="E62" s="24" t="s">
        <v>1891</v>
      </c>
      <c r="F62" s="31" t="s">
        <v>7208</v>
      </c>
      <c r="G62" s="25" t="s">
        <v>1892</v>
      </c>
      <c r="H62" s="31" t="s">
        <v>7484</v>
      </c>
      <c r="I62" s="32" t="s">
        <v>7472</v>
      </c>
      <c r="J62" s="32" t="s">
        <v>8198</v>
      </c>
      <c r="K62" s="32" t="s">
        <v>7485</v>
      </c>
      <c r="L62" s="32" t="s">
        <v>6899</v>
      </c>
      <c r="M62" s="26" t="s">
        <v>50</v>
      </c>
      <c r="N62" s="27" t="s">
        <v>1893</v>
      </c>
      <c r="O62" s="38">
        <v>225409300</v>
      </c>
      <c r="P62" s="33" t="s">
        <v>7471</v>
      </c>
      <c r="Q62" s="27"/>
      <c r="R62" s="28" t="s">
        <v>1274</v>
      </c>
      <c r="S62" s="33" t="s">
        <v>6941</v>
      </c>
      <c r="T62" s="29">
        <v>37970</v>
      </c>
    </row>
    <row r="63" spans="1:20" s="18" customFormat="1" ht="18.75" customHeight="1" x14ac:dyDescent="0.25">
      <c r="A63" s="156">
        <v>4050</v>
      </c>
      <c r="B63" s="26" t="s">
        <v>2148</v>
      </c>
      <c r="C63" s="139">
        <v>821849012</v>
      </c>
      <c r="D63" s="24" t="s">
        <v>1579</v>
      </c>
      <c r="E63" s="24" t="s">
        <v>2149</v>
      </c>
      <c r="F63" s="25" t="s">
        <v>2150</v>
      </c>
      <c r="G63" s="25" t="s">
        <v>2151</v>
      </c>
      <c r="H63" s="25" t="s">
        <v>2152</v>
      </c>
      <c r="I63" s="24" t="s">
        <v>2153</v>
      </c>
      <c r="J63" s="24" t="s">
        <v>2154</v>
      </c>
      <c r="K63" s="24" t="s">
        <v>2155</v>
      </c>
      <c r="L63" s="24" t="s">
        <v>2156</v>
      </c>
      <c r="M63" s="26" t="s">
        <v>630</v>
      </c>
      <c r="N63" s="27" t="s">
        <v>205</v>
      </c>
      <c r="O63" s="27"/>
      <c r="P63" s="28"/>
      <c r="Q63" s="27"/>
      <c r="R63" s="28">
        <v>93401</v>
      </c>
      <c r="S63" s="28" t="s">
        <v>2157</v>
      </c>
      <c r="T63" s="29">
        <v>37970</v>
      </c>
    </row>
    <row r="64" spans="1:20" s="18" customFormat="1" ht="18.75" customHeight="1" x14ac:dyDescent="0.25">
      <c r="A64" s="156">
        <v>4100</v>
      </c>
      <c r="B64" s="26" t="s">
        <v>2158</v>
      </c>
      <c r="C64" s="139">
        <v>707182008</v>
      </c>
      <c r="D64" s="24" t="s">
        <v>1579</v>
      </c>
      <c r="E64" s="24" t="s">
        <v>2159</v>
      </c>
      <c r="F64" s="25" t="s">
        <v>2160</v>
      </c>
      <c r="G64" s="25" t="s">
        <v>2161</v>
      </c>
      <c r="H64" s="31" t="s">
        <v>7004</v>
      </c>
      <c r="I64" s="24" t="s">
        <v>2162</v>
      </c>
      <c r="J64" s="32" t="s">
        <v>7005</v>
      </c>
      <c r="K64" s="24" t="s">
        <v>2163</v>
      </c>
      <c r="L64" s="24" t="s">
        <v>2165</v>
      </c>
      <c r="M64" s="26" t="s">
        <v>6171</v>
      </c>
      <c r="N64" s="27" t="s">
        <v>1013</v>
      </c>
      <c r="O64" s="27" t="s">
        <v>2166</v>
      </c>
      <c r="P64" s="28" t="s">
        <v>2164</v>
      </c>
      <c r="Q64" s="27"/>
      <c r="R64" s="28">
        <v>91401</v>
      </c>
      <c r="S64" s="33" t="s">
        <v>7006</v>
      </c>
      <c r="T64" s="29">
        <v>37970</v>
      </c>
    </row>
    <row r="65" spans="1:20" s="18" customFormat="1" ht="18.75" customHeight="1" x14ac:dyDescent="0.25">
      <c r="A65" s="157">
        <v>4250</v>
      </c>
      <c r="B65" s="19" t="s">
        <v>2349</v>
      </c>
      <c r="C65" s="140" t="s">
        <v>7816</v>
      </c>
      <c r="D65" s="17" t="s">
        <v>1639</v>
      </c>
      <c r="E65" s="17" t="s">
        <v>2350</v>
      </c>
      <c r="F65" s="16" t="s">
        <v>7712</v>
      </c>
      <c r="G65" s="16" t="s">
        <v>2351</v>
      </c>
      <c r="H65" s="19" t="s">
        <v>8208</v>
      </c>
      <c r="I65" s="17" t="s">
        <v>482</v>
      </c>
      <c r="J65" s="17" t="s">
        <v>7713</v>
      </c>
      <c r="K65" s="17" t="s">
        <v>8209</v>
      </c>
      <c r="L65" s="17" t="s">
        <v>2352</v>
      </c>
      <c r="M65" s="17" t="s">
        <v>50</v>
      </c>
      <c r="N65" s="20" t="s">
        <v>852</v>
      </c>
      <c r="O65" s="20" t="s">
        <v>2353</v>
      </c>
      <c r="P65" s="21" t="s">
        <v>7746</v>
      </c>
      <c r="Q65" s="20"/>
      <c r="R65" s="21">
        <v>93401</v>
      </c>
      <c r="S65" s="21" t="s">
        <v>7028</v>
      </c>
      <c r="T65" s="22">
        <v>37970</v>
      </c>
    </row>
    <row r="66" spans="1:20" s="18" customFormat="1" ht="18.75" customHeight="1" x14ac:dyDescent="0.25">
      <c r="A66" s="157">
        <v>4300</v>
      </c>
      <c r="B66" s="19" t="s">
        <v>2354</v>
      </c>
      <c r="C66" s="140" t="s">
        <v>7817</v>
      </c>
      <c r="D66" s="17" t="s">
        <v>1579</v>
      </c>
      <c r="E66" s="17" t="s">
        <v>2355</v>
      </c>
      <c r="F66" s="16" t="s">
        <v>7357</v>
      </c>
      <c r="G66" s="16" t="s">
        <v>2356</v>
      </c>
      <c r="H66" s="16" t="s">
        <v>7359</v>
      </c>
      <c r="I66" s="17" t="s">
        <v>4773</v>
      </c>
      <c r="J66" s="75">
        <v>43622</v>
      </c>
      <c r="K66" s="17" t="s">
        <v>6599</v>
      </c>
      <c r="L66" s="17" t="s">
        <v>2357</v>
      </c>
      <c r="M66" s="19" t="s">
        <v>6171</v>
      </c>
      <c r="N66" s="20" t="s">
        <v>2358</v>
      </c>
      <c r="O66" s="20" t="s">
        <v>7358</v>
      </c>
      <c r="P66" s="21" t="s">
        <v>6598</v>
      </c>
      <c r="Q66" s="20"/>
      <c r="R66" s="21">
        <v>93401</v>
      </c>
      <c r="S66" s="21" t="s">
        <v>7069</v>
      </c>
      <c r="T66" s="22">
        <v>37970</v>
      </c>
    </row>
    <row r="67" spans="1:20" s="18" customFormat="1" ht="18.75" customHeight="1" x14ac:dyDescent="0.25">
      <c r="A67" s="156">
        <v>4350</v>
      </c>
      <c r="B67" s="26" t="s">
        <v>7822</v>
      </c>
      <c r="C67" s="139">
        <v>705749000</v>
      </c>
      <c r="D67" s="24" t="s">
        <v>2728</v>
      </c>
      <c r="E67" s="24" t="s">
        <v>2729</v>
      </c>
      <c r="F67" s="25" t="s">
        <v>2730</v>
      </c>
      <c r="G67" s="25" t="s">
        <v>2731</v>
      </c>
      <c r="H67" s="25" t="s">
        <v>2732</v>
      </c>
      <c r="I67" s="24" t="s">
        <v>2733</v>
      </c>
      <c r="J67" s="24" t="s">
        <v>139</v>
      </c>
      <c r="K67" s="24" t="s">
        <v>2734</v>
      </c>
      <c r="L67" s="24" t="s">
        <v>2735</v>
      </c>
      <c r="M67" s="26" t="s">
        <v>50</v>
      </c>
      <c r="N67" s="27" t="s">
        <v>730</v>
      </c>
      <c r="O67" s="27"/>
      <c r="P67" s="28"/>
      <c r="Q67" s="27"/>
      <c r="R67" s="28">
        <v>93401</v>
      </c>
      <c r="S67" s="28" t="s">
        <v>2736</v>
      </c>
      <c r="T67" s="29">
        <v>37970</v>
      </c>
    </row>
    <row r="68" spans="1:20" s="18" customFormat="1" ht="18.75" customHeight="1" x14ac:dyDescent="0.25">
      <c r="A68" s="156">
        <v>4400</v>
      </c>
      <c r="B68" s="26" t="s">
        <v>2413</v>
      </c>
      <c r="C68" s="139">
        <v>702358000</v>
      </c>
      <c r="D68" s="24" t="s">
        <v>1579</v>
      </c>
      <c r="E68" s="24" t="s">
        <v>2414</v>
      </c>
      <c r="F68" s="31" t="s">
        <v>7412</v>
      </c>
      <c r="G68" s="25" t="s">
        <v>2415</v>
      </c>
      <c r="H68" s="31" t="s">
        <v>7413</v>
      </c>
      <c r="I68" s="32" t="s">
        <v>7414</v>
      </c>
      <c r="J68" s="32" t="s">
        <v>7415</v>
      </c>
      <c r="K68" s="32" t="s">
        <v>7416</v>
      </c>
      <c r="L68" s="24" t="s">
        <v>7417</v>
      </c>
      <c r="M68" s="26" t="s">
        <v>50</v>
      </c>
      <c r="N68" s="27" t="s">
        <v>2417</v>
      </c>
      <c r="O68" s="27" t="s">
        <v>2416</v>
      </c>
      <c r="P68" s="40" t="s">
        <v>6913</v>
      </c>
      <c r="Q68" s="27"/>
      <c r="R68" s="28" t="s">
        <v>2418</v>
      </c>
      <c r="S68" s="33" t="s">
        <v>7267</v>
      </c>
      <c r="T68" s="29">
        <v>37970</v>
      </c>
    </row>
    <row r="69" spans="1:20" s="18" customFormat="1" ht="18.75" customHeight="1" x14ac:dyDescent="0.25">
      <c r="A69" s="156">
        <v>4425</v>
      </c>
      <c r="B69" s="26" t="s">
        <v>2459</v>
      </c>
      <c r="C69" s="139">
        <v>711789006</v>
      </c>
      <c r="D69" s="24" t="s">
        <v>1579</v>
      </c>
      <c r="E69" s="24" t="s">
        <v>2460</v>
      </c>
      <c r="F69" s="31" t="s">
        <v>7554</v>
      </c>
      <c r="G69" s="25" t="s">
        <v>2459</v>
      </c>
      <c r="H69" s="31" t="s">
        <v>7609</v>
      </c>
      <c r="I69" s="24" t="s">
        <v>2461</v>
      </c>
      <c r="J69" s="32" t="s">
        <v>7610</v>
      </c>
      <c r="K69" s="24" t="s">
        <v>2462</v>
      </c>
      <c r="L69" s="24" t="s">
        <v>2464</v>
      </c>
      <c r="M69" s="26" t="s">
        <v>50</v>
      </c>
      <c r="N69" s="27" t="s">
        <v>2466</v>
      </c>
      <c r="O69" s="27" t="s">
        <v>2465</v>
      </c>
      <c r="P69" s="28" t="s">
        <v>2463</v>
      </c>
      <c r="Q69" s="27"/>
      <c r="R69" s="28">
        <v>93401</v>
      </c>
      <c r="S69" s="33" t="s">
        <v>7613</v>
      </c>
      <c r="T69" s="29">
        <v>37970</v>
      </c>
    </row>
    <row r="70" spans="1:20" s="18" customFormat="1" ht="18.75" customHeight="1" x14ac:dyDescent="0.25">
      <c r="A70" s="156">
        <v>4450</v>
      </c>
      <c r="B70" s="26" t="s">
        <v>7727</v>
      </c>
      <c r="C70" s="139">
        <v>706786007</v>
      </c>
      <c r="D70" s="24" t="s">
        <v>1579</v>
      </c>
      <c r="E70" s="24" t="s">
        <v>2531</v>
      </c>
      <c r="F70" s="31" t="s">
        <v>7576</v>
      </c>
      <c r="G70" s="25" t="s">
        <v>2532</v>
      </c>
      <c r="H70" s="31" t="s">
        <v>7577</v>
      </c>
      <c r="I70" s="24" t="s">
        <v>2533</v>
      </c>
      <c r="J70" s="24" t="s">
        <v>2534</v>
      </c>
      <c r="K70" s="24" t="s">
        <v>2535</v>
      </c>
      <c r="L70" s="24" t="s">
        <v>2537</v>
      </c>
      <c r="M70" s="26" t="s">
        <v>50</v>
      </c>
      <c r="N70" s="27" t="s">
        <v>852</v>
      </c>
      <c r="O70" s="27"/>
      <c r="P70" s="28" t="s">
        <v>2536</v>
      </c>
      <c r="Q70" s="27"/>
      <c r="R70" s="28">
        <v>93401</v>
      </c>
      <c r="S70" s="33" t="s">
        <v>7590</v>
      </c>
      <c r="T70" s="29">
        <v>37970</v>
      </c>
    </row>
    <row r="71" spans="1:20" s="18" customFormat="1" ht="18.75" customHeight="1" x14ac:dyDescent="0.25">
      <c r="A71" s="156">
        <v>4500</v>
      </c>
      <c r="B71" s="26" t="s">
        <v>2538</v>
      </c>
      <c r="C71" s="139">
        <v>700966003</v>
      </c>
      <c r="D71" s="24" t="s">
        <v>1566</v>
      </c>
      <c r="E71" s="24" t="s">
        <v>2539</v>
      </c>
      <c r="F71" s="25" t="s">
        <v>2540</v>
      </c>
      <c r="G71" s="25" t="s">
        <v>2541</v>
      </c>
      <c r="H71" s="25" t="s">
        <v>2542</v>
      </c>
      <c r="I71" s="24" t="s">
        <v>2543</v>
      </c>
      <c r="J71" s="24" t="s">
        <v>2544</v>
      </c>
      <c r="K71" s="24" t="s">
        <v>2545</v>
      </c>
      <c r="L71" s="24" t="s">
        <v>2546</v>
      </c>
      <c r="M71" s="26" t="s">
        <v>50</v>
      </c>
      <c r="N71" s="27" t="s">
        <v>1889</v>
      </c>
      <c r="O71" s="27"/>
      <c r="P71" s="28"/>
      <c r="Q71" s="27"/>
      <c r="R71" s="28">
        <v>93401</v>
      </c>
      <c r="S71" s="28" t="s">
        <v>2547</v>
      </c>
      <c r="T71" s="29">
        <v>37970</v>
      </c>
    </row>
    <row r="72" spans="1:20" s="18" customFormat="1" ht="18.75" customHeight="1" x14ac:dyDescent="0.25">
      <c r="A72" s="156">
        <v>4550</v>
      </c>
      <c r="B72" s="26" t="s">
        <v>2581</v>
      </c>
      <c r="C72" s="139">
        <v>700155609</v>
      </c>
      <c r="D72" s="24" t="s">
        <v>1579</v>
      </c>
      <c r="E72" s="24" t="s">
        <v>2582</v>
      </c>
      <c r="F72" s="31" t="s">
        <v>7572</v>
      </c>
      <c r="G72" s="25" t="s">
        <v>2583</v>
      </c>
      <c r="H72" s="31" t="s">
        <v>7573</v>
      </c>
      <c r="I72" s="24" t="s">
        <v>2584</v>
      </c>
      <c r="J72" s="24" t="s">
        <v>2585</v>
      </c>
      <c r="K72" s="24" t="s">
        <v>2586</v>
      </c>
      <c r="L72" s="24" t="s">
        <v>2587</v>
      </c>
      <c r="M72" s="26" t="s">
        <v>630</v>
      </c>
      <c r="N72" s="27" t="s">
        <v>205</v>
      </c>
      <c r="O72" s="27" t="s">
        <v>2588</v>
      </c>
      <c r="P72" s="28" t="s">
        <v>2589</v>
      </c>
      <c r="Q72" s="27"/>
      <c r="R72" s="28">
        <v>93401</v>
      </c>
      <c r="S72" s="33" t="s">
        <v>7586</v>
      </c>
      <c r="T72" s="29">
        <v>37970</v>
      </c>
    </row>
    <row r="73" spans="1:20" s="18" customFormat="1" ht="18.75" customHeight="1" x14ac:dyDescent="0.25">
      <c r="A73" s="156">
        <v>4600</v>
      </c>
      <c r="B73" s="26" t="s">
        <v>2600</v>
      </c>
      <c r="C73" s="139">
        <v>700122808</v>
      </c>
      <c r="D73" s="24" t="s">
        <v>1579</v>
      </c>
      <c r="E73" s="24" t="s">
        <v>2601</v>
      </c>
      <c r="F73" s="25" t="s">
        <v>2602</v>
      </c>
      <c r="G73" s="25" t="s">
        <v>2603</v>
      </c>
      <c r="H73" s="25" t="s">
        <v>2604</v>
      </c>
      <c r="I73" s="24" t="s">
        <v>2605</v>
      </c>
      <c r="J73" s="24" t="s">
        <v>2606</v>
      </c>
      <c r="K73" s="24" t="s">
        <v>2607</v>
      </c>
      <c r="L73" s="24" t="s">
        <v>2608</v>
      </c>
      <c r="M73" s="26" t="s">
        <v>50</v>
      </c>
      <c r="N73" s="27" t="s">
        <v>1889</v>
      </c>
      <c r="O73" s="27"/>
      <c r="P73" s="28" t="s">
        <v>2609</v>
      </c>
      <c r="Q73" s="27"/>
      <c r="R73" s="28" t="s">
        <v>1591</v>
      </c>
      <c r="S73" s="28" t="s">
        <v>2610</v>
      </c>
      <c r="T73" s="29">
        <v>37970</v>
      </c>
    </row>
    <row r="74" spans="1:20" s="18" customFormat="1" ht="18.75" customHeight="1" x14ac:dyDescent="0.25">
      <c r="A74" s="156">
        <v>4700</v>
      </c>
      <c r="B74" s="26" t="s">
        <v>2744</v>
      </c>
      <c r="C74" s="139">
        <v>610040004</v>
      </c>
      <c r="D74" s="24" t="s">
        <v>2745</v>
      </c>
      <c r="E74" s="24" t="s">
        <v>2746</v>
      </c>
      <c r="F74" s="25" t="s">
        <v>27</v>
      </c>
      <c r="G74" s="25" t="s">
        <v>2747</v>
      </c>
      <c r="H74" s="25" t="s">
        <v>29</v>
      </c>
      <c r="I74" s="24"/>
      <c r="J74" s="24"/>
      <c r="K74" s="24" t="s">
        <v>2748</v>
      </c>
      <c r="L74" s="24" t="s">
        <v>2749</v>
      </c>
      <c r="M74" s="26" t="s">
        <v>50</v>
      </c>
      <c r="N74" s="27" t="s">
        <v>1678</v>
      </c>
      <c r="O74" s="27" t="s">
        <v>2750</v>
      </c>
      <c r="P74" s="28"/>
      <c r="Q74" s="27"/>
      <c r="R74" s="28">
        <v>91001</v>
      </c>
      <c r="S74" s="29" t="s">
        <v>607</v>
      </c>
      <c r="T74" s="29">
        <v>37970</v>
      </c>
    </row>
    <row r="75" spans="1:20" s="18" customFormat="1" ht="18.75" customHeight="1" x14ac:dyDescent="0.25">
      <c r="A75" s="156">
        <v>4950</v>
      </c>
      <c r="B75" s="26" t="s">
        <v>2840</v>
      </c>
      <c r="C75" s="139">
        <v>709601008</v>
      </c>
      <c r="D75" s="24" t="s">
        <v>2841</v>
      </c>
      <c r="E75" s="24" t="s">
        <v>2842</v>
      </c>
      <c r="F75" s="25" t="s">
        <v>27</v>
      </c>
      <c r="G75" s="25" t="s">
        <v>2843</v>
      </c>
      <c r="H75" s="25" t="s">
        <v>29</v>
      </c>
      <c r="I75" s="24"/>
      <c r="J75" s="24"/>
      <c r="K75" s="24" t="s">
        <v>2844</v>
      </c>
      <c r="L75" s="24" t="s">
        <v>2845</v>
      </c>
      <c r="M75" s="26" t="s">
        <v>344</v>
      </c>
      <c r="N75" s="27" t="s">
        <v>2846</v>
      </c>
      <c r="O75" s="27"/>
      <c r="P75" s="28"/>
      <c r="Q75" s="27"/>
      <c r="R75" s="28">
        <v>93401</v>
      </c>
      <c r="S75" s="28" t="s">
        <v>2847</v>
      </c>
      <c r="T75" s="29">
        <v>37970</v>
      </c>
    </row>
    <row r="76" spans="1:20" s="18" customFormat="1" ht="18.75" customHeight="1" x14ac:dyDescent="0.25">
      <c r="A76" s="156">
        <v>5000</v>
      </c>
      <c r="B76" s="26" t="s">
        <v>4159</v>
      </c>
      <c r="C76" s="139">
        <v>702753007</v>
      </c>
      <c r="D76" s="24" t="s">
        <v>81</v>
      </c>
      <c r="E76" s="24" t="s">
        <v>4160</v>
      </c>
      <c r="F76" s="25" t="s">
        <v>4161</v>
      </c>
      <c r="G76" s="25" t="s">
        <v>4162</v>
      </c>
      <c r="H76" s="25" t="s">
        <v>4163</v>
      </c>
      <c r="I76" s="24" t="s">
        <v>4164</v>
      </c>
      <c r="J76" s="24" t="s">
        <v>4165</v>
      </c>
      <c r="K76" s="24" t="s">
        <v>4166</v>
      </c>
      <c r="L76" s="24" t="s">
        <v>4167</v>
      </c>
      <c r="M76" s="26" t="s">
        <v>6166</v>
      </c>
      <c r="N76" s="27" t="s">
        <v>1113</v>
      </c>
      <c r="O76" s="27"/>
      <c r="P76" s="28"/>
      <c r="Q76" s="27"/>
      <c r="R76" s="28" t="s">
        <v>419</v>
      </c>
      <c r="S76" s="117" t="s">
        <v>4168</v>
      </c>
      <c r="T76" s="29">
        <v>37970</v>
      </c>
    </row>
    <row r="77" spans="1:20" s="18" customFormat="1" ht="18.75" customHeight="1" x14ac:dyDescent="0.25">
      <c r="A77" s="156">
        <v>5050</v>
      </c>
      <c r="B77" s="26" t="s">
        <v>2848</v>
      </c>
      <c r="C77" s="139">
        <v>700393003</v>
      </c>
      <c r="D77" s="24" t="s">
        <v>81</v>
      </c>
      <c r="E77" s="24" t="s">
        <v>2849</v>
      </c>
      <c r="F77" s="25" t="s">
        <v>2850</v>
      </c>
      <c r="G77" s="25" t="s">
        <v>2851</v>
      </c>
      <c r="H77" s="25" t="s">
        <v>2852</v>
      </c>
      <c r="I77" s="24" t="s">
        <v>2860</v>
      </c>
      <c r="J77" s="24" t="s">
        <v>2861</v>
      </c>
      <c r="K77" s="24" t="s">
        <v>2862</v>
      </c>
      <c r="L77" s="26" t="s">
        <v>2863</v>
      </c>
      <c r="M77" s="26" t="s">
        <v>50</v>
      </c>
      <c r="N77" s="27" t="s">
        <v>1889</v>
      </c>
      <c r="O77" s="27"/>
      <c r="P77" s="28"/>
      <c r="Q77" s="27"/>
      <c r="R77" s="28" t="s">
        <v>92</v>
      </c>
      <c r="S77" s="28" t="s">
        <v>2864</v>
      </c>
      <c r="T77" s="29">
        <v>37970</v>
      </c>
    </row>
    <row r="78" spans="1:20" s="18" customFormat="1" ht="18.75" customHeight="1" x14ac:dyDescent="0.25">
      <c r="A78" s="157">
        <v>5150</v>
      </c>
      <c r="B78" s="19" t="s">
        <v>3148</v>
      </c>
      <c r="C78" s="140">
        <v>692403002</v>
      </c>
      <c r="D78" s="17" t="s">
        <v>2854</v>
      </c>
      <c r="E78" s="17" t="s">
        <v>2871</v>
      </c>
      <c r="F78" s="16" t="s">
        <v>27</v>
      </c>
      <c r="G78" s="16" t="s">
        <v>2872</v>
      </c>
      <c r="H78" s="16" t="s">
        <v>29</v>
      </c>
      <c r="I78" s="17"/>
      <c r="J78" s="17"/>
      <c r="K78" s="17" t="s">
        <v>3149</v>
      </c>
      <c r="L78" s="17" t="s">
        <v>3150</v>
      </c>
      <c r="M78" s="19" t="s">
        <v>890</v>
      </c>
      <c r="N78" s="20" t="s">
        <v>891</v>
      </c>
      <c r="O78" s="20"/>
      <c r="P78" s="21"/>
      <c r="Q78" s="20"/>
      <c r="R78" s="21">
        <v>91001</v>
      </c>
      <c r="S78" s="21" t="s">
        <v>2875</v>
      </c>
      <c r="T78" s="22">
        <v>37970</v>
      </c>
    </row>
    <row r="79" spans="1:20" s="18" customFormat="1" ht="18.75" customHeight="1" x14ac:dyDescent="0.25">
      <c r="A79" s="157">
        <v>5200</v>
      </c>
      <c r="B79" s="19" t="s">
        <v>3348</v>
      </c>
      <c r="C79" s="140">
        <v>690707004</v>
      </c>
      <c r="D79" s="17" t="s">
        <v>3348</v>
      </c>
      <c r="E79" s="17" t="s">
        <v>2871</v>
      </c>
      <c r="F79" s="16" t="s">
        <v>27</v>
      </c>
      <c r="G79" s="16" t="s">
        <v>2872</v>
      </c>
      <c r="H79" s="16" t="s">
        <v>29</v>
      </c>
      <c r="I79" s="17"/>
      <c r="J79" s="17"/>
      <c r="K79" s="17" t="s">
        <v>3349</v>
      </c>
      <c r="L79" s="17" t="s">
        <v>3350</v>
      </c>
      <c r="M79" s="19" t="s">
        <v>50</v>
      </c>
      <c r="N79" s="20" t="s">
        <v>671</v>
      </c>
      <c r="O79" s="20" t="s">
        <v>3351</v>
      </c>
      <c r="P79" s="21"/>
      <c r="Q79" s="20"/>
      <c r="R79" s="21">
        <v>91001</v>
      </c>
      <c r="S79" s="21" t="s">
        <v>2875</v>
      </c>
      <c r="T79" s="22">
        <v>37970</v>
      </c>
    </row>
    <row r="80" spans="1:20" s="18" customFormat="1" ht="18.75" customHeight="1" x14ac:dyDescent="0.25">
      <c r="A80" s="156">
        <v>5350</v>
      </c>
      <c r="B80" s="26" t="s">
        <v>2210</v>
      </c>
      <c r="C80" s="139">
        <v>817743005</v>
      </c>
      <c r="D80" s="24" t="s">
        <v>1579</v>
      </c>
      <c r="E80" s="24" t="s">
        <v>2211</v>
      </c>
      <c r="F80" s="25" t="s">
        <v>2212</v>
      </c>
      <c r="G80" s="25" t="s">
        <v>2213</v>
      </c>
      <c r="H80" s="25" t="s">
        <v>2214</v>
      </c>
      <c r="I80" s="24" t="s">
        <v>2215</v>
      </c>
      <c r="J80" s="24" t="s">
        <v>2216</v>
      </c>
      <c r="K80" s="24" t="s">
        <v>2217</v>
      </c>
      <c r="L80" s="24" t="s">
        <v>2218</v>
      </c>
      <c r="M80" s="26" t="s">
        <v>6170</v>
      </c>
      <c r="N80" s="27" t="s">
        <v>2219</v>
      </c>
      <c r="O80" s="27" t="s">
        <v>2220</v>
      </c>
      <c r="P80" s="28" t="s">
        <v>2221</v>
      </c>
      <c r="Q80" s="27"/>
      <c r="R80" s="28">
        <v>93401</v>
      </c>
      <c r="S80" s="28" t="s">
        <v>2222</v>
      </c>
      <c r="T80" s="29">
        <v>37970</v>
      </c>
    </row>
    <row r="81" spans="1:20" s="18" customFormat="1" ht="18.75" customHeight="1" x14ac:dyDescent="0.25">
      <c r="A81" s="156">
        <v>5450</v>
      </c>
      <c r="B81" s="26" t="s">
        <v>4208</v>
      </c>
      <c r="C81" s="139">
        <v>700160718</v>
      </c>
      <c r="D81" s="24" t="s">
        <v>152</v>
      </c>
      <c r="E81" s="24" t="s">
        <v>4209</v>
      </c>
      <c r="F81" s="25" t="s">
        <v>27</v>
      </c>
      <c r="G81" s="25" t="s">
        <v>4210</v>
      </c>
      <c r="H81" s="25" t="s">
        <v>29</v>
      </c>
      <c r="I81" s="24"/>
      <c r="J81" s="24"/>
      <c r="K81" s="24" t="s">
        <v>4211</v>
      </c>
      <c r="L81" s="24" t="s">
        <v>4212</v>
      </c>
      <c r="M81" s="26" t="s">
        <v>50</v>
      </c>
      <c r="N81" s="27" t="s">
        <v>1414</v>
      </c>
      <c r="O81" s="27"/>
      <c r="P81" s="28"/>
      <c r="Q81" s="27"/>
      <c r="R81" s="28">
        <v>93910</v>
      </c>
      <c r="S81" s="28" t="s">
        <v>4213</v>
      </c>
      <c r="T81" s="29">
        <v>37970</v>
      </c>
    </row>
    <row r="82" spans="1:20" s="18" customFormat="1" ht="18.75" customHeight="1" x14ac:dyDescent="0.25">
      <c r="A82" s="156">
        <v>5500</v>
      </c>
      <c r="B82" s="26" t="s">
        <v>4214</v>
      </c>
      <c r="C82" s="139">
        <v>823898002</v>
      </c>
      <c r="D82" s="24" t="s">
        <v>81</v>
      </c>
      <c r="E82" s="24" t="s">
        <v>4215</v>
      </c>
      <c r="F82" s="25" t="s">
        <v>4216</v>
      </c>
      <c r="G82" s="25" t="s">
        <v>4217</v>
      </c>
      <c r="H82" s="25" t="s">
        <v>4218</v>
      </c>
      <c r="I82" s="24" t="s">
        <v>186</v>
      </c>
      <c r="J82" s="24" t="s">
        <v>4219</v>
      </c>
      <c r="K82" s="24" t="s">
        <v>4220</v>
      </c>
      <c r="L82" s="24" t="s">
        <v>4221</v>
      </c>
      <c r="M82" s="26" t="s">
        <v>630</v>
      </c>
      <c r="N82" s="27" t="s">
        <v>462</v>
      </c>
      <c r="O82" s="27"/>
      <c r="P82" s="28"/>
      <c r="Q82" s="27"/>
      <c r="R82" s="28" t="s">
        <v>419</v>
      </c>
      <c r="S82" s="28" t="s">
        <v>4222</v>
      </c>
      <c r="T82" s="29">
        <v>37970</v>
      </c>
    </row>
    <row r="83" spans="1:20" s="18" customFormat="1" ht="18.75" customHeight="1" x14ac:dyDescent="0.25">
      <c r="A83" s="156">
        <v>5550</v>
      </c>
      <c r="B83" s="26" t="s">
        <v>151</v>
      </c>
      <c r="C83" s="139" t="s">
        <v>7795</v>
      </c>
      <c r="D83" s="24" t="s">
        <v>152</v>
      </c>
      <c r="E83" s="24" t="s">
        <v>153</v>
      </c>
      <c r="F83" s="25" t="s">
        <v>27</v>
      </c>
      <c r="G83" s="25" t="s">
        <v>154</v>
      </c>
      <c r="H83" s="25" t="s">
        <v>29</v>
      </c>
      <c r="I83" s="24" t="s">
        <v>155</v>
      </c>
      <c r="J83" s="24"/>
      <c r="K83" s="24" t="s">
        <v>156</v>
      </c>
      <c r="L83" s="24" t="s">
        <v>157</v>
      </c>
      <c r="M83" s="26" t="s">
        <v>898</v>
      </c>
      <c r="N83" s="27" t="s">
        <v>1833</v>
      </c>
      <c r="O83" s="27"/>
      <c r="P83" s="28"/>
      <c r="Q83" s="27" t="s">
        <v>6251</v>
      </c>
      <c r="R83" s="28">
        <v>93910</v>
      </c>
      <c r="S83" s="110" t="s">
        <v>6460</v>
      </c>
      <c r="T83" s="29">
        <v>37970</v>
      </c>
    </row>
    <row r="84" spans="1:20" s="18" customFormat="1" ht="18.75" customHeight="1" x14ac:dyDescent="0.25">
      <c r="A84" s="157">
        <v>5650</v>
      </c>
      <c r="B84" s="19" t="s">
        <v>5753</v>
      </c>
      <c r="C84" s="140">
        <v>708967009</v>
      </c>
      <c r="D84" s="17" t="s">
        <v>5754</v>
      </c>
      <c r="E84" s="17" t="s">
        <v>5755</v>
      </c>
      <c r="F84" s="16" t="s">
        <v>5756</v>
      </c>
      <c r="G84" s="16" t="s">
        <v>5757</v>
      </c>
      <c r="H84" s="16" t="s">
        <v>29</v>
      </c>
      <c r="I84" s="17"/>
      <c r="J84" s="17"/>
      <c r="K84" s="17" t="s">
        <v>5758</v>
      </c>
      <c r="L84" s="17" t="s">
        <v>5759</v>
      </c>
      <c r="M84" s="19" t="s">
        <v>6169</v>
      </c>
      <c r="N84" s="20" t="s">
        <v>3302</v>
      </c>
      <c r="O84" s="20" t="s">
        <v>5760</v>
      </c>
      <c r="P84" s="41" t="s">
        <v>7246</v>
      </c>
      <c r="Q84" s="20"/>
      <c r="R84" s="21" t="s">
        <v>5761</v>
      </c>
      <c r="S84" s="21" t="s">
        <v>7782</v>
      </c>
      <c r="T84" s="22">
        <v>37970</v>
      </c>
    </row>
    <row r="85" spans="1:20" s="18" customFormat="1" ht="18.75" customHeight="1" x14ac:dyDescent="0.25">
      <c r="A85" s="156">
        <v>5800</v>
      </c>
      <c r="B85" s="26" t="s">
        <v>1328</v>
      </c>
      <c r="C85" s="139">
        <v>700159108</v>
      </c>
      <c r="D85" s="24" t="s">
        <v>81</v>
      </c>
      <c r="E85" s="24" t="s">
        <v>1329</v>
      </c>
      <c r="F85" s="31" t="s">
        <v>8168</v>
      </c>
      <c r="G85" s="25" t="s">
        <v>1330</v>
      </c>
      <c r="H85" s="25" t="s">
        <v>1331</v>
      </c>
      <c r="I85" s="24" t="s">
        <v>1332</v>
      </c>
      <c r="J85" s="24" t="s">
        <v>1333</v>
      </c>
      <c r="K85" s="24" t="s">
        <v>1334</v>
      </c>
      <c r="L85" s="24" t="s">
        <v>1336</v>
      </c>
      <c r="M85" s="26" t="s">
        <v>50</v>
      </c>
      <c r="N85" s="27" t="s">
        <v>1338</v>
      </c>
      <c r="O85" s="27" t="s">
        <v>1337</v>
      </c>
      <c r="P85" s="28" t="s">
        <v>1335</v>
      </c>
      <c r="Q85" s="27"/>
      <c r="R85" s="28">
        <v>93401</v>
      </c>
      <c r="S85" s="124" t="s">
        <v>8169</v>
      </c>
      <c r="T85" s="29">
        <v>37970</v>
      </c>
    </row>
    <row r="86" spans="1:20" s="18" customFormat="1" ht="18.75" customHeight="1" x14ac:dyDescent="0.25">
      <c r="A86" s="158">
        <v>5850</v>
      </c>
      <c r="B86" s="37" t="s">
        <v>7764</v>
      </c>
      <c r="C86" s="141">
        <v>700270009</v>
      </c>
      <c r="D86" s="32" t="s">
        <v>5781</v>
      </c>
      <c r="E86" s="32" t="s">
        <v>5782</v>
      </c>
      <c r="F86" s="31" t="s">
        <v>7596</v>
      </c>
      <c r="G86" s="31" t="s">
        <v>4162</v>
      </c>
      <c r="H86" s="31" t="s">
        <v>29</v>
      </c>
      <c r="I86" s="32"/>
      <c r="J86" s="32"/>
      <c r="K86" s="32" t="s">
        <v>6608</v>
      </c>
      <c r="L86" s="32" t="s">
        <v>5783</v>
      </c>
      <c r="M86" s="37" t="s">
        <v>50</v>
      </c>
      <c r="N86" s="38" t="s">
        <v>31</v>
      </c>
      <c r="O86" s="38" t="s">
        <v>5784</v>
      </c>
      <c r="P86" s="33"/>
      <c r="Q86" s="38"/>
      <c r="R86" s="33" t="s">
        <v>5785</v>
      </c>
      <c r="S86" s="124" t="s">
        <v>7763</v>
      </c>
      <c r="T86" s="39">
        <v>37970</v>
      </c>
    </row>
    <row r="87" spans="1:20" s="18" customFormat="1" ht="18.75" customHeight="1" x14ac:dyDescent="0.25">
      <c r="A87" s="156">
        <v>5900</v>
      </c>
      <c r="B87" s="26" t="s">
        <v>5919</v>
      </c>
      <c r="C87" s="139">
        <v>823695004</v>
      </c>
      <c r="D87" s="24" t="s">
        <v>245</v>
      </c>
      <c r="E87" s="24" t="s">
        <v>5920</v>
      </c>
      <c r="F87" s="25" t="s">
        <v>5921</v>
      </c>
      <c r="G87" s="25" t="s">
        <v>247</v>
      </c>
      <c r="H87" s="25" t="s">
        <v>29</v>
      </c>
      <c r="I87" s="24"/>
      <c r="J87" s="24"/>
      <c r="K87" s="24" t="s">
        <v>5922</v>
      </c>
      <c r="L87" s="24" t="s">
        <v>5923</v>
      </c>
      <c r="M87" s="26" t="s">
        <v>630</v>
      </c>
      <c r="N87" s="27" t="s">
        <v>462</v>
      </c>
      <c r="O87" s="27" t="s">
        <v>5924</v>
      </c>
      <c r="P87" s="28"/>
      <c r="Q87" s="27"/>
      <c r="R87" s="28">
        <v>93910</v>
      </c>
      <c r="S87" s="33" t="s">
        <v>6891</v>
      </c>
      <c r="T87" s="29">
        <v>37970</v>
      </c>
    </row>
    <row r="88" spans="1:20" s="18" customFormat="1" ht="18.75" customHeight="1" x14ac:dyDescent="0.25">
      <c r="A88" s="157">
        <v>5950</v>
      </c>
      <c r="B88" s="19" t="s">
        <v>2525</v>
      </c>
      <c r="C88" s="140">
        <v>708401005</v>
      </c>
      <c r="D88" s="17" t="s">
        <v>1566</v>
      </c>
      <c r="E88" s="17" t="s">
        <v>2526</v>
      </c>
      <c r="F88" s="85" t="s">
        <v>7506</v>
      </c>
      <c r="G88" s="16" t="s">
        <v>2527</v>
      </c>
      <c r="H88" s="16" t="s">
        <v>7703</v>
      </c>
      <c r="I88" s="17" t="s">
        <v>7507</v>
      </c>
      <c r="J88" s="17" t="s">
        <v>7508</v>
      </c>
      <c r="K88" s="17" t="s">
        <v>7509</v>
      </c>
      <c r="L88" s="17" t="s">
        <v>2529</v>
      </c>
      <c r="M88" s="19" t="s">
        <v>630</v>
      </c>
      <c r="N88" s="20" t="s">
        <v>205</v>
      </c>
      <c r="O88" s="20" t="s">
        <v>2530</v>
      </c>
      <c r="P88" s="21" t="s">
        <v>2528</v>
      </c>
      <c r="Q88" s="20"/>
      <c r="R88" s="21" t="s">
        <v>92</v>
      </c>
      <c r="S88" s="21" t="s">
        <v>7166</v>
      </c>
      <c r="T88" s="22">
        <v>37970</v>
      </c>
    </row>
    <row r="89" spans="1:20" s="18" customFormat="1" ht="18.75" customHeight="1" x14ac:dyDescent="0.25">
      <c r="A89" s="157">
        <v>6100</v>
      </c>
      <c r="B89" s="19" t="s">
        <v>5934</v>
      </c>
      <c r="C89" s="140">
        <v>700124509</v>
      </c>
      <c r="D89" s="17" t="s">
        <v>81</v>
      </c>
      <c r="E89" s="17" t="s">
        <v>5935</v>
      </c>
      <c r="F89" s="16" t="s">
        <v>7293</v>
      </c>
      <c r="G89" s="16" t="s">
        <v>5936</v>
      </c>
      <c r="H89" s="16" t="s">
        <v>7294</v>
      </c>
      <c r="I89" s="17" t="s">
        <v>5937</v>
      </c>
      <c r="J89" s="17" t="s">
        <v>6743</v>
      </c>
      <c r="K89" s="17" t="s">
        <v>5938</v>
      </c>
      <c r="L89" s="17" t="s">
        <v>5940</v>
      </c>
      <c r="M89" s="19" t="s">
        <v>50</v>
      </c>
      <c r="N89" s="20" t="s">
        <v>5942</v>
      </c>
      <c r="O89" s="20" t="s">
        <v>5941</v>
      </c>
      <c r="P89" s="33" t="s">
        <v>5939</v>
      </c>
      <c r="Q89" s="20"/>
      <c r="R89" s="21">
        <v>93401</v>
      </c>
      <c r="S89" s="21" t="s">
        <v>7380</v>
      </c>
      <c r="T89" s="22">
        <v>37970</v>
      </c>
    </row>
    <row r="90" spans="1:20" s="18" customFormat="1" ht="18.75" customHeight="1" x14ac:dyDescent="0.25">
      <c r="A90" s="156">
        <v>6150</v>
      </c>
      <c r="B90" s="26" t="s">
        <v>5943</v>
      </c>
      <c r="C90" s="139">
        <v>702758009</v>
      </c>
      <c r="D90" s="24" t="s">
        <v>81</v>
      </c>
      <c r="E90" s="24" t="s">
        <v>5944</v>
      </c>
      <c r="F90" s="31" t="s">
        <v>7757</v>
      </c>
      <c r="G90" s="25" t="s">
        <v>5945</v>
      </c>
      <c r="H90" s="31" t="s">
        <v>7758</v>
      </c>
      <c r="I90" s="32" t="s">
        <v>7759</v>
      </c>
      <c r="J90" s="32" t="s">
        <v>7760</v>
      </c>
      <c r="K90" s="32" t="s">
        <v>7761</v>
      </c>
      <c r="L90" s="24" t="s">
        <v>5946</v>
      </c>
      <c r="M90" s="26" t="s">
        <v>6172</v>
      </c>
      <c r="N90" s="27" t="s">
        <v>5948</v>
      </c>
      <c r="O90" s="27" t="s">
        <v>5947</v>
      </c>
      <c r="P90" s="121" t="s">
        <v>7772</v>
      </c>
      <c r="Q90" s="27"/>
      <c r="R90" s="28">
        <v>93401</v>
      </c>
      <c r="S90" s="33" t="s">
        <v>7719</v>
      </c>
      <c r="T90" s="29">
        <v>37970</v>
      </c>
    </row>
    <row r="91" spans="1:20" s="18" customFormat="1" ht="18.75" customHeight="1" x14ac:dyDescent="0.25">
      <c r="A91" s="156">
        <v>6250</v>
      </c>
      <c r="B91" s="26" t="s">
        <v>5966</v>
      </c>
      <c r="C91" s="139">
        <v>821303001</v>
      </c>
      <c r="D91" s="24" t="s">
        <v>81</v>
      </c>
      <c r="E91" s="24" t="s">
        <v>5967</v>
      </c>
      <c r="F91" s="25" t="s">
        <v>5968</v>
      </c>
      <c r="G91" s="25" t="s">
        <v>5969</v>
      </c>
      <c r="H91" s="25" t="s">
        <v>5971</v>
      </c>
      <c r="I91" s="24" t="s">
        <v>5972</v>
      </c>
      <c r="J91" s="24" t="s">
        <v>5973</v>
      </c>
      <c r="K91" s="24" t="s">
        <v>5974</v>
      </c>
      <c r="L91" s="24" t="s">
        <v>5975</v>
      </c>
      <c r="M91" s="26" t="s">
        <v>50</v>
      </c>
      <c r="N91" s="27" t="s">
        <v>852</v>
      </c>
      <c r="O91" s="27" t="s">
        <v>5976</v>
      </c>
      <c r="P91" s="28"/>
      <c r="Q91" s="27"/>
      <c r="R91" s="28">
        <v>93401</v>
      </c>
      <c r="S91" s="28" t="s">
        <v>5970</v>
      </c>
      <c r="T91" s="29">
        <v>37970</v>
      </c>
    </row>
    <row r="92" spans="1:20" s="18" customFormat="1" ht="18.75" customHeight="1" x14ac:dyDescent="0.25">
      <c r="A92" s="156">
        <v>6300</v>
      </c>
      <c r="B92" s="26" t="s">
        <v>5977</v>
      </c>
      <c r="C92" s="139">
        <v>700183807</v>
      </c>
      <c r="D92" s="24" t="s">
        <v>81</v>
      </c>
      <c r="E92" s="24" t="s">
        <v>5978</v>
      </c>
      <c r="F92" s="25" t="s">
        <v>5979</v>
      </c>
      <c r="G92" s="25" t="s">
        <v>5980</v>
      </c>
      <c r="H92" s="25" t="s">
        <v>5981</v>
      </c>
      <c r="I92" s="24" t="s">
        <v>1934</v>
      </c>
      <c r="J92" s="24" t="s">
        <v>5982</v>
      </c>
      <c r="K92" s="24" t="s">
        <v>5983</v>
      </c>
      <c r="L92" s="24" t="s">
        <v>5984</v>
      </c>
      <c r="M92" s="26" t="s">
        <v>6173</v>
      </c>
      <c r="N92" s="27" t="s">
        <v>1108</v>
      </c>
      <c r="O92" s="27" t="s">
        <v>5985</v>
      </c>
      <c r="P92" s="28"/>
      <c r="Q92" s="27"/>
      <c r="R92" s="28">
        <v>93401</v>
      </c>
      <c r="S92" s="28" t="s">
        <v>5986</v>
      </c>
      <c r="T92" s="29">
        <v>37970</v>
      </c>
    </row>
    <row r="93" spans="1:20" s="18" customFormat="1" ht="18.75" customHeight="1" x14ac:dyDescent="0.25">
      <c r="A93" s="156">
        <v>6350</v>
      </c>
      <c r="B93" s="26" t="s">
        <v>5779</v>
      </c>
      <c r="C93" s="139">
        <v>817325009</v>
      </c>
      <c r="D93" s="24" t="s">
        <v>152</v>
      </c>
      <c r="E93" s="24" t="s">
        <v>5780</v>
      </c>
      <c r="F93" s="25" t="s">
        <v>27</v>
      </c>
      <c r="G93" s="25" t="s">
        <v>154</v>
      </c>
      <c r="H93" s="25" t="s">
        <v>29</v>
      </c>
      <c r="I93" s="24"/>
      <c r="J93" s="24"/>
      <c r="K93" s="24" t="s">
        <v>6451</v>
      </c>
      <c r="L93" s="24" t="s">
        <v>6449</v>
      </c>
      <c r="M93" s="26" t="s">
        <v>51</v>
      </c>
      <c r="N93" s="27" t="s">
        <v>1690</v>
      </c>
      <c r="O93" s="27" t="s">
        <v>6448</v>
      </c>
      <c r="P93" s="28" t="s">
        <v>6450</v>
      </c>
      <c r="Q93" s="27"/>
      <c r="R93" s="28">
        <v>93910</v>
      </c>
      <c r="S93" s="24" t="s">
        <v>6447</v>
      </c>
      <c r="T93" s="29">
        <v>37970</v>
      </c>
    </row>
    <row r="94" spans="1:20" s="18" customFormat="1" ht="18.75" customHeight="1" x14ac:dyDescent="0.25">
      <c r="A94" s="156">
        <v>6400</v>
      </c>
      <c r="B94" s="26" t="s">
        <v>1190</v>
      </c>
      <c r="C94" s="139">
        <v>714506005</v>
      </c>
      <c r="D94" s="24" t="s">
        <v>81</v>
      </c>
      <c r="E94" s="24" t="s">
        <v>1191</v>
      </c>
      <c r="F94" s="31" t="s">
        <v>7510</v>
      </c>
      <c r="G94" s="25" t="s">
        <v>1192</v>
      </c>
      <c r="H94" s="31" t="s">
        <v>7511</v>
      </c>
      <c r="I94" s="24" t="s">
        <v>1193</v>
      </c>
      <c r="J94" s="32" t="s">
        <v>7512</v>
      </c>
      <c r="K94" s="24" t="s">
        <v>6690</v>
      </c>
      <c r="L94" s="32" t="s">
        <v>6914</v>
      </c>
      <c r="M94" s="26" t="s">
        <v>6166</v>
      </c>
      <c r="N94" s="27" t="s">
        <v>1194</v>
      </c>
      <c r="O94" s="27" t="s">
        <v>6688</v>
      </c>
      <c r="P94" s="28" t="s">
        <v>6689</v>
      </c>
      <c r="Q94" s="27"/>
      <c r="R94" s="28">
        <v>93401</v>
      </c>
      <c r="S94" s="33" t="s">
        <v>7486</v>
      </c>
      <c r="T94" s="29">
        <v>37970</v>
      </c>
    </row>
    <row r="95" spans="1:20" s="18" customFormat="1" ht="18.75" customHeight="1" x14ac:dyDescent="0.25">
      <c r="A95" s="160">
        <v>6410</v>
      </c>
      <c r="B95" s="26" t="s">
        <v>1218</v>
      </c>
      <c r="C95" s="139">
        <v>709836005</v>
      </c>
      <c r="D95" s="24" t="s">
        <v>81</v>
      </c>
      <c r="E95" s="24" t="s">
        <v>1219</v>
      </c>
      <c r="F95" s="25" t="s">
        <v>6266</v>
      </c>
      <c r="G95" s="25" t="s">
        <v>1220</v>
      </c>
      <c r="H95" s="31" t="s">
        <v>7667</v>
      </c>
      <c r="I95" s="24" t="s">
        <v>1221</v>
      </c>
      <c r="J95" s="24" t="s">
        <v>1222</v>
      </c>
      <c r="K95" s="24" t="s">
        <v>1223</v>
      </c>
      <c r="L95" s="24" t="s">
        <v>1224</v>
      </c>
      <c r="M95" s="26" t="s">
        <v>630</v>
      </c>
      <c r="N95" s="27" t="s">
        <v>811</v>
      </c>
      <c r="O95" s="27"/>
      <c r="P95" s="28"/>
      <c r="Q95" s="27"/>
      <c r="R95" s="28">
        <v>93401</v>
      </c>
      <c r="S95" s="33" t="s">
        <v>7688</v>
      </c>
      <c r="T95" s="29">
        <v>37970</v>
      </c>
    </row>
    <row r="96" spans="1:20" s="18" customFormat="1" ht="18.75" customHeight="1" x14ac:dyDescent="0.25">
      <c r="A96" s="157">
        <v>6430</v>
      </c>
      <c r="B96" s="19" t="s">
        <v>5767</v>
      </c>
      <c r="C96" s="140">
        <v>703130003</v>
      </c>
      <c r="D96" s="17" t="s">
        <v>139</v>
      </c>
      <c r="E96" s="17" t="s">
        <v>5768</v>
      </c>
      <c r="F96" s="16" t="s">
        <v>5756</v>
      </c>
      <c r="G96" s="16" t="s">
        <v>5757</v>
      </c>
      <c r="H96" s="16" t="s">
        <v>29</v>
      </c>
      <c r="I96" s="17"/>
      <c r="J96" s="17"/>
      <c r="K96" s="17" t="s">
        <v>8248</v>
      </c>
      <c r="L96" s="17" t="s">
        <v>5769</v>
      </c>
      <c r="M96" s="19" t="s">
        <v>630</v>
      </c>
      <c r="N96" s="20" t="s">
        <v>6231</v>
      </c>
      <c r="O96" s="20" t="s">
        <v>5770</v>
      </c>
      <c r="P96" s="41" t="s">
        <v>6985</v>
      </c>
      <c r="Q96" s="20" t="s">
        <v>8249</v>
      </c>
      <c r="R96" s="21" t="s">
        <v>5761</v>
      </c>
      <c r="S96" s="21" t="s">
        <v>6986</v>
      </c>
      <c r="T96" s="22">
        <v>37970</v>
      </c>
    </row>
    <row r="97" spans="1:20" s="18" customFormat="1" ht="18.75" customHeight="1" x14ac:dyDescent="0.25">
      <c r="A97" s="157">
        <v>6470</v>
      </c>
      <c r="B97" s="19" t="s">
        <v>2388</v>
      </c>
      <c r="C97" s="140">
        <v>716316009</v>
      </c>
      <c r="D97" s="17" t="s">
        <v>1579</v>
      </c>
      <c r="E97" s="17" t="s">
        <v>2389</v>
      </c>
      <c r="F97" s="16" t="s">
        <v>7100</v>
      </c>
      <c r="G97" s="16" t="s">
        <v>2390</v>
      </c>
      <c r="H97" s="16" t="s">
        <v>7103</v>
      </c>
      <c r="I97" s="17" t="s">
        <v>2391</v>
      </c>
      <c r="J97" s="17" t="s">
        <v>7104</v>
      </c>
      <c r="K97" s="17" t="s">
        <v>2392</v>
      </c>
      <c r="L97" s="17" t="s">
        <v>7101</v>
      </c>
      <c r="M97" s="19" t="s">
        <v>50</v>
      </c>
      <c r="N97" s="20" t="s">
        <v>730</v>
      </c>
      <c r="O97" s="20" t="s">
        <v>7102</v>
      </c>
      <c r="P97" s="21" t="s">
        <v>4985</v>
      </c>
      <c r="Q97" s="20"/>
      <c r="R97" s="21">
        <v>93401</v>
      </c>
      <c r="S97" s="21" t="s">
        <v>7300</v>
      </c>
      <c r="T97" s="22">
        <v>37970</v>
      </c>
    </row>
    <row r="98" spans="1:20" s="18" customFormat="1" ht="18.75" customHeight="1" x14ac:dyDescent="0.25">
      <c r="A98" s="156">
        <v>6490</v>
      </c>
      <c r="B98" s="26" t="s">
        <v>105</v>
      </c>
      <c r="C98" s="139">
        <v>710658005</v>
      </c>
      <c r="D98" s="24" t="s">
        <v>81</v>
      </c>
      <c r="E98" s="24" t="s">
        <v>106</v>
      </c>
      <c r="F98" s="25" t="s">
        <v>107</v>
      </c>
      <c r="G98" s="25" t="s">
        <v>108</v>
      </c>
      <c r="H98" s="25" t="s">
        <v>109</v>
      </c>
      <c r="I98" s="24" t="s">
        <v>110</v>
      </c>
      <c r="J98" s="24" t="s">
        <v>111</v>
      </c>
      <c r="K98" s="24" t="s">
        <v>112</v>
      </c>
      <c r="L98" s="24" t="s">
        <v>114</v>
      </c>
      <c r="M98" s="26" t="s">
        <v>6166</v>
      </c>
      <c r="N98" s="27" t="s">
        <v>116</v>
      </c>
      <c r="O98" s="27" t="s">
        <v>113</v>
      </c>
      <c r="P98" s="28" t="s">
        <v>115</v>
      </c>
      <c r="Q98" s="27"/>
      <c r="R98" s="28">
        <v>93401</v>
      </c>
      <c r="S98" s="28" t="s">
        <v>117</v>
      </c>
      <c r="T98" s="29">
        <v>37970</v>
      </c>
    </row>
    <row r="99" spans="1:20" s="18" customFormat="1" ht="18.75" customHeight="1" x14ac:dyDescent="0.25">
      <c r="A99" s="156">
        <v>6510</v>
      </c>
      <c r="B99" s="26" t="s">
        <v>1100</v>
      </c>
      <c r="C99" s="139">
        <v>713707007</v>
      </c>
      <c r="D99" s="24" t="s">
        <v>81</v>
      </c>
      <c r="E99" s="24" t="s">
        <v>1101</v>
      </c>
      <c r="F99" s="25" t="s">
        <v>1102</v>
      </c>
      <c r="G99" s="25" t="s">
        <v>1103</v>
      </c>
      <c r="H99" s="25" t="s">
        <v>1104</v>
      </c>
      <c r="I99" s="24" t="s">
        <v>1071</v>
      </c>
      <c r="J99" s="24" t="s">
        <v>1105</v>
      </c>
      <c r="K99" s="24" t="s">
        <v>1106</v>
      </c>
      <c r="L99" s="24" t="s">
        <v>1107</v>
      </c>
      <c r="M99" s="26" t="s">
        <v>344</v>
      </c>
      <c r="N99" s="27" t="s">
        <v>1108</v>
      </c>
      <c r="O99" s="27"/>
      <c r="P99" s="28"/>
      <c r="Q99" s="27"/>
      <c r="R99" s="28" t="s">
        <v>419</v>
      </c>
      <c r="S99" s="28" t="s">
        <v>1109</v>
      </c>
      <c r="T99" s="29">
        <v>37970</v>
      </c>
    </row>
    <row r="100" spans="1:20" s="18" customFormat="1" ht="18.75" customHeight="1" x14ac:dyDescent="0.25">
      <c r="A100" s="156">
        <v>6520</v>
      </c>
      <c r="B100" s="26" t="s">
        <v>5821</v>
      </c>
      <c r="C100" s="139">
        <v>702209048</v>
      </c>
      <c r="D100" s="24" t="s">
        <v>152</v>
      </c>
      <c r="E100" s="24" t="s">
        <v>5822</v>
      </c>
      <c r="F100" s="25" t="s">
        <v>27</v>
      </c>
      <c r="G100" s="25" t="s">
        <v>5823</v>
      </c>
      <c r="H100" s="25" t="s">
        <v>29</v>
      </c>
      <c r="I100" s="24"/>
      <c r="J100" s="24"/>
      <c r="K100" s="24" t="s">
        <v>5824</v>
      </c>
      <c r="L100" s="24" t="s">
        <v>6215</v>
      </c>
      <c r="M100" s="26" t="s">
        <v>6168</v>
      </c>
      <c r="N100" s="27" t="s">
        <v>1370</v>
      </c>
      <c r="O100" s="27"/>
      <c r="P100" s="28"/>
      <c r="Q100" s="27"/>
      <c r="R100" s="28" t="s">
        <v>281</v>
      </c>
      <c r="S100" s="28" t="s">
        <v>5825</v>
      </c>
      <c r="T100" s="29">
        <v>37970</v>
      </c>
    </row>
    <row r="101" spans="1:20" s="18" customFormat="1" ht="18.75" customHeight="1" x14ac:dyDescent="0.25">
      <c r="A101" s="156">
        <v>6540</v>
      </c>
      <c r="B101" s="26" t="s">
        <v>232</v>
      </c>
      <c r="C101" s="139">
        <v>716592006</v>
      </c>
      <c r="D101" s="24" t="s">
        <v>53</v>
      </c>
      <c r="E101" s="24" t="s">
        <v>233</v>
      </c>
      <c r="F101" s="25" t="s">
        <v>234</v>
      </c>
      <c r="G101" s="25" t="s">
        <v>235</v>
      </c>
      <c r="H101" s="25" t="s">
        <v>236</v>
      </c>
      <c r="I101" s="24" t="s">
        <v>237</v>
      </c>
      <c r="J101" s="24" t="s">
        <v>238</v>
      </c>
      <c r="K101" s="24" t="s">
        <v>239</v>
      </c>
      <c r="L101" s="24" t="s">
        <v>242</v>
      </c>
      <c r="M101" s="26" t="s">
        <v>344</v>
      </c>
      <c r="N101" s="27" t="s">
        <v>162</v>
      </c>
      <c r="O101" s="27" t="s">
        <v>240</v>
      </c>
      <c r="P101" s="28" t="s">
        <v>241</v>
      </c>
      <c r="Q101" s="27"/>
      <c r="R101" s="28" t="s">
        <v>48</v>
      </c>
      <c r="S101" s="28" t="s">
        <v>243</v>
      </c>
      <c r="T101" s="29">
        <v>37970</v>
      </c>
    </row>
    <row r="102" spans="1:20" s="18" customFormat="1" ht="18.75" customHeight="1" x14ac:dyDescent="0.25">
      <c r="A102" s="156">
        <v>6550</v>
      </c>
      <c r="B102" s="26" t="s">
        <v>5879</v>
      </c>
      <c r="C102" s="139">
        <v>800665264</v>
      </c>
      <c r="D102" s="24" t="s">
        <v>152</v>
      </c>
      <c r="E102" s="24" t="s">
        <v>5880</v>
      </c>
      <c r="F102" s="25" t="s">
        <v>27</v>
      </c>
      <c r="G102" s="25" t="s">
        <v>5823</v>
      </c>
      <c r="H102" s="25" t="s">
        <v>29</v>
      </c>
      <c r="I102" s="24"/>
      <c r="J102" s="24"/>
      <c r="K102" s="24" t="s">
        <v>5881</v>
      </c>
      <c r="L102" s="24" t="s">
        <v>5882</v>
      </c>
      <c r="M102" s="26" t="s">
        <v>344</v>
      </c>
      <c r="N102" s="27" t="s">
        <v>3166</v>
      </c>
      <c r="O102" s="27"/>
      <c r="P102" s="28"/>
      <c r="Q102" s="27"/>
      <c r="R102" s="28" t="s">
        <v>5883</v>
      </c>
      <c r="S102" s="28" t="s">
        <v>5884</v>
      </c>
      <c r="T102" s="29">
        <v>37970</v>
      </c>
    </row>
    <row r="103" spans="1:20" s="18" customFormat="1" ht="18.75" customHeight="1" x14ac:dyDescent="0.25">
      <c r="A103" s="156">
        <v>6560</v>
      </c>
      <c r="B103" s="26" t="s">
        <v>2371</v>
      </c>
      <c r="C103" s="139">
        <v>716569004</v>
      </c>
      <c r="D103" s="24" t="s">
        <v>1579</v>
      </c>
      <c r="E103" s="24" t="s">
        <v>2372</v>
      </c>
      <c r="F103" s="31" t="s">
        <v>7148</v>
      </c>
      <c r="G103" s="25" t="s">
        <v>2373</v>
      </c>
      <c r="H103" s="25" t="s">
        <v>6694</v>
      </c>
      <c r="I103" s="24" t="s">
        <v>2374</v>
      </c>
      <c r="J103" s="32" t="s">
        <v>7151</v>
      </c>
      <c r="K103" s="24" t="s">
        <v>2375</v>
      </c>
      <c r="L103" s="24" t="s">
        <v>2376</v>
      </c>
      <c r="M103" s="27" t="s">
        <v>50</v>
      </c>
      <c r="N103" s="27" t="s">
        <v>2260</v>
      </c>
      <c r="O103" s="38" t="s">
        <v>7149</v>
      </c>
      <c r="P103" s="62" t="s">
        <v>7150</v>
      </c>
      <c r="Q103" s="27"/>
      <c r="R103" s="28">
        <v>93105</v>
      </c>
      <c r="S103" s="33" t="s">
        <v>7187</v>
      </c>
      <c r="T103" s="29">
        <v>37970</v>
      </c>
    </row>
    <row r="104" spans="1:20" s="18" customFormat="1" ht="18.75" customHeight="1" x14ac:dyDescent="0.25">
      <c r="A104" s="156">
        <v>6570</v>
      </c>
      <c r="B104" s="26" t="s">
        <v>6436</v>
      </c>
      <c r="C104" s="139">
        <v>717150007</v>
      </c>
      <c r="D104" s="24" t="s">
        <v>81</v>
      </c>
      <c r="E104" s="24" t="s">
        <v>847</v>
      </c>
      <c r="F104" s="25" t="s">
        <v>6437</v>
      </c>
      <c r="G104" s="25" t="s">
        <v>848</v>
      </c>
      <c r="H104" s="25" t="s">
        <v>6438</v>
      </c>
      <c r="I104" s="24" t="s">
        <v>849</v>
      </c>
      <c r="J104" s="24" t="s">
        <v>6439</v>
      </c>
      <c r="K104" s="24" t="s">
        <v>850</v>
      </c>
      <c r="L104" s="24" t="s">
        <v>851</v>
      </c>
      <c r="M104" s="26" t="s">
        <v>50</v>
      </c>
      <c r="N104" s="27" t="s">
        <v>852</v>
      </c>
      <c r="O104" s="27" t="s">
        <v>6440</v>
      </c>
      <c r="P104" s="28"/>
      <c r="Q104" s="27"/>
      <c r="R104" s="28" t="s">
        <v>419</v>
      </c>
      <c r="S104" s="33" t="s">
        <v>7379</v>
      </c>
      <c r="T104" s="29">
        <v>37970</v>
      </c>
    </row>
    <row r="105" spans="1:20" s="18" customFormat="1" ht="18.75" customHeight="1" x14ac:dyDescent="0.25">
      <c r="A105" s="157">
        <v>6580</v>
      </c>
      <c r="B105" s="19" t="s">
        <v>1014</v>
      </c>
      <c r="C105" s="140">
        <v>714523007</v>
      </c>
      <c r="D105" s="17" t="s">
        <v>81</v>
      </c>
      <c r="E105" s="17" t="s">
        <v>1015</v>
      </c>
      <c r="F105" s="16" t="s">
        <v>7709</v>
      </c>
      <c r="G105" s="16" t="s">
        <v>1016</v>
      </c>
      <c r="H105" s="16" t="s">
        <v>1017</v>
      </c>
      <c r="I105" s="17" t="s">
        <v>1018</v>
      </c>
      <c r="J105" s="17" t="s">
        <v>6424</v>
      </c>
      <c r="K105" s="17" t="s">
        <v>1019</v>
      </c>
      <c r="L105" s="17" t="s">
        <v>1020</v>
      </c>
      <c r="M105" s="19" t="s">
        <v>50</v>
      </c>
      <c r="N105" s="20" t="s">
        <v>1021</v>
      </c>
      <c r="O105" s="20" t="s">
        <v>6425</v>
      </c>
      <c r="P105" s="21" t="s">
        <v>6426</v>
      </c>
      <c r="Q105" s="20"/>
      <c r="R105" s="21">
        <v>93401</v>
      </c>
      <c r="S105" s="50" t="s">
        <v>7710</v>
      </c>
      <c r="T105" s="22">
        <v>37970</v>
      </c>
    </row>
    <row r="106" spans="1:20" s="18" customFormat="1" ht="18.75" customHeight="1" x14ac:dyDescent="0.25">
      <c r="A106" s="157">
        <v>6650</v>
      </c>
      <c r="B106" s="19" t="s">
        <v>5891</v>
      </c>
      <c r="C106" s="140" t="s">
        <v>7871</v>
      </c>
      <c r="D106" s="17" t="s">
        <v>152</v>
      </c>
      <c r="E106" s="17" t="s">
        <v>5892</v>
      </c>
      <c r="F106" s="16" t="s">
        <v>27</v>
      </c>
      <c r="G106" s="16" t="s">
        <v>5823</v>
      </c>
      <c r="H106" s="16" t="s">
        <v>29</v>
      </c>
      <c r="I106" s="17"/>
      <c r="J106" s="17"/>
      <c r="K106" s="17" t="s">
        <v>6987</v>
      </c>
      <c r="L106" s="17" t="s">
        <v>5893</v>
      </c>
      <c r="M106" s="19" t="s">
        <v>344</v>
      </c>
      <c r="N106" s="20" t="s">
        <v>5894</v>
      </c>
      <c r="O106" s="20" t="s">
        <v>6675</v>
      </c>
      <c r="P106" s="41" t="s">
        <v>6676</v>
      </c>
      <c r="Q106" s="20"/>
      <c r="R106" s="21" t="s">
        <v>281</v>
      </c>
      <c r="S106" s="21" t="s">
        <v>7308</v>
      </c>
      <c r="T106" s="22">
        <v>37970</v>
      </c>
    </row>
    <row r="107" spans="1:20" s="18" customFormat="1" ht="18.75" customHeight="1" x14ac:dyDescent="0.25">
      <c r="A107" s="156">
        <v>6660</v>
      </c>
      <c r="B107" s="26" t="s">
        <v>1339</v>
      </c>
      <c r="C107" s="139">
        <v>716594009</v>
      </c>
      <c r="D107" s="24" t="s">
        <v>53</v>
      </c>
      <c r="E107" s="24" t="s">
        <v>1340</v>
      </c>
      <c r="F107" s="25" t="s">
        <v>1341</v>
      </c>
      <c r="G107" s="25" t="s">
        <v>1342</v>
      </c>
      <c r="H107" s="25" t="s">
        <v>1343</v>
      </c>
      <c r="I107" s="24" t="s">
        <v>1230</v>
      </c>
      <c r="J107" s="24" t="s">
        <v>1344</v>
      </c>
      <c r="K107" s="24" t="s">
        <v>1345</v>
      </c>
      <c r="L107" s="24" t="s">
        <v>1346</v>
      </c>
      <c r="M107" s="26" t="s">
        <v>630</v>
      </c>
      <c r="N107" s="27" t="s">
        <v>1347</v>
      </c>
      <c r="O107" s="27" t="s">
        <v>1348</v>
      </c>
      <c r="P107" s="28"/>
      <c r="Q107" s="27"/>
      <c r="R107" s="28" t="s">
        <v>48</v>
      </c>
      <c r="S107" s="28" t="s">
        <v>1349</v>
      </c>
      <c r="T107" s="29">
        <v>37970</v>
      </c>
    </row>
    <row r="108" spans="1:20" s="18" customFormat="1" ht="18.75" customHeight="1" x14ac:dyDescent="0.25">
      <c r="A108" s="156">
        <v>6670</v>
      </c>
      <c r="B108" s="26" t="s">
        <v>1350</v>
      </c>
      <c r="C108" s="139">
        <v>706381007</v>
      </c>
      <c r="D108" s="24" t="s">
        <v>81</v>
      </c>
      <c r="E108" s="24" t="s">
        <v>1351</v>
      </c>
      <c r="F108" s="25" t="s">
        <v>1352</v>
      </c>
      <c r="G108" s="25" t="s">
        <v>1353</v>
      </c>
      <c r="H108" s="25" t="s">
        <v>1354</v>
      </c>
      <c r="I108" s="24" t="s">
        <v>1355</v>
      </c>
      <c r="J108" s="24" t="s">
        <v>1356</v>
      </c>
      <c r="K108" s="24" t="s">
        <v>1357</v>
      </c>
      <c r="L108" s="24" t="s">
        <v>1358</v>
      </c>
      <c r="M108" s="26" t="s">
        <v>50</v>
      </c>
      <c r="N108" s="27" t="s">
        <v>906</v>
      </c>
      <c r="O108" s="27" t="s">
        <v>1359</v>
      </c>
      <c r="P108" s="28"/>
      <c r="Q108" s="27"/>
      <c r="R108" s="28">
        <v>93401</v>
      </c>
      <c r="S108" s="28" t="s">
        <v>1360</v>
      </c>
      <c r="T108" s="29">
        <v>37970</v>
      </c>
    </row>
    <row r="109" spans="1:20" s="18" customFormat="1" ht="18.75" customHeight="1" x14ac:dyDescent="0.25">
      <c r="A109" s="156">
        <v>6680</v>
      </c>
      <c r="B109" s="26" t="s">
        <v>1916</v>
      </c>
      <c r="C109" s="139">
        <v>717618009</v>
      </c>
      <c r="D109" s="24" t="s">
        <v>1579</v>
      </c>
      <c r="E109" s="24" t="s">
        <v>1917</v>
      </c>
      <c r="F109" s="25" t="s">
        <v>1918</v>
      </c>
      <c r="G109" s="25" t="s">
        <v>1919</v>
      </c>
      <c r="H109" s="25" t="s">
        <v>1920</v>
      </c>
      <c r="I109" s="24" t="s">
        <v>1908</v>
      </c>
      <c r="J109" s="24" t="s">
        <v>1921</v>
      </c>
      <c r="K109" s="24" t="s">
        <v>1922</v>
      </c>
      <c r="L109" s="24" t="s">
        <v>1924</v>
      </c>
      <c r="M109" s="26" t="s">
        <v>6169</v>
      </c>
      <c r="N109" s="27" t="s">
        <v>1588</v>
      </c>
      <c r="O109" s="27"/>
      <c r="P109" s="28" t="s">
        <v>1923</v>
      </c>
      <c r="Q109" s="27"/>
      <c r="R109" s="28" t="s">
        <v>48</v>
      </c>
      <c r="S109" s="28" t="s">
        <v>1925</v>
      </c>
      <c r="T109" s="29">
        <v>37970</v>
      </c>
    </row>
    <row r="110" spans="1:20" s="18" customFormat="1" ht="18.75" customHeight="1" x14ac:dyDescent="0.25">
      <c r="A110" s="157">
        <v>6690</v>
      </c>
      <c r="B110" s="19" t="s">
        <v>5776</v>
      </c>
      <c r="C110" s="140">
        <v>703553001</v>
      </c>
      <c r="D110" s="17" t="s">
        <v>139</v>
      </c>
      <c r="E110" s="17" t="s">
        <v>7457</v>
      </c>
      <c r="F110" s="16" t="s">
        <v>7458</v>
      </c>
      <c r="G110" s="16" t="s">
        <v>5777</v>
      </c>
      <c r="H110" s="17" t="s">
        <v>29</v>
      </c>
      <c r="I110" s="17" t="s">
        <v>7185</v>
      </c>
      <c r="J110" s="17" t="s">
        <v>7185</v>
      </c>
      <c r="K110" s="17" t="s">
        <v>7401</v>
      </c>
      <c r="L110" s="17" t="s">
        <v>6629</v>
      </c>
      <c r="M110" s="19" t="s">
        <v>6172</v>
      </c>
      <c r="N110" s="20" t="s">
        <v>1113</v>
      </c>
      <c r="O110" s="20" t="s">
        <v>5778</v>
      </c>
      <c r="P110" s="41" t="s">
        <v>7402</v>
      </c>
      <c r="Q110" s="20" t="s">
        <v>6630</v>
      </c>
      <c r="R110" s="21" t="s">
        <v>5761</v>
      </c>
      <c r="S110" s="21" t="s">
        <v>7459</v>
      </c>
      <c r="T110" s="22">
        <v>37970</v>
      </c>
    </row>
    <row r="111" spans="1:20" s="18" customFormat="1" ht="18.75" customHeight="1" x14ac:dyDescent="0.25">
      <c r="A111" s="156">
        <v>6730</v>
      </c>
      <c r="B111" s="26" t="s">
        <v>1285</v>
      </c>
      <c r="C111" s="139">
        <v>708789003</v>
      </c>
      <c r="D111" s="24" t="s">
        <v>81</v>
      </c>
      <c r="E111" s="24" t="s">
        <v>1286</v>
      </c>
      <c r="F111" s="25" t="s">
        <v>1287</v>
      </c>
      <c r="G111" s="25" t="s">
        <v>1288</v>
      </c>
      <c r="H111" s="25" t="s">
        <v>1289</v>
      </c>
      <c r="I111" s="24" t="s">
        <v>1290</v>
      </c>
      <c r="J111" s="24" t="s">
        <v>1291</v>
      </c>
      <c r="K111" s="24" t="s">
        <v>1292</v>
      </c>
      <c r="L111" s="24" t="s">
        <v>1293</v>
      </c>
      <c r="M111" s="26" t="s">
        <v>630</v>
      </c>
      <c r="N111" s="27" t="s">
        <v>1295</v>
      </c>
      <c r="O111" s="27" t="s">
        <v>1294</v>
      </c>
      <c r="P111" s="28"/>
      <c r="Q111" s="27"/>
      <c r="R111" s="28">
        <v>93101</v>
      </c>
      <c r="S111" s="28" t="s">
        <v>1296</v>
      </c>
      <c r="T111" s="29">
        <v>37970</v>
      </c>
    </row>
    <row r="112" spans="1:20" s="18" customFormat="1" ht="18.75" customHeight="1" x14ac:dyDescent="0.25">
      <c r="A112" s="156">
        <v>6740</v>
      </c>
      <c r="B112" s="26" t="s">
        <v>2177</v>
      </c>
      <c r="C112" s="139">
        <v>714792008</v>
      </c>
      <c r="D112" s="24" t="s">
        <v>1566</v>
      </c>
      <c r="E112" s="24" t="s">
        <v>2178</v>
      </c>
      <c r="F112" s="25" t="s">
        <v>6281</v>
      </c>
      <c r="G112" s="25" t="s">
        <v>2179</v>
      </c>
      <c r="H112" s="25" t="s">
        <v>2180</v>
      </c>
      <c r="I112" s="24" t="s">
        <v>2181</v>
      </c>
      <c r="J112" s="24" t="s">
        <v>2182</v>
      </c>
      <c r="K112" s="24" t="s">
        <v>2183</v>
      </c>
      <c r="L112" s="24" t="s">
        <v>6408</v>
      </c>
      <c r="M112" s="26" t="s">
        <v>6166</v>
      </c>
      <c r="N112" s="27" t="s">
        <v>2185</v>
      </c>
      <c r="O112" s="27" t="s">
        <v>2184</v>
      </c>
      <c r="P112" s="28" t="s">
        <v>6307</v>
      </c>
      <c r="Q112" s="27" t="s">
        <v>6407</v>
      </c>
      <c r="R112" s="28" t="s">
        <v>1274</v>
      </c>
      <c r="S112" s="33" t="s">
        <v>7067</v>
      </c>
      <c r="T112" s="29">
        <v>37970</v>
      </c>
    </row>
    <row r="113" spans="1:20" s="18" customFormat="1" ht="18.75" customHeight="1" x14ac:dyDescent="0.25">
      <c r="A113" s="157">
        <v>6760</v>
      </c>
      <c r="B113" s="19" t="s">
        <v>264</v>
      </c>
      <c r="C113" s="140">
        <v>718362008</v>
      </c>
      <c r="D113" s="17" t="s">
        <v>81</v>
      </c>
      <c r="E113" s="17" t="s">
        <v>265</v>
      </c>
      <c r="F113" s="16" t="s">
        <v>7669</v>
      </c>
      <c r="G113" s="16" t="s">
        <v>266</v>
      </c>
      <c r="H113" s="16" t="s">
        <v>267</v>
      </c>
      <c r="I113" s="17" t="s">
        <v>268</v>
      </c>
      <c r="J113" s="17" t="s">
        <v>6592</v>
      </c>
      <c r="K113" s="17" t="s">
        <v>7755</v>
      </c>
      <c r="L113" s="17" t="s">
        <v>6575</v>
      </c>
      <c r="M113" s="19" t="s">
        <v>630</v>
      </c>
      <c r="N113" s="20" t="s">
        <v>205</v>
      </c>
      <c r="O113" s="20" t="s">
        <v>6573</v>
      </c>
      <c r="P113" s="21" t="s">
        <v>6574</v>
      </c>
      <c r="Q113" s="20"/>
      <c r="R113" s="21" t="s">
        <v>92</v>
      </c>
      <c r="S113" s="21" t="s">
        <v>7690</v>
      </c>
      <c r="T113" s="22">
        <v>37970</v>
      </c>
    </row>
    <row r="114" spans="1:20" s="18" customFormat="1" ht="18.75" customHeight="1" x14ac:dyDescent="0.25">
      <c r="A114" s="156">
        <v>6780</v>
      </c>
      <c r="B114" s="26" t="s">
        <v>2244</v>
      </c>
      <c r="C114" s="139">
        <v>716223000</v>
      </c>
      <c r="D114" s="24" t="s">
        <v>1579</v>
      </c>
      <c r="E114" s="24" t="s">
        <v>2245</v>
      </c>
      <c r="F114" s="24" t="s">
        <v>2247</v>
      </c>
      <c r="G114" s="25" t="s">
        <v>2246</v>
      </c>
      <c r="H114" s="25" t="s">
        <v>2248</v>
      </c>
      <c r="I114" s="24" t="s">
        <v>2249</v>
      </c>
      <c r="J114" s="24" t="s">
        <v>2250</v>
      </c>
      <c r="K114" s="24" t="s">
        <v>2251</v>
      </c>
      <c r="L114" s="24" t="s">
        <v>2252</v>
      </c>
      <c r="M114" s="26" t="s">
        <v>6166</v>
      </c>
      <c r="N114" s="27" t="s">
        <v>1725</v>
      </c>
      <c r="O114" s="27"/>
      <c r="P114" s="28"/>
      <c r="Q114" s="27"/>
      <c r="R114" s="28" t="s">
        <v>1274</v>
      </c>
      <c r="S114" s="28" t="s">
        <v>2253</v>
      </c>
      <c r="T114" s="29">
        <v>37970</v>
      </c>
    </row>
    <row r="115" spans="1:20" s="18" customFormat="1" ht="18.75" customHeight="1" x14ac:dyDescent="0.25">
      <c r="A115" s="156">
        <v>6790</v>
      </c>
      <c r="B115" s="26" t="s">
        <v>5853</v>
      </c>
      <c r="C115" s="139" t="s">
        <v>7870</v>
      </c>
      <c r="D115" s="24" t="s">
        <v>152</v>
      </c>
      <c r="E115" s="24" t="s">
        <v>5854</v>
      </c>
      <c r="F115" s="25" t="s">
        <v>27</v>
      </c>
      <c r="G115" s="25" t="s">
        <v>5823</v>
      </c>
      <c r="H115" s="25" t="s">
        <v>29</v>
      </c>
      <c r="I115" s="24"/>
      <c r="J115" s="24"/>
      <c r="K115" s="24" t="s">
        <v>5855</v>
      </c>
      <c r="L115" s="24" t="s">
        <v>5856</v>
      </c>
      <c r="M115" s="26" t="s">
        <v>6166</v>
      </c>
      <c r="N115" s="27" t="s">
        <v>5857</v>
      </c>
      <c r="O115" s="27"/>
      <c r="P115" s="28"/>
      <c r="Q115" s="27"/>
      <c r="R115" s="28" t="s">
        <v>281</v>
      </c>
      <c r="S115" s="28" t="s">
        <v>5858</v>
      </c>
      <c r="T115" s="29">
        <v>37667</v>
      </c>
    </row>
    <row r="116" spans="1:20" s="18" customFormat="1" ht="18.75" customHeight="1" x14ac:dyDescent="0.25">
      <c r="A116" s="156">
        <v>6800</v>
      </c>
      <c r="B116" s="26" t="s">
        <v>5870</v>
      </c>
      <c r="C116" s="139">
        <v>729274003</v>
      </c>
      <c r="D116" s="24" t="s">
        <v>152</v>
      </c>
      <c r="E116" s="24" t="s">
        <v>5871</v>
      </c>
      <c r="F116" s="25" t="s">
        <v>27</v>
      </c>
      <c r="G116" s="25" t="s">
        <v>5823</v>
      </c>
      <c r="H116" s="25" t="s">
        <v>29</v>
      </c>
      <c r="I116" s="24"/>
      <c r="J116" s="24"/>
      <c r="K116" s="24" t="s">
        <v>5872</v>
      </c>
      <c r="L116" s="24" t="s">
        <v>5873</v>
      </c>
      <c r="M116" s="26" t="s">
        <v>51</v>
      </c>
      <c r="N116" s="27" t="s">
        <v>2901</v>
      </c>
      <c r="O116" s="27" t="s">
        <v>5874</v>
      </c>
      <c r="P116" s="28"/>
      <c r="Q116" s="27"/>
      <c r="R116" s="28" t="s">
        <v>368</v>
      </c>
      <c r="S116" s="28" t="s">
        <v>6154</v>
      </c>
      <c r="T116" s="29">
        <v>37970</v>
      </c>
    </row>
    <row r="117" spans="1:20" s="18" customFormat="1" ht="18.75" customHeight="1" x14ac:dyDescent="0.25">
      <c r="A117" s="157">
        <v>6830</v>
      </c>
      <c r="B117" s="19" t="s">
        <v>841</v>
      </c>
      <c r="C117" s="140">
        <v>717449002</v>
      </c>
      <c r="D117" s="17" t="s">
        <v>81</v>
      </c>
      <c r="E117" s="17" t="s">
        <v>842</v>
      </c>
      <c r="F117" s="16" t="s">
        <v>7099</v>
      </c>
      <c r="G117" s="16" t="s">
        <v>843</v>
      </c>
      <c r="H117" s="16" t="s">
        <v>7328</v>
      </c>
      <c r="I117" s="17" t="s">
        <v>844</v>
      </c>
      <c r="J117" s="17" t="s">
        <v>6421</v>
      </c>
      <c r="K117" s="17" t="s">
        <v>845</v>
      </c>
      <c r="L117" s="72" t="s">
        <v>846</v>
      </c>
      <c r="M117" s="19" t="s">
        <v>217</v>
      </c>
      <c r="N117" s="20" t="s">
        <v>501</v>
      </c>
      <c r="O117" s="20" t="s">
        <v>6422</v>
      </c>
      <c r="P117" s="41" t="s">
        <v>6423</v>
      </c>
      <c r="Q117" s="20"/>
      <c r="R117" s="21" t="s">
        <v>419</v>
      </c>
      <c r="S117" s="21" t="s">
        <v>7165</v>
      </c>
      <c r="T117" s="22">
        <v>37970</v>
      </c>
    </row>
    <row r="118" spans="1:20" s="18" customFormat="1" ht="18.75" customHeight="1" x14ac:dyDescent="0.25">
      <c r="A118" s="156">
        <v>6840</v>
      </c>
      <c r="B118" s="26" t="s">
        <v>5915</v>
      </c>
      <c r="C118" s="139">
        <v>815133048</v>
      </c>
      <c r="D118" s="24" t="s">
        <v>152</v>
      </c>
      <c r="E118" s="24" t="s">
        <v>153</v>
      </c>
      <c r="F118" s="25" t="s">
        <v>27</v>
      </c>
      <c r="G118" s="25" t="s">
        <v>5823</v>
      </c>
      <c r="H118" s="25" t="s">
        <v>29</v>
      </c>
      <c r="I118" s="24"/>
      <c r="J118" s="24"/>
      <c r="K118" s="24" t="s">
        <v>5916</v>
      </c>
      <c r="L118" s="24" t="s">
        <v>5917</v>
      </c>
      <c r="M118" s="26" t="s">
        <v>6171</v>
      </c>
      <c r="N118" s="27" t="s">
        <v>3942</v>
      </c>
      <c r="O118" s="27" t="s">
        <v>5918</v>
      </c>
      <c r="P118" s="28"/>
      <c r="Q118" s="27"/>
      <c r="R118" s="28">
        <v>93910</v>
      </c>
      <c r="S118" s="28" t="s">
        <v>5863</v>
      </c>
      <c r="T118" s="29">
        <v>38159</v>
      </c>
    </row>
    <row r="119" spans="1:20" s="18" customFormat="1" ht="18.75" customHeight="1" x14ac:dyDescent="0.25">
      <c r="A119" s="156">
        <v>6850</v>
      </c>
      <c r="B119" s="105" t="s">
        <v>2108</v>
      </c>
      <c r="C119" s="142">
        <v>718429005</v>
      </c>
      <c r="D119" s="24" t="s">
        <v>1566</v>
      </c>
      <c r="E119" s="24" t="s">
        <v>2109</v>
      </c>
      <c r="F119" s="25" t="s">
        <v>2110</v>
      </c>
      <c r="G119" s="25" t="s">
        <v>2111</v>
      </c>
      <c r="H119" s="25" t="s">
        <v>2112</v>
      </c>
      <c r="I119" s="24" t="s">
        <v>27</v>
      </c>
      <c r="J119" s="24" t="s">
        <v>2113</v>
      </c>
      <c r="K119" s="24" t="s">
        <v>2114</v>
      </c>
      <c r="L119" s="24" t="s">
        <v>2115</v>
      </c>
      <c r="M119" s="26" t="s">
        <v>50</v>
      </c>
      <c r="N119" s="27" t="s">
        <v>2117</v>
      </c>
      <c r="O119" s="27"/>
      <c r="P119" s="28" t="s">
        <v>2116</v>
      </c>
      <c r="Q119" s="27"/>
      <c r="R119" s="28">
        <v>93401</v>
      </c>
      <c r="S119" s="28" t="s">
        <v>2118</v>
      </c>
      <c r="T119" s="29">
        <v>37970</v>
      </c>
    </row>
    <row r="120" spans="1:20" s="18" customFormat="1" ht="18.75" customHeight="1" x14ac:dyDescent="0.25">
      <c r="A120" s="156">
        <v>6860</v>
      </c>
      <c r="B120" s="26" t="s">
        <v>2359</v>
      </c>
      <c r="C120" s="139">
        <v>710993009</v>
      </c>
      <c r="D120" s="24" t="s">
        <v>1579</v>
      </c>
      <c r="E120" s="24" t="s">
        <v>2360</v>
      </c>
      <c r="F120" s="25" t="s">
        <v>2361</v>
      </c>
      <c r="G120" s="25" t="s">
        <v>2362</v>
      </c>
      <c r="H120" s="25" t="s">
        <v>2363</v>
      </c>
      <c r="I120" s="24" t="s">
        <v>2364</v>
      </c>
      <c r="J120" s="24" t="s">
        <v>2365</v>
      </c>
      <c r="K120" s="24" t="s">
        <v>2366</v>
      </c>
      <c r="L120" s="24" t="s">
        <v>2368</v>
      </c>
      <c r="M120" s="27" t="s">
        <v>50</v>
      </c>
      <c r="N120" s="27" t="s">
        <v>1489</v>
      </c>
      <c r="O120" s="27" t="s">
        <v>2367</v>
      </c>
      <c r="P120" s="28"/>
      <c r="Q120" s="27"/>
      <c r="R120" s="28" t="s">
        <v>92</v>
      </c>
      <c r="S120" s="28" t="s">
        <v>2370</v>
      </c>
      <c r="T120" s="29">
        <v>37970</v>
      </c>
    </row>
    <row r="121" spans="1:20" s="18" customFormat="1" ht="18.75" customHeight="1" x14ac:dyDescent="0.25">
      <c r="A121" s="156">
        <v>6861</v>
      </c>
      <c r="B121" s="26" t="s">
        <v>304</v>
      </c>
      <c r="C121" s="139">
        <v>706363009</v>
      </c>
      <c r="D121" s="24" t="s">
        <v>245</v>
      </c>
      <c r="E121" s="24" t="s">
        <v>305</v>
      </c>
      <c r="F121" s="25" t="s">
        <v>27</v>
      </c>
      <c r="G121" s="25" t="s">
        <v>247</v>
      </c>
      <c r="H121" s="25" t="s">
        <v>29</v>
      </c>
      <c r="I121" s="24"/>
      <c r="J121" s="24"/>
      <c r="K121" s="24" t="s">
        <v>306</v>
      </c>
      <c r="L121" s="24" t="s">
        <v>308</v>
      </c>
      <c r="M121" s="26" t="s">
        <v>6168</v>
      </c>
      <c r="N121" s="27" t="s">
        <v>310</v>
      </c>
      <c r="O121" s="27" t="s">
        <v>309</v>
      </c>
      <c r="P121" s="28" t="s">
        <v>307</v>
      </c>
      <c r="Q121" s="27"/>
      <c r="R121" s="28" t="s">
        <v>251</v>
      </c>
      <c r="S121" s="28" t="s">
        <v>311</v>
      </c>
      <c r="T121" s="29">
        <v>37970</v>
      </c>
    </row>
    <row r="122" spans="1:20" s="18" customFormat="1" ht="18.75" customHeight="1" x14ac:dyDescent="0.25">
      <c r="A122" s="156">
        <v>6862</v>
      </c>
      <c r="B122" s="26" t="s">
        <v>2278</v>
      </c>
      <c r="C122" s="139">
        <v>717538005</v>
      </c>
      <c r="D122" s="24" t="s">
        <v>1579</v>
      </c>
      <c r="E122" s="24" t="s">
        <v>2279</v>
      </c>
      <c r="F122" s="25" t="s">
        <v>6582</v>
      </c>
      <c r="G122" s="25" t="s">
        <v>2280</v>
      </c>
      <c r="H122" s="25" t="s">
        <v>2281</v>
      </c>
      <c r="I122" s="24" t="s">
        <v>186</v>
      </c>
      <c r="J122" s="24" t="s">
        <v>2284</v>
      </c>
      <c r="K122" s="24" t="s">
        <v>2285</v>
      </c>
      <c r="L122" s="24" t="s">
        <v>2282</v>
      </c>
      <c r="M122" s="26" t="s">
        <v>6169</v>
      </c>
      <c r="N122" s="27" t="s">
        <v>2286</v>
      </c>
      <c r="O122" s="27" t="s">
        <v>2283</v>
      </c>
      <c r="P122" s="28"/>
      <c r="Q122" s="27"/>
      <c r="R122" s="28">
        <v>93401</v>
      </c>
      <c r="S122" s="33" t="s">
        <v>7589</v>
      </c>
      <c r="T122" s="29">
        <v>37970</v>
      </c>
    </row>
    <row r="123" spans="1:20" s="18" customFormat="1" ht="18.75" customHeight="1" x14ac:dyDescent="0.25">
      <c r="A123" s="156">
        <v>6863</v>
      </c>
      <c r="B123" s="26" t="s">
        <v>5811</v>
      </c>
      <c r="C123" s="139">
        <v>651078105</v>
      </c>
      <c r="D123" s="24" t="s">
        <v>152</v>
      </c>
      <c r="E123" s="24" t="s">
        <v>5807</v>
      </c>
      <c r="F123" s="25" t="s">
        <v>27</v>
      </c>
      <c r="G123" s="25" t="s">
        <v>154</v>
      </c>
      <c r="H123" s="25" t="s">
        <v>29</v>
      </c>
      <c r="I123" s="24"/>
      <c r="J123" s="24"/>
      <c r="K123" s="24" t="s">
        <v>5812</v>
      </c>
      <c r="L123" s="24" t="s">
        <v>5813</v>
      </c>
      <c r="M123" s="26" t="s">
        <v>6171</v>
      </c>
      <c r="N123" s="27" t="s">
        <v>5814</v>
      </c>
      <c r="O123" s="27"/>
      <c r="P123" s="28"/>
      <c r="Q123" s="27"/>
      <c r="R123" s="28">
        <v>93910</v>
      </c>
      <c r="S123" s="28" t="s">
        <v>5815</v>
      </c>
      <c r="T123" s="29">
        <v>37970</v>
      </c>
    </row>
    <row r="124" spans="1:20" s="18" customFormat="1" ht="18.75" customHeight="1" x14ac:dyDescent="0.25">
      <c r="A124" s="156">
        <v>6864</v>
      </c>
      <c r="B124" s="26" t="s">
        <v>2028</v>
      </c>
      <c r="C124" s="139">
        <v>721476006</v>
      </c>
      <c r="D124" s="24" t="s">
        <v>1658</v>
      </c>
      <c r="E124" s="24" t="s">
        <v>2029</v>
      </c>
      <c r="F124" s="25" t="s">
        <v>2030</v>
      </c>
      <c r="G124" s="25" t="s">
        <v>2030</v>
      </c>
      <c r="H124" s="25" t="s">
        <v>2031</v>
      </c>
      <c r="I124" s="24" t="s">
        <v>1112</v>
      </c>
      <c r="J124" s="24" t="s">
        <v>2032</v>
      </c>
      <c r="K124" s="24" t="s">
        <v>2033</v>
      </c>
      <c r="L124" s="24" t="s">
        <v>2035</v>
      </c>
      <c r="M124" s="26" t="s">
        <v>6222</v>
      </c>
      <c r="N124" s="27" t="s">
        <v>2037</v>
      </c>
      <c r="O124" s="27" t="s">
        <v>2036</v>
      </c>
      <c r="P124" s="28" t="s">
        <v>2034</v>
      </c>
      <c r="Q124" s="27"/>
      <c r="R124" s="28">
        <v>93910</v>
      </c>
      <c r="S124" s="33" t="s">
        <v>7147</v>
      </c>
      <c r="T124" s="29">
        <v>37970</v>
      </c>
    </row>
    <row r="125" spans="1:20" s="18" customFormat="1" ht="18.75" customHeight="1" x14ac:dyDescent="0.25">
      <c r="A125" s="156">
        <v>6866</v>
      </c>
      <c r="B125" s="26" t="s">
        <v>587</v>
      </c>
      <c r="C125" s="139">
        <v>719926002</v>
      </c>
      <c r="D125" s="24" t="s">
        <v>53</v>
      </c>
      <c r="E125" s="24" t="s">
        <v>588</v>
      </c>
      <c r="F125" s="25" t="s">
        <v>6669</v>
      </c>
      <c r="G125" s="25" t="s">
        <v>589</v>
      </c>
      <c r="H125" s="25" t="s">
        <v>6670</v>
      </c>
      <c r="I125" s="24" t="s">
        <v>590</v>
      </c>
      <c r="J125" s="24" t="s">
        <v>6671</v>
      </c>
      <c r="K125" s="24" t="s">
        <v>591</v>
      </c>
      <c r="L125" s="32" t="s">
        <v>6929</v>
      </c>
      <c r="M125" s="26" t="s">
        <v>6168</v>
      </c>
      <c r="N125" s="27" t="s">
        <v>592</v>
      </c>
      <c r="O125" s="27" t="s">
        <v>6672</v>
      </c>
      <c r="P125" s="28" t="s">
        <v>6673</v>
      </c>
      <c r="Q125" s="27"/>
      <c r="R125" s="28" t="s">
        <v>419</v>
      </c>
      <c r="S125" s="33" t="s">
        <v>6933</v>
      </c>
      <c r="T125" s="29">
        <v>37970</v>
      </c>
    </row>
    <row r="126" spans="1:20" s="18" customFormat="1" ht="18.75" customHeight="1" x14ac:dyDescent="0.25">
      <c r="A126" s="156">
        <v>6870</v>
      </c>
      <c r="B126" s="26" t="s">
        <v>1415</v>
      </c>
      <c r="C126" s="139">
        <v>717461002</v>
      </c>
      <c r="D126" s="24" t="s">
        <v>81</v>
      </c>
      <c r="E126" s="24" t="s">
        <v>1416</v>
      </c>
      <c r="F126" s="25" t="s">
        <v>1417</v>
      </c>
      <c r="G126" s="25" t="s">
        <v>1418</v>
      </c>
      <c r="H126" s="25" t="s">
        <v>1419</v>
      </c>
      <c r="I126" s="24" t="s">
        <v>1420</v>
      </c>
      <c r="J126" s="24" t="s">
        <v>1421</v>
      </c>
      <c r="K126" s="24" t="s">
        <v>1422</v>
      </c>
      <c r="L126" s="24" t="s">
        <v>1423</v>
      </c>
      <c r="M126" s="26" t="s">
        <v>630</v>
      </c>
      <c r="N126" s="27" t="s">
        <v>462</v>
      </c>
      <c r="O126" s="27" t="s">
        <v>1424</v>
      </c>
      <c r="P126" s="28"/>
      <c r="Q126" s="27"/>
      <c r="R126" s="28">
        <v>93401</v>
      </c>
      <c r="S126" s="28" t="s">
        <v>1425</v>
      </c>
      <c r="T126" s="29">
        <v>37970</v>
      </c>
    </row>
    <row r="127" spans="1:20" s="18" customFormat="1" ht="18.75" customHeight="1" x14ac:dyDescent="0.25">
      <c r="A127" s="157">
        <v>6871</v>
      </c>
      <c r="B127" s="19" t="s">
        <v>465</v>
      </c>
      <c r="C127" s="140">
        <v>715787008</v>
      </c>
      <c r="D127" s="17" t="s">
        <v>53</v>
      </c>
      <c r="E127" s="17" t="s">
        <v>466</v>
      </c>
      <c r="F127" s="16" t="s">
        <v>8130</v>
      </c>
      <c r="G127" s="16" t="s">
        <v>467</v>
      </c>
      <c r="H127" s="16" t="s">
        <v>8131</v>
      </c>
      <c r="I127" s="17" t="s">
        <v>68</v>
      </c>
      <c r="J127" s="17" t="s">
        <v>8132</v>
      </c>
      <c r="K127" s="17" t="s">
        <v>8133</v>
      </c>
      <c r="L127" s="17" t="s">
        <v>468</v>
      </c>
      <c r="M127" s="19" t="s">
        <v>50</v>
      </c>
      <c r="N127" s="20" t="s">
        <v>469</v>
      </c>
      <c r="O127" s="20" t="s">
        <v>8134</v>
      </c>
      <c r="P127" s="41" t="s">
        <v>8135</v>
      </c>
      <c r="Q127" s="20"/>
      <c r="R127" s="21" t="s">
        <v>470</v>
      </c>
      <c r="S127" s="21" t="s">
        <v>8136</v>
      </c>
      <c r="T127" s="22">
        <v>37970</v>
      </c>
    </row>
    <row r="128" spans="1:20" s="18" customFormat="1" ht="18.75" customHeight="1" x14ac:dyDescent="0.25">
      <c r="A128" s="157">
        <v>6872</v>
      </c>
      <c r="B128" s="19" t="s">
        <v>3898</v>
      </c>
      <c r="C128" s="140">
        <v>690734001</v>
      </c>
      <c r="D128" s="17" t="s">
        <v>2854</v>
      </c>
      <c r="E128" s="17" t="s">
        <v>2871</v>
      </c>
      <c r="F128" s="16" t="s">
        <v>27</v>
      </c>
      <c r="G128" s="16" t="s">
        <v>2872</v>
      </c>
      <c r="H128" s="17"/>
      <c r="I128" s="17"/>
      <c r="J128" s="17"/>
      <c r="K128" s="17" t="s">
        <v>3900</v>
      </c>
      <c r="L128" s="16" t="s">
        <v>3899</v>
      </c>
      <c r="M128" s="19" t="s">
        <v>630</v>
      </c>
      <c r="N128" s="20" t="s">
        <v>3901</v>
      </c>
      <c r="O128" s="20"/>
      <c r="P128" s="21"/>
      <c r="Q128" s="20"/>
      <c r="R128" s="21">
        <v>91001</v>
      </c>
      <c r="S128" s="21" t="s">
        <v>3269</v>
      </c>
      <c r="T128" s="22">
        <v>38159</v>
      </c>
    </row>
    <row r="129" spans="1:20" s="18" customFormat="1" ht="18.75" customHeight="1" x14ac:dyDescent="0.25">
      <c r="A129" s="156">
        <v>6873</v>
      </c>
      <c r="B129" s="26" t="s">
        <v>621</v>
      </c>
      <c r="C129" s="139">
        <v>708168009</v>
      </c>
      <c r="D129" s="24" t="s">
        <v>602</v>
      </c>
      <c r="E129" s="24" t="s">
        <v>622</v>
      </c>
      <c r="F129" s="25" t="s">
        <v>27</v>
      </c>
      <c r="G129" s="25" t="s">
        <v>604</v>
      </c>
      <c r="H129" s="25" t="s">
        <v>623</v>
      </c>
      <c r="I129" s="24" t="s">
        <v>624</v>
      </c>
      <c r="J129" s="24" t="s">
        <v>625</v>
      </c>
      <c r="K129" s="24" t="s">
        <v>626</v>
      </c>
      <c r="L129" s="24" t="s">
        <v>628</v>
      </c>
      <c r="M129" s="26" t="s">
        <v>630</v>
      </c>
      <c r="N129" s="27" t="s">
        <v>629</v>
      </c>
      <c r="O129" s="27" t="s">
        <v>6294</v>
      </c>
      <c r="P129" s="28" t="s">
        <v>627</v>
      </c>
      <c r="Q129" s="27"/>
      <c r="R129" s="28">
        <v>91001</v>
      </c>
      <c r="S129" s="28" t="s">
        <v>620</v>
      </c>
      <c r="T129" s="29">
        <v>37970</v>
      </c>
    </row>
    <row r="130" spans="1:20" s="18" customFormat="1" ht="18.75" customHeight="1" x14ac:dyDescent="0.25">
      <c r="A130" s="156">
        <v>6876</v>
      </c>
      <c r="B130" s="26" t="s">
        <v>3115</v>
      </c>
      <c r="C130" s="139">
        <v>691201007</v>
      </c>
      <c r="D130" s="24" t="s">
        <v>2854</v>
      </c>
      <c r="E130" s="24" t="s">
        <v>2871</v>
      </c>
      <c r="F130" s="25" t="s">
        <v>27</v>
      </c>
      <c r="G130" s="25" t="s">
        <v>2872</v>
      </c>
      <c r="H130" s="25" t="s">
        <v>29</v>
      </c>
      <c r="I130" s="24"/>
      <c r="J130" s="24"/>
      <c r="K130" s="24" t="s">
        <v>3116</v>
      </c>
      <c r="L130" s="24" t="s">
        <v>3117</v>
      </c>
      <c r="M130" s="26" t="s">
        <v>6171</v>
      </c>
      <c r="N130" s="27" t="s">
        <v>3118</v>
      </c>
      <c r="O130" s="27"/>
      <c r="P130" s="28"/>
      <c r="Q130" s="27"/>
      <c r="R130" s="28">
        <v>91001</v>
      </c>
      <c r="S130" s="28" t="s">
        <v>3119</v>
      </c>
      <c r="T130" s="29">
        <v>37970</v>
      </c>
    </row>
    <row r="131" spans="1:20" s="18" customFormat="1" ht="18.75" customHeight="1" x14ac:dyDescent="0.25">
      <c r="A131" s="156">
        <v>6877</v>
      </c>
      <c r="B131" s="26" t="s">
        <v>5806</v>
      </c>
      <c r="C131" s="139">
        <v>821589088</v>
      </c>
      <c r="D131" s="24" t="s">
        <v>152</v>
      </c>
      <c r="E131" s="24" t="s">
        <v>5807</v>
      </c>
      <c r="F131" s="25" t="s">
        <v>27</v>
      </c>
      <c r="G131" s="25" t="s">
        <v>154</v>
      </c>
      <c r="H131" s="25" t="s">
        <v>29</v>
      </c>
      <c r="I131" s="24"/>
      <c r="J131" s="24"/>
      <c r="K131" s="24" t="s">
        <v>5808</v>
      </c>
      <c r="L131" s="24" t="s">
        <v>5809</v>
      </c>
      <c r="M131" s="26" t="s">
        <v>51</v>
      </c>
      <c r="N131" s="27" t="s">
        <v>5414</v>
      </c>
      <c r="O131" s="27"/>
      <c r="P131" s="28"/>
      <c r="Q131" s="27"/>
      <c r="R131" s="28" t="s">
        <v>5810</v>
      </c>
      <c r="S131" s="90" t="s">
        <v>6155</v>
      </c>
      <c r="T131" s="29">
        <v>37970</v>
      </c>
    </row>
    <row r="132" spans="1:20" s="18" customFormat="1" ht="18.75" customHeight="1" x14ac:dyDescent="0.25">
      <c r="A132" s="156">
        <v>6879</v>
      </c>
      <c r="B132" s="26" t="s">
        <v>5895</v>
      </c>
      <c r="C132" s="139" t="s">
        <v>7872</v>
      </c>
      <c r="D132" s="24" t="s">
        <v>152</v>
      </c>
      <c r="E132" s="24" t="s">
        <v>5896</v>
      </c>
      <c r="F132" s="25" t="s">
        <v>5897</v>
      </c>
      <c r="G132" s="25" t="s">
        <v>5823</v>
      </c>
      <c r="H132" s="25" t="s">
        <v>29</v>
      </c>
      <c r="I132" s="24"/>
      <c r="J132" s="24"/>
      <c r="K132" s="24" t="s">
        <v>5898</v>
      </c>
      <c r="L132" s="24" t="s">
        <v>5899</v>
      </c>
      <c r="M132" s="26" t="s">
        <v>630</v>
      </c>
      <c r="N132" s="27" t="s">
        <v>5901</v>
      </c>
      <c r="O132" s="27" t="s">
        <v>5900</v>
      </c>
      <c r="P132" s="28"/>
      <c r="Q132" s="27"/>
      <c r="R132" s="28" t="s">
        <v>281</v>
      </c>
      <c r="S132" s="28" t="s">
        <v>5902</v>
      </c>
      <c r="T132" s="29">
        <v>37970</v>
      </c>
    </row>
    <row r="133" spans="1:20" s="18" customFormat="1" ht="18.75" customHeight="1" x14ac:dyDescent="0.25">
      <c r="A133" s="157">
        <v>6880</v>
      </c>
      <c r="B133" s="19" t="s">
        <v>6827</v>
      </c>
      <c r="C133" s="140">
        <v>705528004</v>
      </c>
      <c r="D133" s="17" t="s">
        <v>1566</v>
      </c>
      <c r="E133" s="17" t="s">
        <v>1756</v>
      </c>
      <c r="F133" s="16" t="s">
        <v>7749</v>
      </c>
      <c r="G133" s="16" t="s">
        <v>1757</v>
      </c>
      <c r="H133" s="16" t="s">
        <v>7751</v>
      </c>
      <c r="I133" s="17" t="s">
        <v>7752</v>
      </c>
      <c r="J133" s="17" t="s">
        <v>7753</v>
      </c>
      <c r="K133" s="17" t="s">
        <v>1758</v>
      </c>
      <c r="L133" s="17" t="s">
        <v>1760</v>
      </c>
      <c r="M133" s="19" t="s">
        <v>6171</v>
      </c>
      <c r="N133" s="20" t="s">
        <v>1013</v>
      </c>
      <c r="O133" s="20" t="s">
        <v>7750</v>
      </c>
      <c r="P133" s="21" t="s">
        <v>1759</v>
      </c>
      <c r="Q133" s="20"/>
      <c r="R133" s="21">
        <v>93401</v>
      </c>
      <c r="S133" s="21" t="s">
        <v>7072</v>
      </c>
      <c r="T133" s="22">
        <v>37970</v>
      </c>
    </row>
    <row r="134" spans="1:20" s="18" customFormat="1" ht="18.75" customHeight="1" x14ac:dyDescent="0.25">
      <c r="A134" s="156">
        <v>6885</v>
      </c>
      <c r="B134" s="26" t="s">
        <v>1999</v>
      </c>
      <c r="C134" s="139">
        <v>715814005</v>
      </c>
      <c r="D134" s="24" t="s">
        <v>1566</v>
      </c>
      <c r="E134" s="24" t="s">
        <v>2000</v>
      </c>
      <c r="F134" s="25" t="s">
        <v>2001</v>
      </c>
      <c r="G134" s="25" t="s">
        <v>2002</v>
      </c>
      <c r="H134" s="25" t="s">
        <v>2003</v>
      </c>
      <c r="I134" s="24" t="s">
        <v>726</v>
      </c>
      <c r="J134" s="24" t="s">
        <v>2004</v>
      </c>
      <c r="K134" s="24" t="s">
        <v>2005</v>
      </c>
      <c r="L134" s="24" t="s">
        <v>2007</v>
      </c>
      <c r="M134" s="27" t="s">
        <v>50</v>
      </c>
      <c r="N134" s="27" t="s">
        <v>730</v>
      </c>
      <c r="O134" s="27" t="s">
        <v>2008</v>
      </c>
      <c r="P134" s="28" t="s">
        <v>2006</v>
      </c>
      <c r="Q134" s="27"/>
      <c r="R134" s="28">
        <v>93401</v>
      </c>
      <c r="S134" s="28" t="s">
        <v>2009</v>
      </c>
      <c r="T134" s="29">
        <v>37970</v>
      </c>
    </row>
    <row r="135" spans="1:20" s="18" customFormat="1" ht="18.75" customHeight="1" x14ac:dyDescent="0.25">
      <c r="A135" s="156">
        <v>6889</v>
      </c>
      <c r="B135" s="26" t="s">
        <v>711</v>
      </c>
      <c r="C135" s="139">
        <v>721291006</v>
      </c>
      <c r="D135" s="24" t="s">
        <v>712</v>
      </c>
      <c r="E135" s="24" t="s">
        <v>713</v>
      </c>
      <c r="F135" s="25" t="s">
        <v>714</v>
      </c>
      <c r="G135" s="25" t="s">
        <v>715</v>
      </c>
      <c r="H135" s="25" t="s">
        <v>716</v>
      </c>
      <c r="I135" s="24" t="s">
        <v>708</v>
      </c>
      <c r="J135" s="24" t="s">
        <v>717</v>
      </c>
      <c r="K135" s="24" t="s">
        <v>718</v>
      </c>
      <c r="L135" s="24" t="s">
        <v>720</v>
      </c>
      <c r="M135" s="26" t="s">
        <v>344</v>
      </c>
      <c r="N135" s="27" t="s">
        <v>722</v>
      </c>
      <c r="O135" s="27" t="s">
        <v>721</v>
      </c>
      <c r="P135" s="28" t="s">
        <v>719</v>
      </c>
      <c r="Q135" s="27"/>
      <c r="R135" s="28" t="s">
        <v>419</v>
      </c>
      <c r="S135" s="28" t="s">
        <v>723</v>
      </c>
      <c r="T135" s="29">
        <v>37970</v>
      </c>
    </row>
    <row r="136" spans="1:20" s="18" customFormat="1" ht="18.75" customHeight="1" x14ac:dyDescent="0.25">
      <c r="A136" s="156">
        <v>6890</v>
      </c>
      <c r="B136" s="26" t="s">
        <v>6025</v>
      </c>
      <c r="C136" s="139">
        <v>609100001</v>
      </c>
      <c r="D136" s="24" t="s">
        <v>6026</v>
      </c>
      <c r="E136" s="24" t="s">
        <v>6027</v>
      </c>
      <c r="F136" s="25" t="s">
        <v>1700</v>
      </c>
      <c r="G136" s="25" t="s">
        <v>6028</v>
      </c>
      <c r="H136" s="25" t="s">
        <v>29</v>
      </c>
      <c r="I136" s="24"/>
      <c r="J136" s="24"/>
      <c r="K136" s="24" t="s">
        <v>6786</v>
      </c>
      <c r="L136" s="24" t="s">
        <v>6029</v>
      </c>
      <c r="M136" s="26" t="s">
        <v>50</v>
      </c>
      <c r="N136" s="26" t="s">
        <v>730</v>
      </c>
      <c r="O136" s="27">
        <v>229781046</v>
      </c>
      <c r="P136" s="40" t="s">
        <v>6616</v>
      </c>
      <c r="Q136" s="27"/>
      <c r="R136" s="28">
        <v>93105</v>
      </c>
      <c r="S136" s="33" t="s">
        <v>7378</v>
      </c>
      <c r="T136" s="29">
        <v>37970</v>
      </c>
    </row>
    <row r="137" spans="1:20" s="18" customFormat="1" ht="18.75" customHeight="1" x14ac:dyDescent="0.25">
      <c r="A137" s="157">
        <v>6897</v>
      </c>
      <c r="B137" s="19" t="s">
        <v>4223</v>
      </c>
      <c r="C137" s="140" t="s">
        <v>7853</v>
      </c>
      <c r="D137" s="17" t="s">
        <v>81</v>
      </c>
      <c r="E137" s="17" t="s">
        <v>4224</v>
      </c>
      <c r="F137" s="16" t="s">
        <v>7500</v>
      </c>
      <c r="G137" s="16" t="s">
        <v>4225</v>
      </c>
      <c r="H137" s="16" t="s">
        <v>7501</v>
      </c>
      <c r="I137" s="17" t="s">
        <v>4226</v>
      </c>
      <c r="J137" s="17" t="s">
        <v>7502</v>
      </c>
      <c r="K137" s="17" t="s">
        <v>7504</v>
      </c>
      <c r="L137" s="17" t="s">
        <v>4227</v>
      </c>
      <c r="M137" s="19" t="s">
        <v>50</v>
      </c>
      <c r="N137" s="20" t="s">
        <v>3485</v>
      </c>
      <c r="O137" s="20" t="s">
        <v>4228</v>
      </c>
      <c r="P137" s="41" t="s">
        <v>6643</v>
      </c>
      <c r="Q137" s="20"/>
      <c r="R137" s="21" t="s">
        <v>419</v>
      </c>
      <c r="S137" s="21" t="s">
        <v>7503</v>
      </c>
      <c r="T137" s="22">
        <v>37970</v>
      </c>
    </row>
    <row r="138" spans="1:20" s="18" customFormat="1" ht="18.75" customHeight="1" x14ac:dyDescent="0.25">
      <c r="A138" s="157">
        <v>6899</v>
      </c>
      <c r="B138" s="19" t="s">
        <v>900</v>
      </c>
      <c r="C138" s="140">
        <v>719365000</v>
      </c>
      <c r="D138" s="17" t="s">
        <v>81</v>
      </c>
      <c r="E138" s="17" t="s">
        <v>901</v>
      </c>
      <c r="F138" s="16" t="s">
        <v>7773</v>
      </c>
      <c r="G138" s="16" t="s">
        <v>902</v>
      </c>
      <c r="H138" s="16" t="s">
        <v>6812</v>
      </c>
      <c r="I138" s="17" t="s">
        <v>903</v>
      </c>
      <c r="J138" s="17" t="s">
        <v>904</v>
      </c>
      <c r="K138" s="17" t="s">
        <v>6813</v>
      </c>
      <c r="L138" s="17" t="s">
        <v>905</v>
      </c>
      <c r="M138" s="19" t="s">
        <v>50</v>
      </c>
      <c r="N138" s="20" t="s">
        <v>906</v>
      </c>
      <c r="O138" s="20" t="s">
        <v>6814</v>
      </c>
      <c r="P138" s="41" t="s">
        <v>6815</v>
      </c>
      <c r="Q138" s="20"/>
      <c r="R138" s="21" t="s">
        <v>419</v>
      </c>
      <c r="S138" s="21" t="s">
        <v>7781</v>
      </c>
      <c r="T138" s="22">
        <v>37970</v>
      </c>
    </row>
    <row r="139" spans="1:20" s="18" customFormat="1" ht="18.75" customHeight="1" x14ac:dyDescent="0.25">
      <c r="A139" s="157">
        <v>6900</v>
      </c>
      <c r="B139" s="19" t="s">
        <v>807</v>
      </c>
      <c r="C139" s="140" t="s">
        <v>7799</v>
      </c>
      <c r="D139" s="17" t="s">
        <v>53</v>
      </c>
      <c r="E139" s="17" t="s">
        <v>808</v>
      </c>
      <c r="F139" s="16" t="s">
        <v>7105</v>
      </c>
      <c r="G139" s="16" t="s">
        <v>809</v>
      </c>
      <c r="H139" s="16" t="s">
        <v>7106</v>
      </c>
      <c r="I139" s="17" t="s">
        <v>6738</v>
      </c>
      <c r="J139" s="17" t="s">
        <v>6739</v>
      </c>
      <c r="K139" s="17" t="s">
        <v>810</v>
      </c>
      <c r="L139" s="17" t="s">
        <v>6593</v>
      </c>
      <c r="M139" s="19" t="s">
        <v>630</v>
      </c>
      <c r="N139" s="20" t="s">
        <v>811</v>
      </c>
      <c r="O139" s="20" t="s">
        <v>812</v>
      </c>
      <c r="P139" s="21" t="s">
        <v>813</v>
      </c>
      <c r="Q139" s="20"/>
      <c r="R139" s="21">
        <v>93401</v>
      </c>
      <c r="S139" s="21" t="s">
        <v>7168</v>
      </c>
      <c r="T139" s="22">
        <v>37970</v>
      </c>
    </row>
    <row r="140" spans="1:20" s="18" customFormat="1" ht="18.75" customHeight="1" x14ac:dyDescent="0.25">
      <c r="A140" s="156">
        <v>6901</v>
      </c>
      <c r="B140" s="26" t="s">
        <v>5864</v>
      </c>
      <c r="C140" s="139">
        <v>707155000</v>
      </c>
      <c r="D140" s="24" t="s">
        <v>152</v>
      </c>
      <c r="E140" s="24" t="s">
        <v>5865</v>
      </c>
      <c r="F140" s="25" t="s">
        <v>5866</v>
      </c>
      <c r="G140" s="25" t="s">
        <v>5823</v>
      </c>
      <c r="H140" s="25" t="s">
        <v>29</v>
      </c>
      <c r="I140" s="24"/>
      <c r="J140" s="24"/>
      <c r="K140" s="24" t="s">
        <v>5867</v>
      </c>
      <c r="L140" s="24" t="s">
        <v>5868</v>
      </c>
      <c r="M140" s="26" t="s">
        <v>6166</v>
      </c>
      <c r="N140" s="27" t="s">
        <v>1725</v>
      </c>
      <c r="O140" s="27"/>
      <c r="P140" s="28"/>
      <c r="Q140" s="27"/>
      <c r="R140" s="28">
        <v>93910</v>
      </c>
      <c r="S140" s="28" t="s">
        <v>5869</v>
      </c>
      <c r="T140" s="29">
        <v>37970</v>
      </c>
    </row>
    <row r="141" spans="1:20" s="18" customFormat="1" ht="18.75" customHeight="1" x14ac:dyDescent="0.25">
      <c r="A141" s="156">
        <v>6902</v>
      </c>
      <c r="B141" s="24" t="s">
        <v>65</v>
      </c>
      <c r="C141" s="139">
        <v>700516008</v>
      </c>
      <c r="D141" s="24" t="s">
        <v>53</v>
      </c>
      <c r="E141" s="24" t="s">
        <v>66</v>
      </c>
      <c r="F141" s="31" t="s">
        <v>7230</v>
      </c>
      <c r="G141" s="25" t="s">
        <v>67</v>
      </c>
      <c r="H141" s="31" t="s">
        <v>7728</v>
      </c>
      <c r="I141" s="24" t="s">
        <v>68</v>
      </c>
      <c r="J141" s="32" t="s">
        <v>7729</v>
      </c>
      <c r="K141" s="32" t="s">
        <v>7231</v>
      </c>
      <c r="L141" s="24" t="s">
        <v>69</v>
      </c>
      <c r="M141" s="26" t="s">
        <v>50</v>
      </c>
      <c r="N141" s="27" t="s">
        <v>70</v>
      </c>
      <c r="O141" s="27" t="s">
        <v>71</v>
      </c>
      <c r="P141" s="28" t="s">
        <v>72</v>
      </c>
      <c r="Q141" s="27" t="s">
        <v>6233</v>
      </c>
      <c r="R141" s="28">
        <v>93401</v>
      </c>
      <c r="S141" s="33" t="s">
        <v>7233</v>
      </c>
      <c r="T141" s="29">
        <v>37970</v>
      </c>
    </row>
    <row r="142" spans="1:20" s="18" customFormat="1" ht="18.75" customHeight="1" x14ac:dyDescent="0.25">
      <c r="A142" s="156">
        <v>6903</v>
      </c>
      <c r="B142" s="26" t="s">
        <v>893</v>
      </c>
      <c r="C142" s="139">
        <v>725997000</v>
      </c>
      <c r="D142" s="24" t="s">
        <v>81</v>
      </c>
      <c r="E142" s="24" t="s">
        <v>894</v>
      </c>
      <c r="F142" s="25" t="s">
        <v>8250</v>
      </c>
      <c r="G142" s="25" t="s">
        <v>895</v>
      </c>
      <c r="H142" s="31" t="s">
        <v>8149</v>
      </c>
      <c r="I142" s="24" t="s">
        <v>135</v>
      </c>
      <c r="J142" s="32" t="s">
        <v>8150</v>
      </c>
      <c r="K142" s="24" t="s">
        <v>896</v>
      </c>
      <c r="L142" s="24" t="s">
        <v>897</v>
      </c>
      <c r="M142" s="26" t="s">
        <v>898</v>
      </c>
      <c r="N142" s="27" t="s">
        <v>899</v>
      </c>
      <c r="O142" s="27"/>
      <c r="P142" s="28"/>
      <c r="Q142" s="27"/>
      <c r="R142" s="28" t="s">
        <v>419</v>
      </c>
      <c r="S142" s="33" t="s">
        <v>8151</v>
      </c>
      <c r="T142" s="29">
        <v>37970</v>
      </c>
    </row>
    <row r="143" spans="1:20" s="18" customFormat="1" ht="18.75" customHeight="1" x14ac:dyDescent="0.25">
      <c r="A143" s="156">
        <v>6904</v>
      </c>
      <c r="B143" s="26" t="s">
        <v>5786</v>
      </c>
      <c r="C143" s="139">
        <v>700414000</v>
      </c>
      <c r="D143" s="24" t="s">
        <v>298</v>
      </c>
      <c r="E143" s="24" t="s">
        <v>153</v>
      </c>
      <c r="F143" s="25" t="s">
        <v>1700</v>
      </c>
      <c r="G143" s="25" t="s">
        <v>5787</v>
      </c>
      <c r="H143" s="25" t="s">
        <v>29</v>
      </c>
      <c r="I143" s="24"/>
      <c r="J143" s="24"/>
      <c r="K143" s="24" t="s">
        <v>5788</v>
      </c>
      <c r="L143" s="24" t="s">
        <v>5789</v>
      </c>
      <c r="M143" s="26" t="s">
        <v>50</v>
      </c>
      <c r="N143" s="27" t="s">
        <v>5328</v>
      </c>
      <c r="O143" s="27" t="s">
        <v>5790</v>
      </c>
      <c r="P143" s="28" t="s">
        <v>5791</v>
      </c>
      <c r="Q143" s="27"/>
      <c r="R143" s="28" t="s">
        <v>251</v>
      </c>
      <c r="S143" s="28" t="s">
        <v>5792</v>
      </c>
      <c r="T143" s="29">
        <v>37970</v>
      </c>
    </row>
    <row r="144" spans="1:20" s="18" customFormat="1" ht="18.75" customHeight="1" x14ac:dyDescent="0.25">
      <c r="A144" s="156">
        <v>6905</v>
      </c>
      <c r="B144" s="26" t="s">
        <v>2272</v>
      </c>
      <c r="C144" s="139">
        <v>702081009</v>
      </c>
      <c r="D144" s="24" t="s">
        <v>1579</v>
      </c>
      <c r="E144" s="24" t="s">
        <v>2273</v>
      </c>
      <c r="F144" s="31" t="s">
        <v>7615</v>
      </c>
      <c r="G144" s="25" t="s">
        <v>2274</v>
      </c>
      <c r="H144" s="32" t="s">
        <v>7668</v>
      </c>
      <c r="I144" s="24" t="s">
        <v>2275</v>
      </c>
      <c r="J144" s="24" t="s">
        <v>2276</v>
      </c>
      <c r="K144" s="24" t="s">
        <v>6280</v>
      </c>
      <c r="L144" s="24" t="s">
        <v>2277</v>
      </c>
      <c r="M144" s="26" t="s">
        <v>51</v>
      </c>
      <c r="N144" s="27" t="s">
        <v>1430</v>
      </c>
      <c r="O144" s="27" t="s">
        <v>7616</v>
      </c>
      <c r="P144" s="28"/>
      <c r="Q144" s="27"/>
      <c r="R144" s="28">
        <v>93105</v>
      </c>
      <c r="S144" s="33" t="s">
        <v>7068</v>
      </c>
      <c r="T144" s="29">
        <v>37970</v>
      </c>
    </row>
    <row r="145" spans="1:20" s="18" customFormat="1" ht="18.75" customHeight="1" x14ac:dyDescent="0.25">
      <c r="A145" s="156">
        <v>6909</v>
      </c>
      <c r="B145" s="26" t="s">
        <v>379</v>
      </c>
      <c r="C145" s="139">
        <v>705171009</v>
      </c>
      <c r="D145" s="24" t="s">
        <v>245</v>
      </c>
      <c r="E145" s="24" t="s">
        <v>380</v>
      </c>
      <c r="F145" s="25" t="s">
        <v>27</v>
      </c>
      <c r="G145" s="25" t="s">
        <v>247</v>
      </c>
      <c r="H145" s="25" t="s">
        <v>29</v>
      </c>
      <c r="I145" s="24"/>
      <c r="J145" s="24"/>
      <c r="K145" s="24" t="s">
        <v>381</v>
      </c>
      <c r="L145" s="24" t="s">
        <v>383</v>
      </c>
      <c r="M145" s="26" t="s">
        <v>890</v>
      </c>
      <c r="N145" s="27" t="s">
        <v>6092</v>
      </c>
      <c r="O145" s="27" t="s">
        <v>384</v>
      </c>
      <c r="P145" s="28" t="s">
        <v>382</v>
      </c>
      <c r="Q145" s="27"/>
      <c r="R145" s="28" t="s">
        <v>281</v>
      </c>
      <c r="S145" s="28" t="s">
        <v>385</v>
      </c>
      <c r="T145" s="29">
        <v>37970</v>
      </c>
    </row>
    <row r="146" spans="1:20" s="18" customFormat="1" ht="18.75" customHeight="1" x14ac:dyDescent="0.25">
      <c r="A146" s="156">
        <v>6910</v>
      </c>
      <c r="B146" s="26" t="s">
        <v>2827</v>
      </c>
      <c r="C146" s="139">
        <v>713875007</v>
      </c>
      <c r="D146" s="24" t="s">
        <v>53</v>
      </c>
      <c r="E146" s="24" t="s">
        <v>2828</v>
      </c>
      <c r="F146" s="25" t="s">
        <v>2829</v>
      </c>
      <c r="G146" s="25" t="s">
        <v>2830</v>
      </c>
      <c r="H146" s="25" t="s">
        <v>2831</v>
      </c>
      <c r="I146" s="24" t="s">
        <v>2832</v>
      </c>
      <c r="J146" s="24" t="s">
        <v>2833</v>
      </c>
      <c r="K146" s="24" t="s">
        <v>2834</v>
      </c>
      <c r="L146" s="24" t="s">
        <v>2837</v>
      </c>
      <c r="M146" s="26" t="s">
        <v>6166</v>
      </c>
      <c r="N146" s="27" t="s">
        <v>2838</v>
      </c>
      <c r="O146" s="27" t="s">
        <v>2836</v>
      </c>
      <c r="P146" s="28" t="s">
        <v>2835</v>
      </c>
      <c r="Q146" s="27"/>
      <c r="R146" s="28">
        <v>93401</v>
      </c>
      <c r="S146" s="28" t="s">
        <v>2839</v>
      </c>
      <c r="T146" s="29">
        <v>37970</v>
      </c>
    </row>
    <row r="147" spans="1:20" s="18" customFormat="1" ht="18.75" customHeight="1" x14ac:dyDescent="0.2">
      <c r="A147" s="157">
        <v>6911</v>
      </c>
      <c r="B147" s="19" t="s">
        <v>4255</v>
      </c>
      <c r="C147" s="140">
        <v>713189006</v>
      </c>
      <c r="D147" s="17" t="s">
        <v>608</v>
      </c>
      <c r="E147" s="17" t="s">
        <v>4256</v>
      </c>
      <c r="F147" s="16" t="s">
        <v>6219</v>
      </c>
      <c r="G147" s="87" t="s">
        <v>5823</v>
      </c>
      <c r="H147" s="16" t="s">
        <v>7706</v>
      </c>
      <c r="I147" s="17" t="s">
        <v>4257</v>
      </c>
      <c r="J147" s="17" t="s">
        <v>4258</v>
      </c>
      <c r="K147" s="17" t="s">
        <v>4259</v>
      </c>
      <c r="L147" s="17" t="s">
        <v>4260</v>
      </c>
      <c r="M147" s="19" t="s">
        <v>344</v>
      </c>
      <c r="N147" s="20" t="s">
        <v>4261</v>
      </c>
      <c r="O147" s="20" t="s">
        <v>7717</v>
      </c>
      <c r="P147" s="41" t="s">
        <v>7705</v>
      </c>
      <c r="Q147" s="20"/>
      <c r="R147" s="21">
        <v>93910</v>
      </c>
      <c r="S147" s="21" t="s">
        <v>7718</v>
      </c>
      <c r="T147" s="22">
        <v>37970</v>
      </c>
    </row>
    <row r="148" spans="1:20" s="18" customFormat="1" ht="18.75" customHeight="1" x14ac:dyDescent="0.25">
      <c r="A148" s="161">
        <v>6912</v>
      </c>
      <c r="B148" s="26" t="s">
        <v>601</v>
      </c>
      <c r="C148" s="139">
        <v>708167002</v>
      </c>
      <c r="D148" s="24" t="s">
        <v>602</v>
      </c>
      <c r="E148" s="24" t="s">
        <v>603</v>
      </c>
      <c r="F148" s="25" t="s">
        <v>27</v>
      </c>
      <c r="G148" s="25" t="s">
        <v>604</v>
      </c>
      <c r="H148" s="25" t="s">
        <v>6299</v>
      </c>
      <c r="I148" s="24">
        <v>2017</v>
      </c>
      <c r="J148" s="24" t="s">
        <v>6693</v>
      </c>
      <c r="K148" s="24" t="s">
        <v>6255</v>
      </c>
      <c r="L148" s="24" t="s">
        <v>605</v>
      </c>
      <c r="M148" s="26" t="s">
        <v>344</v>
      </c>
      <c r="N148" s="27" t="s">
        <v>606</v>
      </c>
      <c r="O148" s="27" t="s">
        <v>6256</v>
      </c>
      <c r="P148" s="40" t="s">
        <v>6257</v>
      </c>
      <c r="Q148" s="27" t="s">
        <v>6258</v>
      </c>
      <c r="R148" s="28">
        <v>91001</v>
      </c>
      <c r="S148" s="28" t="s">
        <v>607</v>
      </c>
      <c r="T148" s="29">
        <v>37970</v>
      </c>
    </row>
    <row r="149" spans="1:20" s="18" customFormat="1" ht="18.75" customHeight="1" x14ac:dyDescent="0.25">
      <c r="A149" s="161">
        <v>6913</v>
      </c>
      <c r="B149" s="26" t="s">
        <v>5748</v>
      </c>
      <c r="C149" s="139">
        <v>700555003</v>
      </c>
      <c r="D149" s="24" t="s">
        <v>3965</v>
      </c>
      <c r="E149" s="24" t="s">
        <v>153</v>
      </c>
      <c r="F149" s="25" t="s">
        <v>1700</v>
      </c>
      <c r="G149" s="25" t="s">
        <v>5749</v>
      </c>
      <c r="H149" s="25" t="s">
        <v>29</v>
      </c>
      <c r="I149" s="24"/>
      <c r="J149" s="24"/>
      <c r="K149" s="24" t="s">
        <v>5750</v>
      </c>
      <c r="L149" s="24" t="s">
        <v>5751</v>
      </c>
      <c r="M149" s="26" t="s">
        <v>6167</v>
      </c>
      <c r="N149" s="27" t="s">
        <v>182</v>
      </c>
      <c r="O149" s="27" t="s">
        <v>5752</v>
      </c>
      <c r="P149" s="28"/>
      <c r="Q149" s="27"/>
      <c r="R149" s="28" t="s">
        <v>251</v>
      </c>
      <c r="S149" s="28" t="s">
        <v>5298</v>
      </c>
      <c r="T149" s="29">
        <v>37970</v>
      </c>
    </row>
    <row r="150" spans="1:20" s="18" customFormat="1" ht="18.75" customHeight="1" x14ac:dyDescent="0.25">
      <c r="A150" s="161">
        <v>6914</v>
      </c>
      <c r="B150" s="26" t="s">
        <v>2049</v>
      </c>
      <c r="C150" s="139">
        <v>722884000</v>
      </c>
      <c r="D150" s="24" t="s">
        <v>1566</v>
      </c>
      <c r="E150" s="24" t="s">
        <v>2050</v>
      </c>
      <c r="F150" s="31" t="s">
        <v>7156</v>
      </c>
      <c r="G150" s="25" t="s">
        <v>2051</v>
      </c>
      <c r="H150" s="31" t="s">
        <v>7160</v>
      </c>
      <c r="I150" s="24" t="s">
        <v>2052</v>
      </c>
      <c r="J150" s="32" t="s">
        <v>7161</v>
      </c>
      <c r="K150" s="32" t="s">
        <v>7162</v>
      </c>
      <c r="L150" s="24" t="s">
        <v>7157</v>
      </c>
      <c r="M150" s="26" t="s">
        <v>6171</v>
      </c>
      <c r="N150" s="27" t="s">
        <v>1325</v>
      </c>
      <c r="O150" s="27" t="s">
        <v>7158</v>
      </c>
      <c r="P150" s="40" t="s">
        <v>7159</v>
      </c>
      <c r="Q150" s="27"/>
      <c r="R150" s="28" t="s">
        <v>1274</v>
      </c>
      <c r="S150" s="33" t="s">
        <v>7326</v>
      </c>
      <c r="T150" s="29">
        <v>37970</v>
      </c>
    </row>
    <row r="151" spans="1:20" s="18" customFormat="1" ht="18.75" customHeight="1" x14ac:dyDescent="0.25">
      <c r="A151" s="157">
        <v>6915</v>
      </c>
      <c r="B151" s="19" t="s">
        <v>1511</v>
      </c>
      <c r="C151" s="140">
        <v>721694003</v>
      </c>
      <c r="D151" s="17" t="s">
        <v>81</v>
      </c>
      <c r="E151" s="17" t="s">
        <v>1512</v>
      </c>
      <c r="F151" s="16" t="s">
        <v>7565</v>
      </c>
      <c r="G151" s="16" t="s">
        <v>1513</v>
      </c>
      <c r="H151" s="16" t="s">
        <v>7566</v>
      </c>
      <c r="I151" s="17" t="s">
        <v>1885</v>
      </c>
      <c r="J151" s="17" t="s">
        <v>7567</v>
      </c>
      <c r="K151" s="17" t="s">
        <v>1514</v>
      </c>
      <c r="L151" s="17" t="s">
        <v>1515</v>
      </c>
      <c r="M151" s="19" t="s">
        <v>630</v>
      </c>
      <c r="N151" s="20" t="s">
        <v>205</v>
      </c>
      <c r="O151" s="20" t="s">
        <v>1516</v>
      </c>
      <c r="P151" s="21" t="s">
        <v>1517</v>
      </c>
      <c r="Q151" s="20"/>
      <c r="R151" s="21">
        <v>93401</v>
      </c>
      <c r="S151" s="21" t="s">
        <v>7568</v>
      </c>
      <c r="T151" s="22">
        <v>37970</v>
      </c>
    </row>
    <row r="152" spans="1:20" s="18" customFormat="1" ht="18.75" customHeight="1" x14ac:dyDescent="0.25">
      <c r="A152" s="156">
        <v>6921</v>
      </c>
      <c r="B152" s="26" t="s">
        <v>4682</v>
      </c>
      <c r="C152" s="139" t="s">
        <v>7856</v>
      </c>
      <c r="D152" s="24" t="s">
        <v>4313</v>
      </c>
      <c r="E152" s="24" t="s">
        <v>4683</v>
      </c>
      <c r="F152" s="25" t="s">
        <v>4684</v>
      </c>
      <c r="G152" s="25" t="s">
        <v>4685</v>
      </c>
      <c r="H152" s="25" t="s">
        <v>4686</v>
      </c>
      <c r="I152" s="24" t="s">
        <v>1703</v>
      </c>
      <c r="J152" s="24" t="s">
        <v>4687</v>
      </c>
      <c r="K152" s="24" t="s">
        <v>4688</v>
      </c>
      <c r="L152" s="24" t="s">
        <v>4689</v>
      </c>
      <c r="M152" s="26" t="s">
        <v>630</v>
      </c>
      <c r="N152" s="27" t="s">
        <v>462</v>
      </c>
      <c r="O152" s="27" t="s">
        <v>4690</v>
      </c>
      <c r="P152" s="28"/>
      <c r="Q152" s="27"/>
      <c r="R152" s="28" t="s">
        <v>419</v>
      </c>
      <c r="S152" s="28" t="s">
        <v>4691</v>
      </c>
      <c r="T152" s="29">
        <v>37970</v>
      </c>
    </row>
    <row r="153" spans="1:20" s="18" customFormat="1" ht="18.75" customHeight="1" x14ac:dyDescent="0.25">
      <c r="A153" s="156">
        <v>6922</v>
      </c>
      <c r="B153" s="26" t="s">
        <v>2447</v>
      </c>
      <c r="C153" s="139">
        <v>723236002</v>
      </c>
      <c r="D153" s="24" t="s">
        <v>1750</v>
      </c>
      <c r="E153" s="24" t="s">
        <v>2448</v>
      </c>
      <c r="F153" s="25" t="s">
        <v>2449</v>
      </c>
      <c r="G153" s="25" t="s">
        <v>2450</v>
      </c>
      <c r="H153" s="25" t="s">
        <v>2451</v>
      </c>
      <c r="I153" s="24" t="s">
        <v>2452</v>
      </c>
      <c r="J153" s="24" t="s">
        <v>2453</v>
      </c>
      <c r="K153" s="24" t="s">
        <v>2454</v>
      </c>
      <c r="L153" s="24" t="s">
        <v>2456</v>
      </c>
      <c r="M153" s="26" t="s">
        <v>50</v>
      </c>
      <c r="N153" s="27" t="s">
        <v>1893</v>
      </c>
      <c r="O153" s="27" t="s">
        <v>2457</v>
      </c>
      <c r="P153" s="28" t="s">
        <v>2455</v>
      </c>
      <c r="Q153" s="27"/>
      <c r="R153" s="28">
        <v>93401</v>
      </c>
      <c r="S153" s="28" t="s">
        <v>2458</v>
      </c>
      <c r="T153" s="29">
        <v>37970</v>
      </c>
    </row>
    <row r="154" spans="1:20" s="18" customFormat="1" ht="18.75" customHeight="1" x14ac:dyDescent="0.25">
      <c r="A154" s="156">
        <v>6923</v>
      </c>
      <c r="B154" s="26" t="s">
        <v>5903</v>
      </c>
      <c r="C154" s="139">
        <v>704380208</v>
      </c>
      <c r="D154" s="24" t="s">
        <v>152</v>
      </c>
      <c r="E154" s="24" t="s">
        <v>5904</v>
      </c>
      <c r="F154" s="25" t="s">
        <v>27</v>
      </c>
      <c r="G154" s="25" t="s">
        <v>5823</v>
      </c>
      <c r="H154" s="25" t="s">
        <v>29</v>
      </c>
      <c r="I154" s="24"/>
      <c r="J154" s="24"/>
      <c r="K154" s="24" t="s">
        <v>5905</v>
      </c>
      <c r="L154" s="24" t="s">
        <v>5906</v>
      </c>
      <c r="M154" s="26" t="s">
        <v>344</v>
      </c>
      <c r="N154" s="27" t="s">
        <v>5907</v>
      </c>
      <c r="O154" s="27"/>
      <c r="P154" s="28"/>
      <c r="Q154" s="27"/>
      <c r="R154" s="28" t="s">
        <v>281</v>
      </c>
      <c r="S154" s="28" t="s">
        <v>5908</v>
      </c>
      <c r="T154" s="29">
        <v>37970</v>
      </c>
    </row>
    <row r="155" spans="1:20" s="18" customFormat="1" ht="18.75" customHeight="1" x14ac:dyDescent="0.25">
      <c r="A155" s="157">
        <v>6926</v>
      </c>
      <c r="B155" s="19" t="s">
        <v>907</v>
      </c>
      <c r="C155" s="140">
        <v>725129009</v>
      </c>
      <c r="D155" s="17" t="s">
        <v>81</v>
      </c>
      <c r="E155" s="17" t="s">
        <v>908</v>
      </c>
      <c r="F155" s="16" t="s">
        <v>7569</v>
      </c>
      <c r="G155" s="16" t="s">
        <v>909</v>
      </c>
      <c r="H155" s="16" t="s">
        <v>7570</v>
      </c>
      <c r="I155" s="17" t="s">
        <v>135</v>
      </c>
      <c r="J155" s="17" t="s">
        <v>6750</v>
      </c>
      <c r="K155" s="17" t="s">
        <v>910</v>
      </c>
      <c r="L155" s="17" t="s">
        <v>911</v>
      </c>
      <c r="M155" s="19" t="s">
        <v>6171</v>
      </c>
      <c r="N155" s="20" t="s">
        <v>638</v>
      </c>
      <c r="O155" s="20" t="s">
        <v>6247</v>
      </c>
      <c r="P155" s="21" t="s">
        <v>6248</v>
      </c>
      <c r="Q155" s="20"/>
      <c r="R155" s="21" t="s">
        <v>419</v>
      </c>
      <c r="S155" s="21" t="s">
        <v>7571</v>
      </c>
      <c r="T155" s="22">
        <v>37970</v>
      </c>
    </row>
    <row r="156" spans="1:20" s="18" customFormat="1" ht="18.75" customHeight="1" x14ac:dyDescent="0.25">
      <c r="A156" s="156">
        <v>6928</v>
      </c>
      <c r="B156" s="26" t="s">
        <v>158</v>
      </c>
      <c r="C156" s="139">
        <v>800665000</v>
      </c>
      <c r="D156" s="24" t="s">
        <v>154</v>
      </c>
      <c r="E156" s="24" t="s">
        <v>153</v>
      </c>
      <c r="F156" s="25" t="s">
        <v>27</v>
      </c>
      <c r="G156" s="25" t="s">
        <v>154</v>
      </c>
      <c r="H156" s="25" t="s">
        <v>29</v>
      </c>
      <c r="I156" s="24"/>
      <c r="J156" s="24"/>
      <c r="K156" s="24" t="s">
        <v>159</v>
      </c>
      <c r="L156" s="24" t="s">
        <v>161</v>
      </c>
      <c r="M156" s="26" t="s">
        <v>344</v>
      </c>
      <c r="N156" s="27" t="s">
        <v>162</v>
      </c>
      <c r="O156" s="27" t="s">
        <v>160</v>
      </c>
      <c r="P156" s="28"/>
      <c r="Q156" s="27"/>
      <c r="R156" s="28">
        <v>93910</v>
      </c>
      <c r="S156" s="28" t="s">
        <v>163</v>
      </c>
      <c r="T156" s="29">
        <v>37970</v>
      </c>
    </row>
    <row r="157" spans="1:20" s="18" customFormat="1" ht="18.75" customHeight="1" x14ac:dyDescent="0.25">
      <c r="A157" s="156">
        <v>6930</v>
      </c>
      <c r="B157" s="26" t="s">
        <v>489</v>
      </c>
      <c r="C157" s="139">
        <v>719651003</v>
      </c>
      <c r="D157" s="24" t="s">
        <v>490</v>
      </c>
      <c r="E157" s="24" t="s">
        <v>491</v>
      </c>
      <c r="F157" s="25" t="s">
        <v>492</v>
      </c>
      <c r="G157" s="25" t="s">
        <v>493</v>
      </c>
      <c r="H157" s="25" t="s">
        <v>494</v>
      </c>
      <c r="I157" s="24" t="s">
        <v>495</v>
      </c>
      <c r="J157" s="24" t="s">
        <v>496</v>
      </c>
      <c r="K157" s="24" t="s">
        <v>497</v>
      </c>
      <c r="L157" s="24" t="s">
        <v>499</v>
      </c>
      <c r="M157" s="26" t="s">
        <v>217</v>
      </c>
      <c r="N157" s="27" t="s">
        <v>501</v>
      </c>
      <c r="O157" s="27" t="s">
        <v>500</v>
      </c>
      <c r="P157" s="28" t="s">
        <v>498</v>
      </c>
      <c r="Q157" s="27"/>
      <c r="R157" s="28" t="s">
        <v>419</v>
      </c>
      <c r="S157" s="28" t="s">
        <v>502</v>
      </c>
      <c r="T157" s="29">
        <v>37970</v>
      </c>
    </row>
    <row r="158" spans="1:20" s="18" customFormat="1" ht="18.75" customHeight="1" x14ac:dyDescent="0.25">
      <c r="A158" s="156">
        <v>6931</v>
      </c>
      <c r="B158" s="26" t="s">
        <v>4404</v>
      </c>
      <c r="C158" s="139">
        <v>728623004</v>
      </c>
      <c r="D158" s="24" t="s">
        <v>4313</v>
      </c>
      <c r="E158" s="24" t="s">
        <v>4406</v>
      </c>
      <c r="F158" s="31" t="s">
        <v>7640</v>
      </c>
      <c r="G158" s="25" t="s">
        <v>4405</v>
      </c>
      <c r="H158" s="31" t="s">
        <v>7666</v>
      </c>
      <c r="I158" s="24" t="s">
        <v>1651</v>
      </c>
      <c r="J158" s="32" t="s">
        <v>7641</v>
      </c>
      <c r="K158" s="24" t="s">
        <v>4407</v>
      </c>
      <c r="L158" s="24" t="s">
        <v>4408</v>
      </c>
      <c r="M158" s="26" t="s">
        <v>630</v>
      </c>
      <c r="N158" s="27" t="s">
        <v>3901</v>
      </c>
      <c r="O158" s="27" t="s">
        <v>4409</v>
      </c>
      <c r="P158" s="28"/>
      <c r="Q158" s="27"/>
      <c r="R158" s="28" t="s">
        <v>419</v>
      </c>
      <c r="S158" s="33" t="s">
        <v>7695</v>
      </c>
      <c r="T158" s="29">
        <v>37970</v>
      </c>
    </row>
    <row r="159" spans="1:20" s="18" customFormat="1" ht="18.75" customHeight="1" x14ac:dyDescent="0.25">
      <c r="A159" s="156">
        <v>6932</v>
      </c>
      <c r="B159" s="26" t="s">
        <v>923</v>
      </c>
      <c r="C159" s="139">
        <v>726414009</v>
      </c>
      <c r="D159" s="24" t="s">
        <v>81</v>
      </c>
      <c r="E159" s="24" t="s">
        <v>924</v>
      </c>
      <c r="F159" s="25" t="s">
        <v>925</v>
      </c>
      <c r="G159" s="25" t="s">
        <v>926</v>
      </c>
      <c r="H159" s="25" t="s">
        <v>927</v>
      </c>
      <c r="I159" s="24" t="s">
        <v>135</v>
      </c>
      <c r="J159" s="24" t="s">
        <v>928</v>
      </c>
      <c r="K159" s="24" t="s">
        <v>929</v>
      </c>
      <c r="L159" s="24" t="s">
        <v>930</v>
      </c>
      <c r="M159" s="26" t="s">
        <v>50</v>
      </c>
      <c r="N159" s="27" t="s">
        <v>932</v>
      </c>
      <c r="O159" s="27" t="s">
        <v>931</v>
      </c>
      <c r="P159" s="28"/>
      <c r="Q159" s="27"/>
      <c r="R159" s="28" t="s">
        <v>419</v>
      </c>
      <c r="S159" s="28" t="s">
        <v>933</v>
      </c>
      <c r="T159" s="29">
        <v>37970</v>
      </c>
    </row>
    <row r="160" spans="1:20" s="18" customFormat="1" ht="18.75" customHeight="1" x14ac:dyDescent="0.25">
      <c r="A160" s="156">
        <v>6934</v>
      </c>
      <c r="B160" s="26" t="s">
        <v>557</v>
      </c>
      <c r="C160" s="139">
        <v>712782005</v>
      </c>
      <c r="D160" s="24" t="s">
        <v>81</v>
      </c>
      <c r="E160" s="24" t="s">
        <v>558</v>
      </c>
      <c r="F160" s="25" t="s">
        <v>559</v>
      </c>
      <c r="G160" s="25" t="s">
        <v>560</v>
      </c>
      <c r="H160" s="31" t="s">
        <v>6892</v>
      </c>
      <c r="I160" s="24" t="s">
        <v>561</v>
      </c>
      <c r="J160" s="32" t="s">
        <v>6893</v>
      </c>
      <c r="K160" s="32" t="s">
        <v>6894</v>
      </c>
      <c r="L160" s="32" t="s">
        <v>6895</v>
      </c>
      <c r="M160" s="26" t="s">
        <v>6168</v>
      </c>
      <c r="N160" s="27" t="s">
        <v>564</v>
      </c>
      <c r="O160" s="27" t="s">
        <v>563</v>
      </c>
      <c r="P160" s="28" t="s">
        <v>562</v>
      </c>
      <c r="Q160" s="27"/>
      <c r="R160" s="28" t="s">
        <v>419</v>
      </c>
      <c r="S160" s="33" t="s">
        <v>6896</v>
      </c>
      <c r="T160" s="29">
        <v>37970</v>
      </c>
    </row>
    <row r="161" spans="1:20" s="18" customFormat="1" ht="18.75" customHeight="1" x14ac:dyDescent="0.25">
      <c r="A161" s="156">
        <v>6935</v>
      </c>
      <c r="B161" s="26" t="s">
        <v>1120</v>
      </c>
      <c r="C161" s="139">
        <v>725984006</v>
      </c>
      <c r="D161" s="24" t="s">
        <v>53</v>
      </c>
      <c r="E161" s="24" t="s">
        <v>1121</v>
      </c>
      <c r="F161" s="25" t="s">
        <v>1122</v>
      </c>
      <c r="G161" s="25" t="s">
        <v>1123</v>
      </c>
      <c r="H161" s="31" t="s">
        <v>6961</v>
      </c>
      <c r="I161" s="24" t="s">
        <v>1117</v>
      </c>
      <c r="J161" s="32" t="s">
        <v>6962</v>
      </c>
      <c r="K161" s="24" t="s">
        <v>1124</v>
      </c>
      <c r="L161" s="24" t="s">
        <v>1125</v>
      </c>
      <c r="M161" s="26" t="s">
        <v>50</v>
      </c>
      <c r="N161" s="27" t="s">
        <v>672</v>
      </c>
      <c r="O161" s="27" t="s">
        <v>1126</v>
      </c>
      <c r="P161" s="28"/>
      <c r="Q161" s="27"/>
      <c r="R161" s="28">
        <v>93401</v>
      </c>
      <c r="S161" s="33" t="s">
        <v>6966</v>
      </c>
      <c r="T161" s="29">
        <v>37970</v>
      </c>
    </row>
    <row r="162" spans="1:20" s="18" customFormat="1" ht="18.75" customHeight="1" x14ac:dyDescent="0.25">
      <c r="A162" s="156">
        <v>6936</v>
      </c>
      <c r="B162" s="26" t="s">
        <v>4229</v>
      </c>
      <c r="C162" s="139">
        <v>821382009</v>
      </c>
      <c r="D162" s="24" t="s">
        <v>81</v>
      </c>
      <c r="E162" s="24" t="s">
        <v>4230</v>
      </c>
      <c r="F162" s="25" t="s">
        <v>4231</v>
      </c>
      <c r="G162" s="25" t="s">
        <v>4232</v>
      </c>
      <c r="H162" s="25" t="s">
        <v>4233</v>
      </c>
      <c r="I162" s="24" t="s">
        <v>186</v>
      </c>
      <c r="J162" s="24" t="s">
        <v>4234</v>
      </c>
      <c r="K162" s="24" t="s">
        <v>4235</v>
      </c>
      <c r="L162" s="24" t="s">
        <v>4236</v>
      </c>
      <c r="M162" s="26" t="s">
        <v>344</v>
      </c>
      <c r="N162" s="27" t="s">
        <v>1108</v>
      </c>
      <c r="O162" s="27"/>
      <c r="P162" s="28"/>
      <c r="Q162" s="27"/>
      <c r="R162" s="28" t="s">
        <v>92</v>
      </c>
      <c r="S162" s="28" t="s">
        <v>4237</v>
      </c>
      <c r="T162" s="29">
        <v>37970</v>
      </c>
    </row>
    <row r="163" spans="1:20" s="18" customFormat="1" ht="18.75" customHeight="1" x14ac:dyDescent="0.25">
      <c r="A163" s="156">
        <v>6937</v>
      </c>
      <c r="B163" s="26" t="s">
        <v>1809</v>
      </c>
      <c r="C163" s="139">
        <v>707764007</v>
      </c>
      <c r="D163" s="24" t="s">
        <v>1566</v>
      </c>
      <c r="E163" s="24" t="s">
        <v>1810</v>
      </c>
      <c r="F163" s="25" t="s">
        <v>1811</v>
      </c>
      <c r="G163" s="25" t="s">
        <v>1812</v>
      </c>
      <c r="H163" s="25" t="s">
        <v>1813</v>
      </c>
      <c r="I163" s="24" t="s">
        <v>1814</v>
      </c>
      <c r="J163" s="24" t="s">
        <v>1815</v>
      </c>
      <c r="K163" s="24" t="s">
        <v>1816</v>
      </c>
      <c r="L163" s="24" t="s">
        <v>1817</v>
      </c>
      <c r="M163" s="26" t="s">
        <v>50</v>
      </c>
      <c r="N163" s="27" t="s">
        <v>1098</v>
      </c>
      <c r="O163" s="27"/>
      <c r="P163" s="28"/>
      <c r="Q163" s="27"/>
      <c r="R163" s="28">
        <v>93401</v>
      </c>
      <c r="S163" s="28" t="s">
        <v>1818</v>
      </c>
      <c r="T163" s="29">
        <v>37970</v>
      </c>
    </row>
    <row r="164" spans="1:20" s="18" customFormat="1" ht="18.75" customHeight="1" x14ac:dyDescent="0.25">
      <c r="A164" s="156">
        <v>6938</v>
      </c>
      <c r="B164" s="26" t="s">
        <v>1767</v>
      </c>
      <c r="C164" s="139">
        <v>712800003</v>
      </c>
      <c r="D164" s="24" t="s">
        <v>1579</v>
      </c>
      <c r="E164" s="24" t="s">
        <v>1768</v>
      </c>
      <c r="F164" s="31" t="s">
        <v>7237</v>
      </c>
      <c r="G164" s="25" t="s">
        <v>1769</v>
      </c>
      <c r="H164" s="31" t="s">
        <v>7238</v>
      </c>
      <c r="I164" s="24" t="s">
        <v>1770</v>
      </c>
      <c r="J164" s="32" t="s">
        <v>7239</v>
      </c>
      <c r="K164" s="24" t="s">
        <v>1771</v>
      </c>
      <c r="L164" s="24" t="s">
        <v>1773</v>
      </c>
      <c r="M164" s="26" t="s">
        <v>50</v>
      </c>
      <c r="N164" s="27" t="s">
        <v>852</v>
      </c>
      <c r="O164" s="27" t="s">
        <v>1774</v>
      </c>
      <c r="P164" s="28" t="s">
        <v>1772</v>
      </c>
      <c r="Q164" s="27"/>
      <c r="R164" s="28" t="s">
        <v>48</v>
      </c>
      <c r="S164" s="33" t="s">
        <v>7276</v>
      </c>
      <c r="T164" s="29">
        <v>37970</v>
      </c>
    </row>
    <row r="165" spans="1:20" s="18" customFormat="1" ht="18.75" customHeight="1" x14ac:dyDescent="0.25">
      <c r="A165" s="156">
        <v>6939</v>
      </c>
      <c r="B165" s="105" t="s">
        <v>4558</v>
      </c>
      <c r="C165" s="139">
        <v>728421002</v>
      </c>
      <c r="D165" s="24" t="s">
        <v>4313</v>
      </c>
      <c r="E165" s="24" t="s">
        <v>4559</v>
      </c>
      <c r="F165" s="25" t="s">
        <v>4560</v>
      </c>
      <c r="G165" s="25" t="s">
        <v>4561</v>
      </c>
      <c r="H165" s="25" t="s">
        <v>4562</v>
      </c>
      <c r="I165" s="24" t="s">
        <v>1584</v>
      </c>
      <c r="J165" s="24" t="s">
        <v>4563</v>
      </c>
      <c r="K165" s="24" t="s">
        <v>4564</v>
      </c>
      <c r="L165" s="24" t="s">
        <v>4565</v>
      </c>
      <c r="M165" s="26" t="s">
        <v>630</v>
      </c>
      <c r="N165" s="27" t="s">
        <v>2794</v>
      </c>
      <c r="O165" s="27"/>
      <c r="P165" s="28"/>
      <c r="Q165" s="27"/>
      <c r="R165" s="28" t="s">
        <v>419</v>
      </c>
      <c r="S165" s="28" t="s">
        <v>4566</v>
      </c>
      <c r="T165" s="29">
        <v>37970</v>
      </c>
    </row>
    <row r="166" spans="1:20" s="18" customFormat="1" ht="18.75" customHeight="1" x14ac:dyDescent="0.25">
      <c r="A166" s="156">
        <v>6940</v>
      </c>
      <c r="B166" s="26" t="s">
        <v>5875</v>
      </c>
      <c r="C166" s="139">
        <v>731959005</v>
      </c>
      <c r="D166" s="24" t="s">
        <v>152</v>
      </c>
      <c r="E166" s="24" t="s">
        <v>153</v>
      </c>
      <c r="F166" s="25" t="s">
        <v>27</v>
      </c>
      <c r="G166" s="25" t="s">
        <v>5823</v>
      </c>
      <c r="H166" s="25" t="s">
        <v>29</v>
      </c>
      <c r="I166" s="24"/>
      <c r="J166" s="24"/>
      <c r="K166" s="24" t="s">
        <v>5876</v>
      </c>
      <c r="L166" s="24" t="s">
        <v>5877</v>
      </c>
      <c r="M166" s="26" t="s">
        <v>51</v>
      </c>
      <c r="N166" s="27" t="s">
        <v>3764</v>
      </c>
      <c r="O166" s="27" t="s">
        <v>5878</v>
      </c>
      <c r="P166" s="28"/>
      <c r="Q166" s="27"/>
      <c r="R166" s="28" t="s">
        <v>281</v>
      </c>
      <c r="S166" s="28" t="s">
        <v>6153</v>
      </c>
      <c r="T166" s="29">
        <v>37970</v>
      </c>
    </row>
    <row r="167" spans="1:20" s="18" customFormat="1" ht="18.75" customHeight="1" x14ac:dyDescent="0.25">
      <c r="A167" s="156">
        <v>6941</v>
      </c>
      <c r="B167" s="26" t="s">
        <v>5859</v>
      </c>
      <c r="C167" s="139">
        <v>732361006</v>
      </c>
      <c r="D167" s="24" t="s">
        <v>152</v>
      </c>
      <c r="E167" s="24" t="s">
        <v>5860</v>
      </c>
      <c r="F167" s="25" t="s">
        <v>27</v>
      </c>
      <c r="G167" s="25" t="s">
        <v>5823</v>
      </c>
      <c r="H167" s="25" t="s">
        <v>29</v>
      </c>
      <c r="I167" s="24"/>
      <c r="J167" s="24"/>
      <c r="K167" s="24" t="s">
        <v>5861</v>
      </c>
      <c r="L167" s="24" t="s">
        <v>5862</v>
      </c>
      <c r="M167" s="26" t="s">
        <v>51</v>
      </c>
      <c r="N167" s="27" t="s">
        <v>3253</v>
      </c>
      <c r="O167" s="27"/>
      <c r="P167" s="28"/>
      <c r="Q167" s="27"/>
      <c r="R167" s="28">
        <v>93910</v>
      </c>
      <c r="S167" s="28" t="s">
        <v>5863</v>
      </c>
      <c r="T167" s="29">
        <v>37970</v>
      </c>
    </row>
    <row r="168" spans="1:20" s="18" customFormat="1" ht="18.75" customHeight="1" thickBot="1" x14ac:dyDescent="0.3">
      <c r="A168" s="156">
        <v>6942</v>
      </c>
      <c r="B168" s="26" t="s">
        <v>5826</v>
      </c>
      <c r="C168" s="139">
        <v>732639004</v>
      </c>
      <c r="D168" s="24" t="s">
        <v>152</v>
      </c>
      <c r="E168" s="24" t="s">
        <v>5827</v>
      </c>
      <c r="F168" s="15" t="s">
        <v>1700</v>
      </c>
      <c r="G168" s="25" t="s">
        <v>5823</v>
      </c>
      <c r="H168" s="25" t="s">
        <v>29</v>
      </c>
      <c r="I168" s="24"/>
      <c r="J168" s="24"/>
      <c r="K168" s="24" t="s">
        <v>5828</v>
      </c>
      <c r="L168" s="24" t="s">
        <v>5829</v>
      </c>
      <c r="M168" s="26" t="s">
        <v>51</v>
      </c>
      <c r="N168" s="27" t="s">
        <v>5830</v>
      </c>
      <c r="O168" s="27"/>
      <c r="P168" s="28"/>
      <c r="Q168" s="27"/>
      <c r="R168" s="28" t="s">
        <v>251</v>
      </c>
      <c r="S168" s="28" t="s">
        <v>5831</v>
      </c>
      <c r="T168" s="29">
        <v>37970</v>
      </c>
    </row>
    <row r="169" spans="1:20" s="18" customFormat="1" ht="18.75" customHeight="1" thickBot="1" x14ac:dyDescent="0.3">
      <c r="A169" s="157">
        <v>6943</v>
      </c>
      <c r="B169" s="19" t="s">
        <v>6350</v>
      </c>
      <c r="C169" s="140">
        <v>726079005</v>
      </c>
      <c r="D169" s="17" t="s">
        <v>53</v>
      </c>
      <c r="E169" s="17" t="s">
        <v>1379</v>
      </c>
      <c r="F169" s="109" t="s">
        <v>7721</v>
      </c>
      <c r="G169" s="16" t="s">
        <v>1380</v>
      </c>
      <c r="H169" s="16" t="s">
        <v>6652</v>
      </c>
      <c r="I169" s="17" t="s">
        <v>1381</v>
      </c>
      <c r="J169" s="17" t="s">
        <v>7649</v>
      </c>
      <c r="K169" s="17" t="s">
        <v>6351</v>
      </c>
      <c r="L169" s="17" t="s">
        <v>1382</v>
      </c>
      <c r="M169" s="19" t="s">
        <v>344</v>
      </c>
      <c r="N169" s="20" t="s">
        <v>1384</v>
      </c>
      <c r="O169" s="20" t="s">
        <v>1383</v>
      </c>
      <c r="P169" s="21" t="s">
        <v>7648</v>
      </c>
      <c r="Q169" s="20"/>
      <c r="R169" s="21" t="s">
        <v>48</v>
      </c>
      <c r="S169" s="21" t="s">
        <v>7650</v>
      </c>
      <c r="T169" s="22">
        <v>37970</v>
      </c>
    </row>
    <row r="170" spans="1:20" s="18" customFormat="1" ht="18.75" customHeight="1" x14ac:dyDescent="0.25">
      <c r="A170" s="157">
        <v>6945</v>
      </c>
      <c r="B170" s="19" t="s">
        <v>5837</v>
      </c>
      <c r="C170" s="140">
        <v>653716907</v>
      </c>
      <c r="D170" s="17" t="s">
        <v>5838</v>
      </c>
      <c r="E170" s="17" t="s">
        <v>153</v>
      </c>
      <c r="F170" s="108" t="s">
        <v>1700</v>
      </c>
      <c r="G170" s="16" t="s">
        <v>5787</v>
      </c>
      <c r="H170" s="16" t="s">
        <v>29</v>
      </c>
      <c r="I170" s="17"/>
      <c r="J170" s="17"/>
      <c r="K170" s="17" t="s">
        <v>5839</v>
      </c>
      <c r="L170" s="17" t="s">
        <v>5840</v>
      </c>
      <c r="M170" s="19" t="s">
        <v>630</v>
      </c>
      <c r="N170" s="20" t="s">
        <v>3660</v>
      </c>
      <c r="O170" s="20" t="s">
        <v>7623</v>
      </c>
      <c r="P170" s="41" t="s">
        <v>7624</v>
      </c>
      <c r="Q170" s="20"/>
      <c r="R170" s="21" t="s">
        <v>251</v>
      </c>
      <c r="S170" s="21" t="s">
        <v>7704</v>
      </c>
      <c r="T170" s="22">
        <v>37970</v>
      </c>
    </row>
    <row r="171" spans="1:20" s="18" customFormat="1" ht="18.75" customHeight="1" x14ac:dyDescent="0.25">
      <c r="A171" s="156">
        <v>6946</v>
      </c>
      <c r="B171" s="26" t="s">
        <v>5847</v>
      </c>
      <c r="C171" s="139">
        <v>725861001</v>
      </c>
      <c r="D171" s="24" t="s">
        <v>152</v>
      </c>
      <c r="E171" s="24" t="s">
        <v>153</v>
      </c>
      <c r="F171" s="15" t="s">
        <v>1700</v>
      </c>
      <c r="G171" s="25" t="s">
        <v>5848</v>
      </c>
      <c r="H171" s="25" t="s">
        <v>29</v>
      </c>
      <c r="I171" s="24"/>
      <c r="J171" s="24"/>
      <c r="K171" s="24" t="s">
        <v>5849</v>
      </c>
      <c r="L171" s="24" t="s">
        <v>5851</v>
      </c>
      <c r="M171" s="26" t="s">
        <v>630</v>
      </c>
      <c r="N171" s="27" t="s">
        <v>3660</v>
      </c>
      <c r="O171" s="27"/>
      <c r="P171" s="40" t="s">
        <v>5850</v>
      </c>
      <c r="Q171" s="27"/>
      <c r="R171" s="28">
        <v>93910</v>
      </c>
      <c r="S171" s="28" t="s">
        <v>5852</v>
      </c>
      <c r="T171" s="29">
        <v>37970</v>
      </c>
    </row>
    <row r="172" spans="1:20" s="18" customFormat="1" ht="18.75" customHeight="1" x14ac:dyDescent="0.25">
      <c r="A172" s="156">
        <v>6947</v>
      </c>
      <c r="B172" s="26" t="s">
        <v>609</v>
      </c>
      <c r="C172" s="139">
        <v>603180003</v>
      </c>
      <c r="D172" s="24" t="s">
        <v>602</v>
      </c>
      <c r="E172" s="24" t="s">
        <v>610</v>
      </c>
      <c r="F172" s="25" t="s">
        <v>27</v>
      </c>
      <c r="G172" s="25" t="s">
        <v>604</v>
      </c>
      <c r="H172" s="25" t="s">
        <v>611</v>
      </c>
      <c r="I172" s="24" t="s">
        <v>612</v>
      </c>
      <c r="J172" s="24" t="s">
        <v>613</v>
      </c>
      <c r="K172" s="24" t="s">
        <v>614</v>
      </c>
      <c r="L172" s="24" t="s">
        <v>617</v>
      </c>
      <c r="M172" s="27" t="s">
        <v>618</v>
      </c>
      <c r="N172" s="27" t="s">
        <v>619</v>
      </c>
      <c r="O172" s="27" t="s">
        <v>616</v>
      </c>
      <c r="P172" s="28" t="s">
        <v>615</v>
      </c>
      <c r="Q172" s="27"/>
      <c r="R172" s="28">
        <v>91001</v>
      </c>
      <c r="S172" s="28" t="s">
        <v>620</v>
      </c>
      <c r="T172" s="29">
        <v>37970</v>
      </c>
    </row>
    <row r="173" spans="1:20" s="18" customFormat="1" ht="18.75" customHeight="1" x14ac:dyDescent="0.25">
      <c r="A173" s="156">
        <v>6950</v>
      </c>
      <c r="B173" s="26" t="s">
        <v>5604</v>
      </c>
      <c r="C173" s="139">
        <v>728857005</v>
      </c>
      <c r="D173" s="24" t="s">
        <v>53</v>
      </c>
      <c r="E173" s="24" t="s">
        <v>5605</v>
      </c>
      <c r="F173" s="31" t="s">
        <v>7426</v>
      </c>
      <c r="G173" s="25" t="s">
        <v>5481</v>
      </c>
      <c r="H173" s="31" t="s">
        <v>7429</v>
      </c>
      <c r="I173" s="24" t="s">
        <v>5606</v>
      </c>
      <c r="J173" s="32" t="s">
        <v>7430</v>
      </c>
      <c r="K173" s="24" t="s">
        <v>5607</v>
      </c>
      <c r="L173" s="32" t="s">
        <v>7427</v>
      </c>
      <c r="M173" s="26" t="s">
        <v>630</v>
      </c>
      <c r="N173" s="27" t="s">
        <v>3716</v>
      </c>
      <c r="O173" s="38" t="s">
        <v>7428</v>
      </c>
      <c r="P173" s="28" t="s">
        <v>6634</v>
      </c>
      <c r="Q173" s="27"/>
      <c r="R173" s="28" t="s">
        <v>48</v>
      </c>
      <c r="S173" s="33" t="s">
        <v>7431</v>
      </c>
      <c r="T173" s="29">
        <v>37970</v>
      </c>
    </row>
    <row r="174" spans="1:20" s="18" customFormat="1" ht="18.75" customHeight="1" x14ac:dyDescent="0.25">
      <c r="A174" s="156">
        <v>6951</v>
      </c>
      <c r="B174" s="26" t="s">
        <v>5719</v>
      </c>
      <c r="C174" s="139">
        <v>733945001</v>
      </c>
      <c r="D174" s="24" t="s">
        <v>81</v>
      </c>
      <c r="E174" s="24" t="s">
        <v>5720</v>
      </c>
      <c r="F174" s="25" t="s">
        <v>5721</v>
      </c>
      <c r="G174" s="25" t="s">
        <v>4779</v>
      </c>
      <c r="H174" s="25" t="s">
        <v>5722</v>
      </c>
      <c r="I174" s="24" t="s">
        <v>5723</v>
      </c>
      <c r="J174" s="24" t="s">
        <v>5724</v>
      </c>
      <c r="K174" s="24" t="s">
        <v>5725</v>
      </c>
      <c r="L174" s="24" t="s">
        <v>5726</v>
      </c>
      <c r="M174" s="26" t="s">
        <v>630</v>
      </c>
      <c r="N174" s="27" t="s">
        <v>5727</v>
      </c>
      <c r="O174" s="27"/>
      <c r="P174" s="28"/>
      <c r="Q174" s="27"/>
      <c r="R174" s="28">
        <v>93401</v>
      </c>
      <c r="S174" s="28" t="s">
        <v>5728</v>
      </c>
      <c r="T174" s="29">
        <v>37971</v>
      </c>
    </row>
    <row r="175" spans="1:20" s="18" customFormat="1" ht="18.75" customHeight="1" x14ac:dyDescent="0.25">
      <c r="A175" s="156">
        <v>6956</v>
      </c>
      <c r="B175" s="26" t="s">
        <v>4458</v>
      </c>
      <c r="C175" s="139">
        <v>733958006</v>
      </c>
      <c r="D175" s="24" t="s">
        <v>4263</v>
      </c>
      <c r="E175" s="24" t="s">
        <v>4459</v>
      </c>
      <c r="F175" s="25" t="s">
        <v>4460</v>
      </c>
      <c r="G175" s="25" t="s">
        <v>4461</v>
      </c>
      <c r="H175" s="25" t="s">
        <v>4462</v>
      </c>
      <c r="I175" s="24" t="s">
        <v>135</v>
      </c>
      <c r="J175" s="24" t="s">
        <v>4463</v>
      </c>
      <c r="K175" s="24" t="s">
        <v>4464</v>
      </c>
      <c r="L175" s="24" t="s">
        <v>4465</v>
      </c>
      <c r="M175" s="26" t="s">
        <v>630</v>
      </c>
      <c r="N175" s="27" t="s">
        <v>3901</v>
      </c>
      <c r="O175" s="27"/>
      <c r="P175" s="28"/>
      <c r="Q175" s="27"/>
      <c r="R175" s="28" t="s">
        <v>419</v>
      </c>
      <c r="S175" s="28" t="s">
        <v>4466</v>
      </c>
      <c r="T175" s="29">
        <v>37970</v>
      </c>
    </row>
    <row r="176" spans="1:20" s="18" customFormat="1" ht="18.75" customHeight="1" x14ac:dyDescent="0.25">
      <c r="A176" s="156">
        <v>6957</v>
      </c>
      <c r="B176" s="26" t="s">
        <v>1698</v>
      </c>
      <c r="C176" s="139">
        <v>725761007</v>
      </c>
      <c r="D176" s="24" t="s">
        <v>1658</v>
      </c>
      <c r="E176" s="24" t="s">
        <v>1699</v>
      </c>
      <c r="F176" s="25" t="s">
        <v>1700</v>
      </c>
      <c r="G176" s="25" t="s">
        <v>1701</v>
      </c>
      <c r="H176" s="25" t="s">
        <v>1702</v>
      </c>
      <c r="I176" s="24" t="s">
        <v>1703</v>
      </c>
      <c r="J176" s="24" t="s">
        <v>1704</v>
      </c>
      <c r="K176" s="24" t="s">
        <v>1705</v>
      </c>
      <c r="L176" s="24" t="s">
        <v>1706</v>
      </c>
      <c r="M176" s="26" t="s">
        <v>51</v>
      </c>
      <c r="N176" s="27" t="s">
        <v>1430</v>
      </c>
      <c r="O176" s="27" t="s">
        <v>1707</v>
      </c>
      <c r="P176" s="28"/>
      <c r="Q176" s="27"/>
      <c r="R176" s="28" t="s">
        <v>1274</v>
      </c>
      <c r="S176" s="28" t="s">
        <v>1708</v>
      </c>
      <c r="T176" s="29">
        <v>37970</v>
      </c>
    </row>
    <row r="177" spans="1:20" s="18" customFormat="1" ht="18.75" customHeight="1" x14ac:dyDescent="0.25">
      <c r="A177" s="156">
        <v>6958</v>
      </c>
      <c r="B177" s="26" t="s">
        <v>1127</v>
      </c>
      <c r="C177" s="139">
        <v>714141007</v>
      </c>
      <c r="D177" s="24" t="s">
        <v>53</v>
      </c>
      <c r="E177" s="24" t="s">
        <v>1128</v>
      </c>
      <c r="F177" s="25" t="s">
        <v>1129</v>
      </c>
      <c r="G177" s="25" t="s">
        <v>1130</v>
      </c>
      <c r="H177" s="25" t="s">
        <v>1131</v>
      </c>
      <c r="I177" s="24" t="s">
        <v>1117</v>
      </c>
      <c r="J177" s="24" t="s">
        <v>1132</v>
      </c>
      <c r="K177" s="24" t="s">
        <v>1133</v>
      </c>
      <c r="L177" s="24" t="s">
        <v>1135</v>
      </c>
      <c r="M177" s="26" t="s">
        <v>50</v>
      </c>
      <c r="N177" s="27" t="s">
        <v>852</v>
      </c>
      <c r="O177" s="27" t="s">
        <v>1136</v>
      </c>
      <c r="P177" s="28" t="s">
        <v>1134</v>
      </c>
      <c r="Q177" s="27"/>
      <c r="R177" s="28">
        <v>93509</v>
      </c>
      <c r="S177" s="28" t="s">
        <v>1137</v>
      </c>
      <c r="T177" s="29">
        <v>37970</v>
      </c>
    </row>
    <row r="178" spans="1:20" s="18" customFormat="1" ht="18.75" customHeight="1" x14ac:dyDescent="0.25">
      <c r="A178" s="156">
        <v>6959</v>
      </c>
      <c r="B178" s="26" t="s">
        <v>2662</v>
      </c>
      <c r="C178" s="139">
        <v>727783008</v>
      </c>
      <c r="D178" s="24" t="s">
        <v>2663</v>
      </c>
      <c r="E178" s="24" t="s">
        <v>2664</v>
      </c>
      <c r="F178" s="25" t="s">
        <v>6487</v>
      </c>
      <c r="G178" s="25" t="s">
        <v>2665</v>
      </c>
      <c r="H178" s="25" t="s">
        <v>6488</v>
      </c>
      <c r="I178" s="24" t="s">
        <v>2666</v>
      </c>
      <c r="J178" s="24" t="s">
        <v>6490</v>
      </c>
      <c r="K178" s="24" t="s">
        <v>6533</v>
      </c>
      <c r="L178" s="24" t="s">
        <v>2667</v>
      </c>
      <c r="M178" s="26" t="s">
        <v>50</v>
      </c>
      <c r="N178" s="27" t="s">
        <v>2668</v>
      </c>
      <c r="O178" s="27"/>
      <c r="P178" s="28" t="s">
        <v>6489</v>
      </c>
      <c r="Q178" s="27"/>
      <c r="R178" s="28">
        <v>93401</v>
      </c>
      <c r="S178" s="33" t="s">
        <v>6926</v>
      </c>
      <c r="T178" s="29">
        <v>37970</v>
      </c>
    </row>
    <row r="179" spans="1:20" s="18" customFormat="1" ht="18.75" customHeight="1" x14ac:dyDescent="0.25">
      <c r="A179" s="156">
        <v>6962</v>
      </c>
      <c r="B179" s="105" t="s">
        <v>5487</v>
      </c>
      <c r="C179" s="142">
        <v>731414009</v>
      </c>
      <c r="D179" s="24" t="s">
        <v>81</v>
      </c>
      <c r="E179" s="24" t="s">
        <v>5488</v>
      </c>
      <c r="F179" s="25" t="s">
        <v>6631</v>
      </c>
      <c r="G179" s="25" t="s">
        <v>5489</v>
      </c>
      <c r="H179" s="25" t="s">
        <v>5490</v>
      </c>
      <c r="I179" s="24" t="s">
        <v>5491</v>
      </c>
      <c r="J179" s="24" t="s">
        <v>6633</v>
      </c>
      <c r="K179" s="24" t="s">
        <v>5492</v>
      </c>
      <c r="L179" s="24" t="s">
        <v>5494</v>
      </c>
      <c r="M179" s="26" t="s">
        <v>630</v>
      </c>
      <c r="N179" s="27" t="s">
        <v>1347</v>
      </c>
      <c r="O179" s="27" t="s">
        <v>5495</v>
      </c>
      <c r="P179" s="28" t="s">
        <v>5493</v>
      </c>
      <c r="Q179" s="27"/>
      <c r="R179" s="28" t="s">
        <v>419</v>
      </c>
      <c r="S179" s="28" t="s">
        <v>6632</v>
      </c>
      <c r="T179" s="29">
        <v>37970</v>
      </c>
    </row>
    <row r="180" spans="1:20" s="18" customFormat="1" ht="18.75" customHeight="1" x14ac:dyDescent="0.25">
      <c r="A180" s="156">
        <v>6965</v>
      </c>
      <c r="B180" s="26" t="s">
        <v>1066</v>
      </c>
      <c r="C180" s="139">
        <v>722448006</v>
      </c>
      <c r="D180" s="24" t="s">
        <v>81</v>
      </c>
      <c r="E180" s="24" t="s">
        <v>1067</v>
      </c>
      <c r="F180" s="25" t="s">
        <v>1068</v>
      </c>
      <c r="G180" s="25" t="s">
        <v>1069</v>
      </c>
      <c r="H180" s="25" t="s">
        <v>1070</v>
      </c>
      <c r="I180" s="24" t="s">
        <v>1071</v>
      </c>
      <c r="J180" s="24" t="s">
        <v>1072</v>
      </c>
      <c r="K180" s="24" t="s">
        <v>1073</v>
      </c>
      <c r="L180" s="24" t="s">
        <v>1074</v>
      </c>
      <c r="M180" s="26" t="s">
        <v>50</v>
      </c>
      <c r="N180" s="27" t="s">
        <v>1076</v>
      </c>
      <c r="O180" s="27" t="s">
        <v>1075</v>
      </c>
      <c r="P180" s="28"/>
      <c r="Q180" s="27"/>
      <c r="R180" s="28" t="s">
        <v>48</v>
      </c>
      <c r="S180" s="28" t="s">
        <v>1077</v>
      </c>
      <c r="T180" s="29">
        <v>37970</v>
      </c>
    </row>
    <row r="181" spans="1:20" s="18" customFormat="1" ht="18.75" customHeight="1" x14ac:dyDescent="0.25">
      <c r="A181" s="156">
        <v>6966</v>
      </c>
      <c r="B181" s="26" t="s">
        <v>1930</v>
      </c>
      <c r="C181" s="139">
        <v>734382000</v>
      </c>
      <c r="D181" s="24" t="s">
        <v>1658</v>
      </c>
      <c r="E181" s="24" t="s">
        <v>1931</v>
      </c>
      <c r="F181" s="25" t="s">
        <v>1700</v>
      </c>
      <c r="G181" s="25" t="s">
        <v>1932</v>
      </c>
      <c r="H181" s="25" t="s">
        <v>1933</v>
      </c>
      <c r="I181" s="24" t="s">
        <v>1934</v>
      </c>
      <c r="J181" s="24" t="s">
        <v>1935</v>
      </c>
      <c r="K181" s="24" t="s">
        <v>1936</v>
      </c>
      <c r="L181" s="24" t="s">
        <v>1937</v>
      </c>
      <c r="M181" s="26" t="s">
        <v>6167</v>
      </c>
      <c r="N181" s="27" t="s">
        <v>1938</v>
      </c>
      <c r="O181" s="27"/>
      <c r="P181" s="27" t="s">
        <v>1939</v>
      </c>
      <c r="Q181" s="27"/>
      <c r="R181" s="28">
        <v>93401</v>
      </c>
      <c r="S181" s="28" t="s">
        <v>1940</v>
      </c>
      <c r="T181" s="29">
        <v>37970</v>
      </c>
    </row>
    <row r="182" spans="1:20" s="18" customFormat="1" ht="18.75" customHeight="1" x14ac:dyDescent="0.25">
      <c r="A182" s="156">
        <v>6967</v>
      </c>
      <c r="B182" s="26" t="s">
        <v>5585</v>
      </c>
      <c r="C182" s="139">
        <v>732447008</v>
      </c>
      <c r="D182" s="24" t="s">
        <v>81</v>
      </c>
      <c r="E182" s="24" t="s">
        <v>5586</v>
      </c>
      <c r="F182" s="25" t="s">
        <v>5587</v>
      </c>
      <c r="G182" s="25" t="s">
        <v>4779</v>
      </c>
      <c r="H182" s="25" t="s">
        <v>5588</v>
      </c>
      <c r="I182" s="24" t="s">
        <v>4242</v>
      </c>
      <c r="J182" s="24" t="s">
        <v>5589</v>
      </c>
      <c r="K182" s="24" t="s">
        <v>5590</v>
      </c>
      <c r="L182" s="24" t="s">
        <v>5592</v>
      </c>
      <c r="M182" s="26" t="s">
        <v>6169</v>
      </c>
      <c r="N182" s="27" t="s">
        <v>992</v>
      </c>
      <c r="O182" s="27" t="s">
        <v>5593</v>
      </c>
      <c r="P182" s="40" t="s">
        <v>5591</v>
      </c>
      <c r="Q182" s="27"/>
      <c r="R182" s="28" t="s">
        <v>419</v>
      </c>
      <c r="S182" s="28" t="s">
        <v>5594</v>
      </c>
      <c r="T182" s="29">
        <v>37970</v>
      </c>
    </row>
    <row r="183" spans="1:20" s="18" customFormat="1" ht="18.75" customHeight="1" x14ac:dyDescent="0.25">
      <c r="A183" s="157">
        <v>6968</v>
      </c>
      <c r="B183" s="19" t="s">
        <v>7711</v>
      </c>
      <c r="C183" s="143">
        <v>720434008</v>
      </c>
      <c r="D183" s="19" t="s">
        <v>81</v>
      </c>
      <c r="E183" s="19" t="s">
        <v>1110</v>
      </c>
      <c r="F183" s="61" t="s">
        <v>7119</v>
      </c>
      <c r="G183" s="61" t="s">
        <v>1111</v>
      </c>
      <c r="H183" s="61" t="s">
        <v>7120</v>
      </c>
      <c r="I183" s="19" t="s">
        <v>1112</v>
      </c>
      <c r="J183" s="19" t="s">
        <v>6928</v>
      </c>
      <c r="K183" s="19" t="s">
        <v>7121</v>
      </c>
      <c r="L183" s="19" t="s">
        <v>6927</v>
      </c>
      <c r="M183" s="19" t="s">
        <v>6172</v>
      </c>
      <c r="N183" s="20" t="s">
        <v>1113</v>
      </c>
      <c r="O183" s="20" t="s">
        <v>7123</v>
      </c>
      <c r="P183" s="20" t="s">
        <v>7122</v>
      </c>
      <c r="Q183" s="20"/>
      <c r="R183" s="20">
        <v>93401</v>
      </c>
      <c r="S183" s="20" t="s">
        <v>7167</v>
      </c>
      <c r="T183" s="22">
        <v>37970</v>
      </c>
    </row>
    <row r="184" spans="1:20" s="18" customFormat="1" ht="18.75" customHeight="1" x14ac:dyDescent="0.25">
      <c r="A184" s="156">
        <v>6969</v>
      </c>
      <c r="B184" s="26" t="s">
        <v>5949</v>
      </c>
      <c r="C184" s="139">
        <v>722703006</v>
      </c>
      <c r="D184" s="24" t="s">
        <v>81</v>
      </c>
      <c r="E184" s="24" t="s">
        <v>5950</v>
      </c>
      <c r="F184" s="31" t="s">
        <v>7722</v>
      </c>
      <c r="G184" s="25" t="s">
        <v>5951</v>
      </c>
      <c r="H184" s="25" t="s">
        <v>6606</v>
      </c>
      <c r="I184" s="24" t="s">
        <v>5491</v>
      </c>
      <c r="J184" s="24" t="s">
        <v>6607</v>
      </c>
      <c r="K184" s="24" t="s">
        <v>5952</v>
      </c>
      <c r="L184" s="24" t="s">
        <v>5953</v>
      </c>
      <c r="M184" s="26" t="s">
        <v>630</v>
      </c>
      <c r="N184" s="27" t="s">
        <v>1347</v>
      </c>
      <c r="O184" s="27" t="s">
        <v>5954</v>
      </c>
      <c r="P184" s="40" t="s">
        <v>5955</v>
      </c>
      <c r="Q184" s="27"/>
      <c r="R184" s="28" t="s">
        <v>5956</v>
      </c>
      <c r="S184" s="33" t="s">
        <v>7735</v>
      </c>
      <c r="T184" s="29">
        <v>37970</v>
      </c>
    </row>
    <row r="185" spans="1:20" s="18" customFormat="1" ht="18.75" customHeight="1" x14ac:dyDescent="0.25">
      <c r="A185" s="156">
        <v>6970</v>
      </c>
      <c r="B185" s="26" t="s">
        <v>2678</v>
      </c>
      <c r="C185" s="139">
        <v>700016404</v>
      </c>
      <c r="D185" s="24" t="s">
        <v>1579</v>
      </c>
      <c r="E185" s="24" t="s">
        <v>2679</v>
      </c>
      <c r="F185" s="25" t="s">
        <v>2680</v>
      </c>
      <c r="G185" s="25" t="s">
        <v>2681</v>
      </c>
      <c r="H185" s="25" t="s">
        <v>2682</v>
      </c>
      <c r="I185" s="24" t="s">
        <v>2683</v>
      </c>
      <c r="J185" s="24" t="s">
        <v>2684</v>
      </c>
      <c r="K185" s="24" t="s">
        <v>2685</v>
      </c>
      <c r="L185" s="24" t="s">
        <v>2686</v>
      </c>
      <c r="M185" s="26" t="s">
        <v>50</v>
      </c>
      <c r="N185" s="27" t="s">
        <v>1840</v>
      </c>
      <c r="O185" s="27" t="s">
        <v>2687</v>
      </c>
      <c r="P185" s="28"/>
      <c r="Q185" s="27"/>
      <c r="R185" s="28" t="s">
        <v>555</v>
      </c>
      <c r="S185" s="28" t="s">
        <v>2688</v>
      </c>
      <c r="T185" s="29">
        <v>37970</v>
      </c>
    </row>
    <row r="186" spans="1:20" s="18" customFormat="1" ht="18.75" customHeight="1" x14ac:dyDescent="0.25">
      <c r="A186" s="156">
        <v>6971</v>
      </c>
      <c r="B186" s="26" t="s">
        <v>513</v>
      </c>
      <c r="C186" s="139">
        <v>735534009</v>
      </c>
      <c r="D186" s="24" t="s">
        <v>81</v>
      </c>
      <c r="E186" s="24" t="s">
        <v>514</v>
      </c>
      <c r="F186" s="25" t="s">
        <v>6674</v>
      </c>
      <c r="G186" s="25" t="s">
        <v>515</v>
      </c>
      <c r="H186" s="25" t="s">
        <v>6146</v>
      </c>
      <c r="I186" s="24" t="s">
        <v>516</v>
      </c>
      <c r="J186" s="32" t="s">
        <v>7376</v>
      </c>
      <c r="K186" s="24" t="s">
        <v>6147</v>
      </c>
      <c r="L186" s="24" t="s">
        <v>517</v>
      </c>
      <c r="M186" s="26" t="s">
        <v>51</v>
      </c>
      <c r="N186" s="27" t="s">
        <v>6149</v>
      </c>
      <c r="O186" s="27" t="s">
        <v>6161</v>
      </c>
      <c r="P186" s="28" t="s">
        <v>6148</v>
      </c>
      <c r="Q186" s="27"/>
      <c r="R186" s="28" t="s">
        <v>419</v>
      </c>
      <c r="S186" s="33" t="s">
        <v>7377</v>
      </c>
      <c r="T186" s="29">
        <v>37970</v>
      </c>
    </row>
    <row r="187" spans="1:20" s="18" customFormat="1" ht="18.75" customHeight="1" x14ac:dyDescent="0.25">
      <c r="A187" s="156">
        <v>6972</v>
      </c>
      <c r="B187" s="26" t="s">
        <v>1447</v>
      </c>
      <c r="C187" s="139">
        <v>732420002</v>
      </c>
      <c r="D187" s="24" t="s">
        <v>81</v>
      </c>
      <c r="E187" s="24" t="s">
        <v>1448</v>
      </c>
      <c r="F187" s="25" t="s">
        <v>6627</v>
      </c>
      <c r="G187" s="25" t="s">
        <v>1449</v>
      </c>
      <c r="H187" s="25" t="s">
        <v>1450</v>
      </c>
      <c r="I187" s="24" t="s">
        <v>1230</v>
      </c>
      <c r="J187" s="24" t="s">
        <v>6628</v>
      </c>
      <c r="K187" s="32" t="s">
        <v>8183</v>
      </c>
      <c r="L187" s="24" t="s">
        <v>7033</v>
      </c>
      <c r="M187" s="26" t="s">
        <v>50</v>
      </c>
      <c r="N187" s="27" t="s">
        <v>1453</v>
      </c>
      <c r="O187" s="27" t="s">
        <v>1452</v>
      </c>
      <c r="P187" s="28" t="s">
        <v>1451</v>
      </c>
      <c r="Q187" s="27"/>
      <c r="R187" s="28">
        <v>93401</v>
      </c>
      <c r="S187" s="33" t="s">
        <v>7034</v>
      </c>
      <c r="T187" s="29">
        <v>37970</v>
      </c>
    </row>
    <row r="188" spans="1:20" s="18" customFormat="1" ht="18.75" customHeight="1" x14ac:dyDescent="0.25">
      <c r="A188" s="156">
        <v>6973</v>
      </c>
      <c r="B188" s="26" t="s">
        <v>1007</v>
      </c>
      <c r="C188" s="139">
        <v>727581006</v>
      </c>
      <c r="D188" s="24" t="s">
        <v>81</v>
      </c>
      <c r="E188" s="24" t="s">
        <v>1008</v>
      </c>
      <c r="F188" s="31" t="s">
        <v>7152</v>
      </c>
      <c r="G188" s="25" t="s">
        <v>1009</v>
      </c>
      <c r="H188" s="25" t="s">
        <v>7153</v>
      </c>
      <c r="I188" s="24" t="s">
        <v>1010</v>
      </c>
      <c r="J188" s="24" t="s">
        <v>6613</v>
      </c>
      <c r="K188" s="24" t="s">
        <v>6614</v>
      </c>
      <c r="L188" s="32" t="s">
        <v>6915</v>
      </c>
      <c r="M188" s="26" t="s">
        <v>6171</v>
      </c>
      <c r="N188" s="27" t="s">
        <v>1013</v>
      </c>
      <c r="O188" s="27" t="s">
        <v>1012</v>
      </c>
      <c r="P188" s="28" t="s">
        <v>1011</v>
      </c>
      <c r="Q188" s="27"/>
      <c r="R188" s="28" t="s">
        <v>419</v>
      </c>
      <c r="S188" s="33" t="s">
        <v>7155</v>
      </c>
      <c r="T188" s="29">
        <v>37970</v>
      </c>
    </row>
    <row r="189" spans="1:20" s="18" customFormat="1" ht="18.75" customHeight="1" x14ac:dyDescent="0.25">
      <c r="A189" s="156">
        <v>6974</v>
      </c>
      <c r="B189" s="26" t="s">
        <v>5793</v>
      </c>
      <c r="C189" s="139">
        <v>605060005</v>
      </c>
      <c r="D189" s="24" t="s">
        <v>139</v>
      </c>
      <c r="E189" s="24" t="s">
        <v>5794</v>
      </c>
      <c r="F189" s="25" t="s">
        <v>5756</v>
      </c>
      <c r="G189" s="25" t="s">
        <v>5795</v>
      </c>
      <c r="H189" s="25" t="s">
        <v>29</v>
      </c>
      <c r="I189" s="24"/>
      <c r="J189" s="24"/>
      <c r="K189" s="24" t="s">
        <v>5796</v>
      </c>
      <c r="L189" s="24" t="s">
        <v>5797</v>
      </c>
      <c r="M189" s="26" t="s">
        <v>50</v>
      </c>
      <c r="N189" s="27" t="s">
        <v>730</v>
      </c>
      <c r="O189" s="27" t="s">
        <v>6315</v>
      </c>
      <c r="P189" s="28" t="s">
        <v>6316</v>
      </c>
      <c r="Q189" s="27"/>
      <c r="R189" s="28" t="s">
        <v>5798</v>
      </c>
      <c r="S189" s="28" t="s">
        <v>607</v>
      </c>
      <c r="T189" s="29">
        <v>37970</v>
      </c>
    </row>
    <row r="190" spans="1:20" s="18" customFormat="1" ht="18.75" customHeight="1" x14ac:dyDescent="0.25">
      <c r="A190" s="157">
        <v>6975</v>
      </c>
      <c r="B190" s="19" t="s">
        <v>7226</v>
      </c>
      <c r="C190" s="140">
        <v>729097004</v>
      </c>
      <c r="D190" s="17" t="s">
        <v>5310</v>
      </c>
      <c r="E190" s="17" t="s">
        <v>5311</v>
      </c>
      <c r="F190" s="16" t="s">
        <v>7227</v>
      </c>
      <c r="G190" s="16" t="s">
        <v>4779</v>
      </c>
      <c r="H190" s="16" t="s">
        <v>5312</v>
      </c>
      <c r="I190" s="17" t="s">
        <v>5313</v>
      </c>
      <c r="J190" s="17" t="s">
        <v>5314</v>
      </c>
      <c r="K190" s="17" t="s">
        <v>5315</v>
      </c>
      <c r="L190" s="17" t="s">
        <v>5316</v>
      </c>
      <c r="M190" s="19" t="s">
        <v>630</v>
      </c>
      <c r="N190" s="20" t="s">
        <v>3468</v>
      </c>
      <c r="O190" s="20" t="s">
        <v>5317</v>
      </c>
      <c r="P190" s="41" t="s">
        <v>7228</v>
      </c>
      <c r="Q190" s="20"/>
      <c r="R190" s="21" t="s">
        <v>419</v>
      </c>
      <c r="S190" s="21" t="s">
        <v>7281</v>
      </c>
      <c r="T190" s="22">
        <v>37970</v>
      </c>
    </row>
    <row r="191" spans="1:20" s="18" customFormat="1" ht="18.75" customHeight="1" x14ac:dyDescent="0.25">
      <c r="A191" s="162">
        <v>6977</v>
      </c>
      <c r="B191" s="26" t="s">
        <v>4394</v>
      </c>
      <c r="C191" s="139">
        <v>740263005</v>
      </c>
      <c r="D191" s="24" t="s">
        <v>4313</v>
      </c>
      <c r="E191" s="24" t="s">
        <v>4396</v>
      </c>
      <c r="F191" s="25" t="s">
        <v>4397</v>
      </c>
      <c r="G191" s="25" t="s">
        <v>4395</v>
      </c>
      <c r="H191" s="25" t="s">
        <v>4398</v>
      </c>
      <c r="I191" s="24" t="s">
        <v>123</v>
      </c>
      <c r="J191" s="24" t="s">
        <v>4399</v>
      </c>
      <c r="K191" s="24" t="s">
        <v>4400</v>
      </c>
      <c r="L191" s="26" t="s">
        <v>4401</v>
      </c>
      <c r="M191" s="26" t="s">
        <v>630</v>
      </c>
      <c r="N191" s="27" t="s">
        <v>4402</v>
      </c>
      <c r="O191" s="27"/>
      <c r="P191" s="28"/>
      <c r="Q191" s="27"/>
      <c r="R191" s="27" t="s">
        <v>419</v>
      </c>
      <c r="S191" s="28" t="s">
        <v>4403</v>
      </c>
      <c r="T191" s="29">
        <v>37970</v>
      </c>
    </row>
    <row r="192" spans="1:20" s="18" customFormat="1" ht="18.75" customHeight="1" x14ac:dyDescent="0.25">
      <c r="A192" s="156">
        <v>6979</v>
      </c>
      <c r="B192" s="26" t="s">
        <v>2720</v>
      </c>
      <c r="C192" s="139">
        <v>738689003</v>
      </c>
      <c r="D192" s="24" t="s">
        <v>1566</v>
      </c>
      <c r="E192" s="24" t="s">
        <v>2721</v>
      </c>
      <c r="F192" s="31" t="s">
        <v>7029</v>
      </c>
      <c r="G192" s="25" t="s">
        <v>2722</v>
      </c>
      <c r="H192" s="31" t="s">
        <v>7030</v>
      </c>
      <c r="I192" s="24" t="s">
        <v>2723</v>
      </c>
      <c r="J192" s="24" t="s">
        <v>2724</v>
      </c>
      <c r="K192" s="32" t="s">
        <v>7003</v>
      </c>
      <c r="L192" s="24" t="s">
        <v>2725</v>
      </c>
      <c r="M192" s="26" t="s">
        <v>344</v>
      </c>
      <c r="N192" s="27" t="s">
        <v>2726</v>
      </c>
      <c r="O192" s="27" t="s">
        <v>7325</v>
      </c>
      <c r="P192" s="40" t="s">
        <v>6588</v>
      </c>
      <c r="Q192" s="27"/>
      <c r="R192" s="28" t="s">
        <v>2727</v>
      </c>
      <c r="S192" s="33" t="s">
        <v>7324</v>
      </c>
      <c r="T192" s="29">
        <v>37970</v>
      </c>
    </row>
    <row r="193" spans="1:20" s="18" customFormat="1" ht="18.75" customHeight="1" x14ac:dyDescent="0.25">
      <c r="A193" s="156">
        <v>6980</v>
      </c>
      <c r="B193" s="26" t="s">
        <v>871</v>
      </c>
      <c r="C193" s="139">
        <v>735342002</v>
      </c>
      <c r="D193" s="24" t="s">
        <v>81</v>
      </c>
      <c r="E193" s="24" t="s">
        <v>872</v>
      </c>
      <c r="F193" s="25" t="s">
        <v>873</v>
      </c>
      <c r="G193" s="25" t="s">
        <v>874</v>
      </c>
      <c r="H193" s="25" t="s">
        <v>875</v>
      </c>
      <c r="I193" s="24" t="s">
        <v>876</v>
      </c>
      <c r="J193" s="24" t="s">
        <v>877</v>
      </c>
      <c r="K193" s="24" t="s">
        <v>878</v>
      </c>
      <c r="L193" s="24" t="s">
        <v>880</v>
      </c>
      <c r="M193" s="26" t="s">
        <v>6222</v>
      </c>
      <c r="N193" s="27" t="s">
        <v>881</v>
      </c>
      <c r="O193" s="27"/>
      <c r="P193" s="28" t="s">
        <v>879</v>
      </c>
      <c r="Q193" s="27"/>
      <c r="R193" s="28" t="s">
        <v>48</v>
      </c>
      <c r="S193" s="28" t="s">
        <v>502</v>
      </c>
      <c r="T193" s="29">
        <v>37970</v>
      </c>
    </row>
    <row r="194" spans="1:20" s="18" customFormat="1" ht="18.75" customHeight="1" x14ac:dyDescent="0.25">
      <c r="A194" s="157">
        <v>6982</v>
      </c>
      <c r="B194" s="19" t="s">
        <v>3780</v>
      </c>
      <c r="C194" s="140">
        <v>692307003</v>
      </c>
      <c r="D194" s="17" t="s">
        <v>2854</v>
      </c>
      <c r="E194" s="17" t="s">
        <v>2871</v>
      </c>
      <c r="F194" s="16" t="s">
        <v>27</v>
      </c>
      <c r="G194" s="16" t="s">
        <v>2872</v>
      </c>
      <c r="H194" s="16" t="s">
        <v>29</v>
      </c>
      <c r="I194" s="17"/>
      <c r="J194" s="17"/>
      <c r="K194" s="17" t="s">
        <v>3781</v>
      </c>
      <c r="L194" s="17" t="s">
        <v>3782</v>
      </c>
      <c r="M194" s="19" t="s">
        <v>6166</v>
      </c>
      <c r="N194" s="20" t="s">
        <v>1237</v>
      </c>
      <c r="O194" s="20" t="s">
        <v>8225</v>
      </c>
      <c r="P194" s="41" t="s">
        <v>8226</v>
      </c>
      <c r="Q194" s="20"/>
      <c r="R194" s="21">
        <v>91001</v>
      </c>
      <c r="S194" s="21" t="s">
        <v>2875</v>
      </c>
      <c r="T194" s="22">
        <v>37970</v>
      </c>
    </row>
    <row r="195" spans="1:20" s="18" customFormat="1" ht="18.75" customHeight="1" x14ac:dyDescent="0.25">
      <c r="A195" s="157">
        <v>6983</v>
      </c>
      <c r="B195" s="19" t="s">
        <v>6409</v>
      </c>
      <c r="C195" s="140">
        <v>759917405</v>
      </c>
      <c r="D195" s="17" t="s">
        <v>2223</v>
      </c>
      <c r="E195" s="17" t="s">
        <v>2224</v>
      </c>
      <c r="F195" s="16" t="s">
        <v>7232</v>
      </c>
      <c r="G195" s="16" t="s">
        <v>2225</v>
      </c>
      <c r="H195" s="16" t="s">
        <v>6275</v>
      </c>
      <c r="I195" s="17" t="s">
        <v>139</v>
      </c>
      <c r="J195" s="17" t="s">
        <v>6626</v>
      </c>
      <c r="K195" s="17" t="s">
        <v>6276</v>
      </c>
      <c r="L195" s="17" t="s">
        <v>6273</v>
      </c>
      <c r="M195" s="19" t="s">
        <v>6167</v>
      </c>
      <c r="N195" s="20" t="s">
        <v>182</v>
      </c>
      <c r="O195" s="20" t="s">
        <v>8254</v>
      </c>
      <c r="P195" s="41" t="s">
        <v>6274</v>
      </c>
      <c r="Q195" s="20"/>
      <c r="R195" s="21">
        <v>93401</v>
      </c>
      <c r="S195" s="21" t="s">
        <v>7146</v>
      </c>
      <c r="T195" s="22">
        <v>37970</v>
      </c>
    </row>
    <row r="196" spans="1:20" s="18" customFormat="1" ht="18.75" customHeight="1" x14ac:dyDescent="0.25">
      <c r="A196" s="156">
        <v>6984</v>
      </c>
      <c r="B196" s="26" t="s">
        <v>3746</v>
      </c>
      <c r="C196" s="139">
        <v>692202007</v>
      </c>
      <c r="D196" s="24" t="s">
        <v>2854</v>
      </c>
      <c r="E196" s="24" t="s">
        <v>2882</v>
      </c>
      <c r="F196" s="25" t="s">
        <v>1700</v>
      </c>
      <c r="G196" s="24" t="s">
        <v>3644</v>
      </c>
      <c r="H196" s="25" t="s">
        <v>29</v>
      </c>
      <c r="I196" s="24"/>
      <c r="J196" s="24"/>
      <c r="K196" s="24" t="s">
        <v>3747</v>
      </c>
      <c r="L196" s="24" t="s">
        <v>3749</v>
      </c>
      <c r="M196" s="26" t="s">
        <v>6166</v>
      </c>
      <c r="N196" s="27" t="s">
        <v>2185</v>
      </c>
      <c r="O196" s="27" t="s">
        <v>3750</v>
      </c>
      <c r="P196" s="28" t="s">
        <v>3748</v>
      </c>
      <c r="Q196" s="27"/>
      <c r="R196" s="28">
        <v>91001</v>
      </c>
      <c r="S196" s="28" t="s">
        <v>2906</v>
      </c>
      <c r="T196" s="29">
        <v>37970</v>
      </c>
    </row>
    <row r="197" spans="1:20" s="18" customFormat="1" ht="18.75" customHeight="1" x14ac:dyDescent="0.25">
      <c r="A197" s="156">
        <v>6988</v>
      </c>
      <c r="B197" s="26" t="s">
        <v>457</v>
      </c>
      <c r="C197" s="139">
        <v>710867003</v>
      </c>
      <c r="D197" s="24" t="s">
        <v>81</v>
      </c>
      <c r="E197" s="24" t="s">
        <v>458</v>
      </c>
      <c r="F197" s="31" t="s">
        <v>7791</v>
      </c>
      <c r="G197" s="25" t="s">
        <v>459</v>
      </c>
      <c r="H197" s="31" t="s">
        <v>7793</v>
      </c>
      <c r="I197" s="24" t="s">
        <v>460</v>
      </c>
      <c r="J197" s="32" t="s">
        <v>7794</v>
      </c>
      <c r="K197" s="24" t="s">
        <v>461</v>
      </c>
      <c r="L197" s="32" t="s">
        <v>7792</v>
      </c>
      <c r="M197" s="26" t="s">
        <v>630</v>
      </c>
      <c r="N197" s="27" t="s">
        <v>462</v>
      </c>
      <c r="O197" s="27" t="s">
        <v>464</v>
      </c>
      <c r="P197" s="40" t="s">
        <v>463</v>
      </c>
      <c r="Q197" s="27"/>
      <c r="R197" s="28" t="s">
        <v>419</v>
      </c>
      <c r="S197" s="33" t="s">
        <v>8137</v>
      </c>
      <c r="T197" s="29">
        <v>37971</v>
      </c>
    </row>
    <row r="198" spans="1:20" s="18" customFormat="1" ht="18.75" customHeight="1" x14ac:dyDescent="0.25">
      <c r="A198" s="156">
        <v>6989</v>
      </c>
      <c r="B198" s="26" t="s">
        <v>5228</v>
      </c>
      <c r="C198" s="139">
        <v>745459005</v>
      </c>
      <c r="D198" s="24" t="s">
        <v>81</v>
      </c>
      <c r="E198" s="24" t="s">
        <v>5229</v>
      </c>
      <c r="F198" s="25" t="s">
        <v>5230</v>
      </c>
      <c r="G198" s="25" t="s">
        <v>4779</v>
      </c>
      <c r="H198" s="25" t="s">
        <v>5231</v>
      </c>
      <c r="I198" s="24" t="s">
        <v>708</v>
      </c>
      <c r="J198" s="24" t="s">
        <v>5232</v>
      </c>
      <c r="K198" s="24" t="s">
        <v>5233</v>
      </c>
      <c r="L198" s="24" t="s">
        <v>5234</v>
      </c>
      <c r="M198" s="26" t="s">
        <v>630</v>
      </c>
      <c r="N198" s="27" t="s">
        <v>462</v>
      </c>
      <c r="O198" s="27"/>
      <c r="P198" s="28"/>
      <c r="Q198" s="27"/>
      <c r="R198" s="28">
        <v>93401</v>
      </c>
      <c r="S198" s="28" t="s">
        <v>5235</v>
      </c>
      <c r="T198" s="29">
        <v>37970</v>
      </c>
    </row>
    <row r="199" spans="1:20" s="18" customFormat="1" ht="18.75" customHeight="1" x14ac:dyDescent="0.25">
      <c r="A199" s="156">
        <v>6990</v>
      </c>
      <c r="B199" s="26" t="s">
        <v>1253</v>
      </c>
      <c r="C199" s="139" t="s">
        <v>7801</v>
      </c>
      <c r="D199" s="24" t="s">
        <v>81</v>
      </c>
      <c r="E199" s="24" t="s">
        <v>1254</v>
      </c>
      <c r="F199" s="25" t="s">
        <v>1255</v>
      </c>
      <c r="G199" s="25" t="s">
        <v>1256</v>
      </c>
      <c r="H199" s="25" t="s">
        <v>1257</v>
      </c>
      <c r="I199" s="24" t="s">
        <v>708</v>
      </c>
      <c r="J199" s="24" t="s">
        <v>1258</v>
      </c>
      <c r="K199" s="24" t="s">
        <v>1259</v>
      </c>
      <c r="L199" s="24" t="s">
        <v>1260</v>
      </c>
      <c r="M199" s="26" t="s">
        <v>6222</v>
      </c>
      <c r="N199" s="27" t="s">
        <v>1262</v>
      </c>
      <c r="O199" s="27" t="s">
        <v>1261</v>
      </c>
      <c r="P199" s="28"/>
      <c r="Q199" s="27"/>
      <c r="R199" s="28">
        <v>93401</v>
      </c>
      <c r="S199" s="28" t="s">
        <v>1263</v>
      </c>
      <c r="T199" s="29">
        <v>37970</v>
      </c>
    </row>
    <row r="200" spans="1:20" s="18" customFormat="1" ht="18.75" customHeight="1" x14ac:dyDescent="0.25">
      <c r="A200" s="156">
        <v>6991</v>
      </c>
      <c r="B200" s="26" t="s">
        <v>4375</v>
      </c>
      <c r="C200" s="139">
        <v>742049000</v>
      </c>
      <c r="D200" s="24" t="s">
        <v>4313</v>
      </c>
      <c r="E200" s="24" t="s">
        <v>4376</v>
      </c>
      <c r="F200" s="25" t="s">
        <v>4377</v>
      </c>
      <c r="G200" s="25" t="s">
        <v>4378</v>
      </c>
      <c r="H200" s="25" t="s">
        <v>4379</v>
      </c>
      <c r="I200" s="24" t="s">
        <v>708</v>
      </c>
      <c r="J200" s="24" t="s">
        <v>4380</v>
      </c>
      <c r="K200" s="24" t="s">
        <v>4381</v>
      </c>
      <c r="L200" s="24" t="s">
        <v>4382</v>
      </c>
      <c r="M200" s="26" t="s">
        <v>630</v>
      </c>
      <c r="N200" s="27" t="s">
        <v>4383</v>
      </c>
      <c r="O200" s="27"/>
      <c r="P200" s="28"/>
      <c r="Q200" s="27"/>
      <c r="R200" s="28" t="s">
        <v>419</v>
      </c>
      <c r="S200" s="28" t="s">
        <v>6156</v>
      </c>
      <c r="T200" s="29">
        <v>37970</v>
      </c>
    </row>
    <row r="201" spans="1:20" s="18" customFormat="1" ht="18.75" customHeight="1" x14ac:dyDescent="0.25">
      <c r="A201" s="156">
        <v>6993</v>
      </c>
      <c r="B201" s="26" t="s">
        <v>1975</v>
      </c>
      <c r="C201" s="139">
        <v>730767005</v>
      </c>
      <c r="D201" s="25" t="s">
        <v>1977</v>
      </c>
      <c r="E201" s="24" t="s">
        <v>1978</v>
      </c>
      <c r="F201" s="25" t="s">
        <v>1979</v>
      </c>
      <c r="G201" s="25" t="s">
        <v>1976</v>
      </c>
      <c r="H201" s="25" t="s">
        <v>1980</v>
      </c>
      <c r="I201" s="24" t="s">
        <v>1981</v>
      </c>
      <c r="J201" s="24" t="s">
        <v>1982</v>
      </c>
      <c r="K201" s="24" t="s">
        <v>1983</v>
      </c>
      <c r="L201" s="24" t="s">
        <v>1985</v>
      </c>
      <c r="M201" s="26" t="s">
        <v>50</v>
      </c>
      <c r="N201" s="27" t="s">
        <v>1489</v>
      </c>
      <c r="O201" s="27" t="s">
        <v>1986</v>
      </c>
      <c r="P201" s="28" t="s">
        <v>1984</v>
      </c>
      <c r="Q201" s="27"/>
      <c r="R201" s="28">
        <v>93401</v>
      </c>
      <c r="S201" s="28" t="s">
        <v>1987</v>
      </c>
      <c r="T201" s="29">
        <v>37970</v>
      </c>
    </row>
    <row r="202" spans="1:20" s="18" customFormat="1" ht="18.75" customHeight="1" x14ac:dyDescent="0.25">
      <c r="A202" s="156">
        <v>6994</v>
      </c>
      <c r="B202" s="26" t="s">
        <v>5345</v>
      </c>
      <c r="C202" s="139">
        <v>739485002</v>
      </c>
      <c r="D202" s="24" t="s">
        <v>81</v>
      </c>
      <c r="E202" s="24" t="s">
        <v>5346</v>
      </c>
      <c r="F202" s="25" t="s">
        <v>5347</v>
      </c>
      <c r="G202" s="25" t="s">
        <v>4779</v>
      </c>
      <c r="H202" s="25" t="s">
        <v>5348</v>
      </c>
      <c r="I202" s="24" t="s">
        <v>186</v>
      </c>
      <c r="J202" s="24" t="s">
        <v>5349</v>
      </c>
      <c r="K202" s="24" t="s">
        <v>5350</v>
      </c>
      <c r="L202" s="24" t="s">
        <v>5351</v>
      </c>
      <c r="M202" s="26" t="s">
        <v>51</v>
      </c>
      <c r="N202" s="27" t="s">
        <v>1430</v>
      </c>
      <c r="O202" s="27"/>
      <c r="P202" s="28"/>
      <c r="Q202" s="27"/>
      <c r="R202" s="28" t="s">
        <v>419</v>
      </c>
      <c r="S202" s="28" t="s">
        <v>5352</v>
      </c>
      <c r="T202" s="29">
        <v>37970</v>
      </c>
    </row>
    <row r="203" spans="1:20" s="18" customFormat="1" ht="18.75" customHeight="1" x14ac:dyDescent="0.25">
      <c r="A203" s="157">
        <v>6995</v>
      </c>
      <c r="B203" s="19" t="s">
        <v>3508</v>
      </c>
      <c r="C203" s="140">
        <v>692205006</v>
      </c>
      <c r="D203" s="17" t="s">
        <v>2854</v>
      </c>
      <c r="E203" s="17" t="s">
        <v>2871</v>
      </c>
      <c r="F203" s="16" t="s">
        <v>27</v>
      </c>
      <c r="G203" s="16" t="s">
        <v>2872</v>
      </c>
      <c r="H203" s="16" t="s">
        <v>29</v>
      </c>
      <c r="I203" s="17"/>
      <c r="J203" s="17"/>
      <c r="K203" s="17" t="s">
        <v>6584</v>
      </c>
      <c r="L203" s="17" t="s">
        <v>3509</v>
      </c>
      <c r="M203" s="19" t="s">
        <v>6166</v>
      </c>
      <c r="N203" s="20" t="s">
        <v>3510</v>
      </c>
      <c r="O203" s="20" t="s">
        <v>6585</v>
      </c>
      <c r="P203" s="21" t="s">
        <v>6586</v>
      </c>
      <c r="Q203" s="20"/>
      <c r="R203" s="21">
        <v>91001</v>
      </c>
      <c r="S203" s="21" t="s">
        <v>3511</v>
      </c>
      <c r="T203" s="22">
        <v>37970</v>
      </c>
    </row>
    <row r="204" spans="1:20" s="18" customFormat="1" ht="18.75" customHeight="1" x14ac:dyDescent="0.25">
      <c r="A204" s="157">
        <v>6997</v>
      </c>
      <c r="B204" s="19" t="s">
        <v>3352</v>
      </c>
      <c r="C204" s="140">
        <v>690724006</v>
      </c>
      <c r="D204" s="17" t="s">
        <v>2854</v>
      </c>
      <c r="E204" s="17" t="s">
        <v>2871</v>
      </c>
      <c r="F204" s="16" t="s">
        <v>27</v>
      </c>
      <c r="G204" s="16" t="s">
        <v>2872</v>
      </c>
      <c r="H204" s="16" t="s">
        <v>29</v>
      </c>
      <c r="I204" s="17"/>
      <c r="J204" s="17"/>
      <c r="K204" s="17" t="s">
        <v>6295</v>
      </c>
      <c r="L204" s="17" t="s">
        <v>3353</v>
      </c>
      <c r="M204" s="19" t="s">
        <v>50</v>
      </c>
      <c r="N204" s="20" t="s">
        <v>3355</v>
      </c>
      <c r="O204" s="20" t="s">
        <v>3354</v>
      </c>
      <c r="P204" s="21"/>
      <c r="Q204" s="20"/>
      <c r="R204" s="21">
        <v>91001</v>
      </c>
      <c r="S204" s="21" t="s">
        <v>2875</v>
      </c>
      <c r="T204" s="22">
        <v>37970</v>
      </c>
    </row>
    <row r="205" spans="1:20" s="18" customFormat="1" ht="18.75" customHeight="1" x14ac:dyDescent="0.25">
      <c r="A205" s="156">
        <v>6998</v>
      </c>
      <c r="B205" s="26" t="s">
        <v>3216</v>
      </c>
      <c r="C205" s="139">
        <v>692543009</v>
      </c>
      <c r="D205" s="24" t="s">
        <v>2854</v>
      </c>
      <c r="E205" s="24" t="s">
        <v>2871</v>
      </c>
      <c r="F205" s="25" t="s">
        <v>27</v>
      </c>
      <c r="G205" s="25" t="s">
        <v>2872</v>
      </c>
      <c r="H205" s="25" t="s">
        <v>29</v>
      </c>
      <c r="I205" s="24"/>
      <c r="J205" s="24"/>
      <c r="K205" s="24" t="s">
        <v>3217</v>
      </c>
      <c r="L205" s="24" t="s">
        <v>3218</v>
      </c>
      <c r="M205" s="26" t="s">
        <v>50</v>
      </c>
      <c r="N205" s="27" t="s">
        <v>1893</v>
      </c>
      <c r="O205" s="27"/>
      <c r="P205" s="28"/>
      <c r="Q205" s="27"/>
      <c r="R205" s="28">
        <v>91001</v>
      </c>
      <c r="S205" s="28" t="s">
        <v>2875</v>
      </c>
      <c r="T205" s="29">
        <v>37970</v>
      </c>
    </row>
    <row r="206" spans="1:20" s="18" customFormat="1" ht="18.75" customHeight="1" x14ac:dyDescent="0.25">
      <c r="A206" s="157">
        <v>6999</v>
      </c>
      <c r="B206" s="19" t="s">
        <v>5410</v>
      </c>
      <c r="C206" s="140">
        <v>741504006</v>
      </c>
      <c r="D206" s="17" t="s">
        <v>81</v>
      </c>
      <c r="E206" s="17" t="s">
        <v>5411</v>
      </c>
      <c r="F206" s="16" t="s">
        <v>7019</v>
      </c>
      <c r="G206" s="16" t="s">
        <v>419</v>
      </c>
      <c r="H206" s="16" t="s">
        <v>5412</v>
      </c>
      <c r="I206" s="17" t="s">
        <v>193</v>
      </c>
      <c r="J206" s="17" t="s">
        <v>7021</v>
      </c>
      <c r="K206" s="17" t="s">
        <v>7020</v>
      </c>
      <c r="L206" s="17" t="s">
        <v>6498</v>
      </c>
      <c r="M206" s="19" t="s">
        <v>51</v>
      </c>
      <c r="N206" s="20" t="s">
        <v>5414</v>
      </c>
      <c r="O206" s="20"/>
      <c r="P206" s="21" t="s">
        <v>5413</v>
      </c>
      <c r="Q206" s="20"/>
      <c r="R206" s="21" t="s">
        <v>419</v>
      </c>
      <c r="S206" s="21" t="s">
        <v>7400</v>
      </c>
      <c r="T206" s="22">
        <v>37970</v>
      </c>
    </row>
    <row r="207" spans="1:20" s="18" customFormat="1" ht="18.75" customHeight="1" x14ac:dyDescent="0.25">
      <c r="A207" s="156">
        <v>7000</v>
      </c>
      <c r="B207" s="26" t="s">
        <v>1297</v>
      </c>
      <c r="C207" s="139">
        <v>718323002</v>
      </c>
      <c r="D207" s="24" t="s">
        <v>81</v>
      </c>
      <c r="E207" s="24" t="s">
        <v>1298</v>
      </c>
      <c r="F207" s="25" t="s">
        <v>1299</v>
      </c>
      <c r="G207" s="25" t="s">
        <v>1300</v>
      </c>
      <c r="H207" s="25" t="s">
        <v>1301</v>
      </c>
      <c r="I207" s="24" t="s">
        <v>1117</v>
      </c>
      <c r="J207" s="24" t="s">
        <v>1302</v>
      </c>
      <c r="K207" s="24" t="s">
        <v>1303</v>
      </c>
      <c r="L207" s="24" t="s">
        <v>1304</v>
      </c>
      <c r="M207" s="26" t="s">
        <v>50</v>
      </c>
      <c r="N207" s="27" t="s">
        <v>932</v>
      </c>
      <c r="O207" s="27" t="s">
        <v>1305</v>
      </c>
      <c r="P207" s="28" t="s">
        <v>1306</v>
      </c>
      <c r="Q207" s="27"/>
      <c r="R207" s="28">
        <v>93401</v>
      </c>
      <c r="S207" s="28" t="s">
        <v>1307</v>
      </c>
      <c r="T207" s="29">
        <v>37970</v>
      </c>
    </row>
    <row r="208" spans="1:20" s="18" customFormat="1" ht="18.75" customHeight="1" x14ac:dyDescent="0.25">
      <c r="A208" s="156">
        <v>7003</v>
      </c>
      <c r="B208" s="26" t="s">
        <v>6265</v>
      </c>
      <c r="C208" s="139">
        <v>731013004</v>
      </c>
      <c r="D208" s="24" t="s">
        <v>81</v>
      </c>
      <c r="E208" s="24" t="s">
        <v>471</v>
      </c>
      <c r="F208" s="31" t="s">
        <v>7622</v>
      </c>
      <c r="G208" s="25" t="s">
        <v>472</v>
      </c>
      <c r="H208" s="25" t="s">
        <v>473</v>
      </c>
      <c r="I208" s="24" t="s">
        <v>474</v>
      </c>
      <c r="J208" s="24" t="s">
        <v>475</v>
      </c>
      <c r="K208" s="32" t="s">
        <v>7639</v>
      </c>
      <c r="L208" s="24" t="s">
        <v>6808</v>
      </c>
      <c r="M208" s="26" t="s">
        <v>50</v>
      </c>
      <c r="N208" s="27" t="s">
        <v>852</v>
      </c>
      <c r="O208" s="27">
        <v>223414941</v>
      </c>
      <c r="P208" s="28" t="s">
        <v>6809</v>
      </c>
      <c r="Q208" s="27"/>
      <c r="R208" s="28" t="s">
        <v>476</v>
      </c>
      <c r="S208" s="39" t="s">
        <v>7594</v>
      </c>
      <c r="T208" s="29">
        <v>37970</v>
      </c>
    </row>
    <row r="209" spans="1:20" s="18" customFormat="1" ht="18.75" customHeight="1" x14ac:dyDescent="0.25">
      <c r="A209" s="157">
        <v>7004</v>
      </c>
      <c r="B209" s="19" t="s">
        <v>2467</v>
      </c>
      <c r="C209" s="140">
        <v>716904008</v>
      </c>
      <c r="D209" s="17" t="s">
        <v>1579</v>
      </c>
      <c r="E209" s="17" t="s">
        <v>2468</v>
      </c>
      <c r="F209" s="16" t="s">
        <v>7736</v>
      </c>
      <c r="G209" s="16" t="s">
        <v>2469</v>
      </c>
      <c r="H209" s="16" t="s">
        <v>7784</v>
      </c>
      <c r="I209" s="17" t="s">
        <v>2470</v>
      </c>
      <c r="J209" s="17" t="s">
        <v>7740</v>
      </c>
      <c r="K209" s="17" t="s">
        <v>2471</v>
      </c>
      <c r="L209" s="17" t="s">
        <v>7737</v>
      </c>
      <c r="M209" s="19" t="s">
        <v>50</v>
      </c>
      <c r="N209" s="20" t="s">
        <v>2472</v>
      </c>
      <c r="O209" s="20" t="s">
        <v>7738</v>
      </c>
      <c r="P209" s="41" t="s">
        <v>7739</v>
      </c>
      <c r="Q209" s="20"/>
      <c r="R209" s="21">
        <v>93401</v>
      </c>
      <c r="S209" s="21" t="s">
        <v>7741</v>
      </c>
      <c r="T209" s="22">
        <v>37970</v>
      </c>
    </row>
    <row r="210" spans="1:20" s="18" customFormat="1" ht="18.75" customHeight="1" x14ac:dyDescent="0.25">
      <c r="A210" s="156">
        <v>7005</v>
      </c>
      <c r="B210" s="26" t="s">
        <v>1161</v>
      </c>
      <c r="C210" s="139">
        <v>709542001</v>
      </c>
      <c r="D210" s="24" t="s">
        <v>81</v>
      </c>
      <c r="E210" s="24" t="s">
        <v>1162</v>
      </c>
      <c r="F210" s="25" t="s">
        <v>1163</v>
      </c>
      <c r="G210" s="25" t="s">
        <v>1164</v>
      </c>
      <c r="H210" s="25" t="s">
        <v>1165</v>
      </c>
      <c r="I210" s="24" t="s">
        <v>1166</v>
      </c>
      <c r="J210" s="34" t="s">
        <v>1167</v>
      </c>
      <c r="K210" s="24" t="s">
        <v>1168</v>
      </c>
      <c r="L210" s="24" t="s">
        <v>1169</v>
      </c>
      <c r="M210" s="26" t="s">
        <v>50</v>
      </c>
      <c r="N210" s="27" t="s">
        <v>1171</v>
      </c>
      <c r="O210" s="27" t="s">
        <v>1170</v>
      </c>
      <c r="P210" s="28"/>
      <c r="Q210" s="27"/>
      <c r="R210" s="28">
        <v>93401</v>
      </c>
      <c r="S210" s="28" t="s">
        <v>1172</v>
      </c>
      <c r="T210" s="29">
        <v>37970</v>
      </c>
    </row>
    <row r="211" spans="1:20" s="18" customFormat="1" ht="18.75" customHeight="1" x14ac:dyDescent="0.25">
      <c r="A211" s="156">
        <v>7008</v>
      </c>
      <c r="B211" s="26" t="s">
        <v>5909</v>
      </c>
      <c r="C211" s="139">
        <v>702872707</v>
      </c>
      <c r="D211" s="24" t="s">
        <v>152</v>
      </c>
      <c r="E211" s="24" t="s">
        <v>5807</v>
      </c>
      <c r="F211" s="25" t="s">
        <v>27</v>
      </c>
      <c r="G211" s="25" t="s">
        <v>154</v>
      </c>
      <c r="H211" s="25" t="s">
        <v>29</v>
      </c>
      <c r="I211" s="24"/>
      <c r="J211" s="24"/>
      <c r="K211" s="24" t="s">
        <v>5910</v>
      </c>
      <c r="L211" s="24" t="s">
        <v>5911</v>
      </c>
      <c r="M211" s="26" t="s">
        <v>50</v>
      </c>
      <c r="N211" s="27" t="s">
        <v>5913</v>
      </c>
      <c r="O211" s="27" t="s">
        <v>5912</v>
      </c>
      <c r="P211" s="28"/>
      <c r="Q211" s="27"/>
      <c r="R211" s="28" t="s">
        <v>368</v>
      </c>
      <c r="S211" s="117" t="s">
        <v>5914</v>
      </c>
      <c r="T211" s="29">
        <v>37970</v>
      </c>
    </row>
    <row r="212" spans="1:20" s="18" customFormat="1" ht="18.75" customHeight="1" x14ac:dyDescent="0.25">
      <c r="A212" s="156">
        <v>7010</v>
      </c>
      <c r="B212" s="26" t="s">
        <v>4668</v>
      </c>
      <c r="C212" s="139">
        <v>747168008</v>
      </c>
      <c r="D212" s="24" t="s">
        <v>4669</v>
      </c>
      <c r="E212" s="24" t="s">
        <v>4670</v>
      </c>
      <c r="F212" s="31" t="s">
        <v>7551</v>
      </c>
      <c r="G212" s="25" t="s">
        <v>4671</v>
      </c>
      <c r="H212" s="31" t="s">
        <v>8232</v>
      </c>
      <c r="I212" s="32" t="s">
        <v>1770</v>
      </c>
      <c r="J212" s="32" t="s">
        <v>8233</v>
      </c>
      <c r="K212" s="24" t="s">
        <v>4672</v>
      </c>
      <c r="L212" s="24" t="s">
        <v>4674</v>
      </c>
      <c r="M212" s="26" t="s">
        <v>630</v>
      </c>
      <c r="N212" s="27" t="s">
        <v>4675</v>
      </c>
      <c r="O212" s="27"/>
      <c r="P212" s="28" t="s">
        <v>4673</v>
      </c>
      <c r="Q212" s="27"/>
      <c r="R212" s="28" t="s">
        <v>1217</v>
      </c>
      <c r="S212" s="33" t="s">
        <v>7028</v>
      </c>
      <c r="T212" s="29">
        <v>37970</v>
      </c>
    </row>
    <row r="213" spans="1:20" s="18" customFormat="1" ht="18.75" customHeight="1" x14ac:dyDescent="0.25">
      <c r="A213" s="156">
        <v>7012</v>
      </c>
      <c r="B213" s="26" t="s">
        <v>2515</v>
      </c>
      <c r="C213" s="139">
        <v>720266008</v>
      </c>
      <c r="D213" s="24" t="s">
        <v>1681</v>
      </c>
      <c r="E213" s="24" t="s">
        <v>2516</v>
      </c>
      <c r="F213" s="25" t="s">
        <v>2517</v>
      </c>
      <c r="G213" s="25" t="s">
        <v>2518</v>
      </c>
      <c r="H213" s="25" t="s">
        <v>2519</v>
      </c>
      <c r="I213" s="24" t="s">
        <v>2520</v>
      </c>
      <c r="J213" s="24" t="s">
        <v>139</v>
      </c>
      <c r="K213" s="24" t="s">
        <v>2521</v>
      </c>
      <c r="L213" s="24" t="s">
        <v>2522</v>
      </c>
      <c r="M213" s="26" t="s">
        <v>50</v>
      </c>
      <c r="N213" s="27" t="s">
        <v>1160</v>
      </c>
      <c r="O213" s="27"/>
      <c r="P213" s="28" t="s">
        <v>2523</v>
      </c>
      <c r="Q213" s="27"/>
      <c r="R213" s="28">
        <v>93401</v>
      </c>
      <c r="S213" s="28" t="s">
        <v>2524</v>
      </c>
      <c r="T213" s="29">
        <v>37970</v>
      </c>
    </row>
    <row r="214" spans="1:20" s="18" customFormat="1" ht="18.75" customHeight="1" x14ac:dyDescent="0.25">
      <c r="A214" s="156">
        <v>7013</v>
      </c>
      <c r="B214" s="26" t="s">
        <v>397</v>
      </c>
      <c r="C214" s="139">
        <v>817951511</v>
      </c>
      <c r="D214" s="24" t="s">
        <v>245</v>
      </c>
      <c r="E214" s="24" t="s">
        <v>398</v>
      </c>
      <c r="F214" s="25" t="s">
        <v>27</v>
      </c>
      <c r="G214" s="25" t="s">
        <v>247</v>
      </c>
      <c r="H214" s="25" t="s">
        <v>29</v>
      </c>
      <c r="I214" s="24"/>
      <c r="J214" s="24"/>
      <c r="K214" s="24" t="s">
        <v>399</v>
      </c>
      <c r="L214" s="24" t="s">
        <v>400</v>
      </c>
      <c r="M214" s="26" t="s">
        <v>50</v>
      </c>
      <c r="N214" s="27" t="s">
        <v>403</v>
      </c>
      <c r="O214" s="27" t="s">
        <v>401</v>
      </c>
      <c r="P214" s="28"/>
      <c r="Q214" s="27"/>
      <c r="R214" s="28" t="s">
        <v>251</v>
      </c>
      <c r="S214" s="28" t="s">
        <v>402</v>
      </c>
      <c r="T214" s="29">
        <v>37970</v>
      </c>
    </row>
    <row r="215" spans="1:20" s="18" customFormat="1" ht="18.75" customHeight="1" x14ac:dyDescent="0.25">
      <c r="A215" s="156">
        <v>7014</v>
      </c>
      <c r="B215" s="26" t="s">
        <v>4713</v>
      </c>
      <c r="C215" s="139" t="s">
        <v>7858</v>
      </c>
      <c r="D215" s="24" t="s">
        <v>4313</v>
      </c>
      <c r="E215" s="24" t="s">
        <v>4714</v>
      </c>
      <c r="F215" s="25" t="s">
        <v>4715</v>
      </c>
      <c r="G215" s="25" t="s">
        <v>4716</v>
      </c>
      <c r="H215" s="25" t="s">
        <v>4717</v>
      </c>
      <c r="I215" s="24" t="s">
        <v>4242</v>
      </c>
      <c r="J215" s="24" t="s">
        <v>4718</v>
      </c>
      <c r="K215" s="24" t="s">
        <v>4719</v>
      </c>
      <c r="L215" s="24" t="s">
        <v>4720</v>
      </c>
      <c r="M215" s="26" t="s">
        <v>630</v>
      </c>
      <c r="N215" s="27" t="s">
        <v>205</v>
      </c>
      <c r="O215" s="27"/>
      <c r="P215" s="28"/>
      <c r="Q215" s="27"/>
      <c r="R215" s="28" t="s">
        <v>419</v>
      </c>
      <c r="S215" s="28" t="s">
        <v>4721</v>
      </c>
      <c r="T215" s="29">
        <v>37970</v>
      </c>
    </row>
    <row r="216" spans="1:20" s="18" customFormat="1" ht="18.75" customHeight="1" x14ac:dyDescent="0.25">
      <c r="A216" s="157">
        <v>7015</v>
      </c>
      <c r="B216" s="19" t="s">
        <v>269</v>
      </c>
      <c r="C216" s="140">
        <v>745046002</v>
      </c>
      <c r="D216" s="17" t="s">
        <v>25</v>
      </c>
      <c r="E216" s="17" t="s">
        <v>270</v>
      </c>
      <c r="F216" s="16" t="s">
        <v>27</v>
      </c>
      <c r="G216" s="16" t="s">
        <v>271</v>
      </c>
      <c r="H216" s="16" t="s">
        <v>139</v>
      </c>
      <c r="I216" s="17"/>
      <c r="J216" s="17"/>
      <c r="K216" s="17" t="s">
        <v>272</v>
      </c>
      <c r="L216" s="17" t="s">
        <v>33</v>
      </c>
      <c r="M216" s="19" t="s">
        <v>50</v>
      </c>
      <c r="N216" s="20" t="s">
        <v>730</v>
      </c>
      <c r="O216" s="20" t="s">
        <v>273</v>
      </c>
      <c r="P216" s="21" t="s">
        <v>274</v>
      </c>
      <c r="Q216" s="20"/>
      <c r="R216" s="21">
        <v>93401</v>
      </c>
      <c r="S216" s="21" t="s">
        <v>6992</v>
      </c>
      <c r="T216" s="22">
        <v>37970</v>
      </c>
    </row>
    <row r="217" spans="1:20" s="18" customFormat="1" ht="18.75" customHeight="1" x14ac:dyDescent="0.25">
      <c r="A217" s="156">
        <v>7017</v>
      </c>
      <c r="B217" s="26" t="s">
        <v>5496</v>
      </c>
      <c r="C217" s="139">
        <v>743577000</v>
      </c>
      <c r="D217" s="24" t="s">
        <v>5354</v>
      </c>
      <c r="E217" s="24" t="s">
        <v>5497</v>
      </c>
      <c r="F217" s="25" t="s">
        <v>5498</v>
      </c>
      <c r="G217" s="25" t="s">
        <v>5366</v>
      </c>
      <c r="H217" s="25" t="s">
        <v>5499</v>
      </c>
      <c r="I217" s="24" t="s">
        <v>5500</v>
      </c>
      <c r="J217" s="24" t="s">
        <v>5501</v>
      </c>
      <c r="K217" s="24" t="s">
        <v>5502</v>
      </c>
      <c r="L217" s="24" t="s">
        <v>5503</v>
      </c>
      <c r="M217" s="26" t="s">
        <v>50</v>
      </c>
      <c r="N217" s="27" t="s">
        <v>5202</v>
      </c>
      <c r="O217" s="27"/>
      <c r="P217" s="28"/>
      <c r="Q217" s="27"/>
      <c r="R217" s="28" t="s">
        <v>1217</v>
      </c>
      <c r="S217" s="28" t="s">
        <v>5504</v>
      </c>
      <c r="T217" s="29">
        <v>37970</v>
      </c>
    </row>
    <row r="218" spans="1:20" s="18" customFormat="1" ht="18.75" customHeight="1" x14ac:dyDescent="0.25">
      <c r="A218" s="156">
        <v>7018</v>
      </c>
      <c r="B218" s="26" t="s">
        <v>2950</v>
      </c>
      <c r="C218" s="139">
        <v>692206002</v>
      </c>
      <c r="D218" s="24" t="s">
        <v>2854</v>
      </c>
      <c r="E218" s="24" t="s">
        <v>2871</v>
      </c>
      <c r="F218" s="25" t="s">
        <v>27</v>
      </c>
      <c r="G218" s="25" t="s">
        <v>2872</v>
      </c>
      <c r="H218" s="25" t="s">
        <v>29</v>
      </c>
      <c r="I218" s="24"/>
      <c r="J218" s="24"/>
      <c r="K218" s="24" t="s">
        <v>2951</v>
      </c>
      <c r="L218" s="24" t="s">
        <v>2953</v>
      </c>
      <c r="M218" s="26" t="s">
        <v>6166</v>
      </c>
      <c r="N218" s="27" t="s">
        <v>2955</v>
      </c>
      <c r="O218" s="27" t="s">
        <v>2954</v>
      </c>
      <c r="P218" s="28" t="s">
        <v>2952</v>
      </c>
      <c r="Q218" s="27"/>
      <c r="R218" s="28">
        <v>91001</v>
      </c>
      <c r="S218" s="28" t="s">
        <v>2875</v>
      </c>
      <c r="T218" s="29">
        <v>37970</v>
      </c>
    </row>
    <row r="219" spans="1:20" s="18" customFormat="1" ht="18.75" customHeight="1" x14ac:dyDescent="0.25">
      <c r="A219" s="156">
        <v>7019</v>
      </c>
      <c r="B219" s="26" t="s">
        <v>5219</v>
      </c>
      <c r="C219" s="139">
        <v>741469006</v>
      </c>
      <c r="D219" s="24" t="s">
        <v>81</v>
      </c>
      <c r="E219" s="24" t="s">
        <v>5220</v>
      </c>
      <c r="F219" s="25" t="s">
        <v>5221</v>
      </c>
      <c r="G219" s="25" t="s">
        <v>4779</v>
      </c>
      <c r="H219" s="25" t="s">
        <v>5222</v>
      </c>
      <c r="I219" s="24" t="s">
        <v>5223</v>
      </c>
      <c r="J219" s="24" t="s">
        <v>5224</v>
      </c>
      <c r="K219" s="24" t="s">
        <v>5225</v>
      </c>
      <c r="L219" s="24" t="s">
        <v>5226</v>
      </c>
      <c r="M219" s="26" t="s">
        <v>344</v>
      </c>
      <c r="N219" s="27" t="s">
        <v>1108</v>
      </c>
      <c r="O219" s="27"/>
      <c r="P219" s="28"/>
      <c r="Q219" s="27"/>
      <c r="R219" s="28" t="s">
        <v>419</v>
      </c>
      <c r="S219" s="28" t="s">
        <v>5227</v>
      </c>
      <c r="T219" s="29">
        <v>37970</v>
      </c>
    </row>
    <row r="220" spans="1:20" s="18" customFormat="1" ht="18.75" customHeight="1" x14ac:dyDescent="0.25">
      <c r="A220" s="157">
        <v>7021</v>
      </c>
      <c r="B220" s="19" t="s">
        <v>2915</v>
      </c>
      <c r="C220" s="140" t="s">
        <v>7825</v>
      </c>
      <c r="D220" s="17" t="s">
        <v>2854</v>
      </c>
      <c r="E220" s="17" t="s">
        <v>2871</v>
      </c>
      <c r="F220" s="16" t="s">
        <v>27</v>
      </c>
      <c r="G220" s="16" t="s">
        <v>2872</v>
      </c>
      <c r="H220" s="16" t="s">
        <v>29</v>
      </c>
      <c r="I220" s="17"/>
      <c r="J220" s="17"/>
      <c r="K220" s="17" t="s">
        <v>2916</v>
      </c>
      <c r="L220" s="17" t="s">
        <v>2917</v>
      </c>
      <c r="M220" s="19" t="s">
        <v>890</v>
      </c>
      <c r="N220" s="20" t="s">
        <v>2768</v>
      </c>
      <c r="O220" s="20" t="s">
        <v>2918</v>
      </c>
      <c r="P220" s="21"/>
      <c r="Q220" s="20"/>
      <c r="R220" s="21">
        <v>91001</v>
      </c>
      <c r="S220" s="21" t="s">
        <v>2875</v>
      </c>
      <c r="T220" s="22">
        <v>37970</v>
      </c>
    </row>
    <row r="221" spans="1:20" s="18" customFormat="1" ht="18.75" customHeight="1" x14ac:dyDescent="0.25">
      <c r="A221" s="156">
        <v>7023</v>
      </c>
      <c r="B221" s="26" t="s">
        <v>5885</v>
      </c>
      <c r="C221" s="139">
        <v>700555097</v>
      </c>
      <c r="D221" s="24" t="s">
        <v>152</v>
      </c>
      <c r="E221" s="24" t="s">
        <v>5886</v>
      </c>
      <c r="F221" s="25" t="s">
        <v>27</v>
      </c>
      <c r="G221" s="25" t="s">
        <v>5823</v>
      </c>
      <c r="H221" s="25" t="s">
        <v>29</v>
      </c>
      <c r="I221" s="24"/>
      <c r="J221" s="24"/>
      <c r="K221" s="24" t="s">
        <v>5887</v>
      </c>
      <c r="L221" s="24" t="s">
        <v>5888</v>
      </c>
      <c r="M221" s="26" t="s">
        <v>6167</v>
      </c>
      <c r="N221" s="27" t="s">
        <v>62</v>
      </c>
      <c r="O221" s="27" t="s">
        <v>5889</v>
      </c>
      <c r="P221" s="28"/>
      <c r="Q221" s="27"/>
      <c r="R221" s="28">
        <v>93910</v>
      </c>
      <c r="S221" s="28" t="s">
        <v>5890</v>
      </c>
      <c r="T221" s="29">
        <v>37970</v>
      </c>
    </row>
    <row r="222" spans="1:20" s="18" customFormat="1" ht="18.75" customHeight="1" x14ac:dyDescent="0.25">
      <c r="A222" s="156">
        <v>7024</v>
      </c>
      <c r="B222" s="26" t="s">
        <v>5771</v>
      </c>
      <c r="C222" s="139">
        <v>718028000</v>
      </c>
      <c r="D222" s="24" t="s">
        <v>139</v>
      </c>
      <c r="E222" s="24" t="s">
        <v>5768</v>
      </c>
      <c r="F222" s="25" t="s">
        <v>5756</v>
      </c>
      <c r="G222" s="25" t="s">
        <v>5757</v>
      </c>
      <c r="H222" s="25" t="s">
        <v>29</v>
      </c>
      <c r="I222" s="24"/>
      <c r="J222" s="24"/>
      <c r="K222" s="24" t="s">
        <v>5772</v>
      </c>
      <c r="L222" s="89" t="s">
        <v>5774</v>
      </c>
      <c r="M222" s="26" t="s">
        <v>50</v>
      </c>
      <c r="N222" s="27" t="s">
        <v>3520</v>
      </c>
      <c r="O222" s="27"/>
      <c r="P222" s="28" t="s">
        <v>5773</v>
      </c>
      <c r="Q222" s="27"/>
      <c r="R222" s="28" t="s">
        <v>5761</v>
      </c>
      <c r="S222" s="28" t="s">
        <v>5775</v>
      </c>
      <c r="T222" s="29">
        <v>37970</v>
      </c>
    </row>
    <row r="223" spans="1:20" s="18" customFormat="1" ht="18.75" customHeight="1" x14ac:dyDescent="0.25">
      <c r="A223" s="156">
        <v>7026</v>
      </c>
      <c r="B223" s="26" t="s">
        <v>4538</v>
      </c>
      <c r="C223" s="139">
        <v>732191003</v>
      </c>
      <c r="D223" s="24" t="s">
        <v>4313</v>
      </c>
      <c r="E223" s="24" t="s">
        <v>4539</v>
      </c>
      <c r="F223" s="25" t="s">
        <v>4540</v>
      </c>
      <c r="G223" s="25" t="s">
        <v>4541</v>
      </c>
      <c r="H223" s="25" t="s">
        <v>4542</v>
      </c>
      <c r="I223" s="24" t="s">
        <v>68</v>
      </c>
      <c r="J223" s="24" t="s">
        <v>4543</v>
      </c>
      <c r="K223" s="24" t="s">
        <v>4544</v>
      </c>
      <c r="L223" s="24" t="s">
        <v>4545</v>
      </c>
      <c r="M223" s="26" t="s">
        <v>630</v>
      </c>
      <c r="N223" s="27" t="s">
        <v>793</v>
      </c>
      <c r="O223" s="27"/>
      <c r="P223" s="28"/>
      <c r="Q223" s="27"/>
      <c r="R223" s="28" t="s">
        <v>419</v>
      </c>
      <c r="S223" s="28" t="s">
        <v>4546</v>
      </c>
      <c r="T223" s="29">
        <v>37970</v>
      </c>
    </row>
    <row r="224" spans="1:20" s="18" customFormat="1" ht="18.75" customHeight="1" x14ac:dyDescent="0.25">
      <c r="A224" s="157">
        <v>7027</v>
      </c>
      <c r="B224" s="19" t="s">
        <v>5608</v>
      </c>
      <c r="C224" s="140">
        <v>650364007</v>
      </c>
      <c r="D224" s="17" t="s">
        <v>81</v>
      </c>
      <c r="E224" s="17" t="s">
        <v>5609</v>
      </c>
      <c r="F224" s="16" t="s">
        <v>7288</v>
      </c>
      <c r="G224" s="16" t="s">
        <v>4779</v>
      </c>
      <c r="H224" s="16" t="s">
        <v>7291</v>
      </c>
      <c r="I224" s="17" t="s">
        <v>5610</v>
      </c>
      <c r="J224" s="17" t="s">
        <v>7337</v>
      </c>
      <c r="K224" s="17" t="s">
        <v>5611</v>
      </c>
      <c r="L224" s="17" t="s">
        <v>7289</v>
      </c>
      <c r="M224" s="19" t="s">
        <v>630</v>
      </c>
      <c r="N224" s="20" t="s">
        <v>5613</v>
      </c>
      <c r="O224" s="20" t="s">
        <v>7290</v>
      </c>
      <c r="P224" s="41" t="s">
        <v>5612</v>
      </c>
      <c r="Q224" s="20"/>
      <c r="R224" s="21" t="s">
        <v>419</v>
      </c>
      <c r="S224" s="21" t="s">
        <v>7344</v>
      </c>
      <c r="T224" s="22">
        <v>37970</v>
      </c>
    </row>
    <row r="225" spans="1:20" s="18" customFormat="1" ht="18.75" customHeight="1" x14ac:dyDescent="0.25">
      <c r="A225" s="157">
        <v>7031</v>
      </c>
      <c r="B225" s="19" t="s">
        <v>6102</v>
      </c>
      <c r="C225" s="140">
        <v>731026009</v>
      </c>
      <c r="D225" s="17" t="s">
        <v>81</v>
      </c>
      <c r="E225" s="17" t="s">
        <v>6103</v>
      </c>
      <c r="F225" s="16" t="s">
        <v>7285</v>
      </c>
      <c r="G225" s="16" t="s">
        <v>7284</v>
      </c>
      <c r="H225" s="16" t="s">
        <v>6945</v>
      </c>
      <c r="I225" s="17" t="s">
        <v>186</v>
      </c>
      <c r="J225" s="17" t="s">
        <v>6946</v>
      </c>
      <c r="K225" s="17" t="s">
        <v>6947</v>
      </c>
      <c r="L225" s="17" t="s">
        <v>6104</v>
      </c>
      <c r="M225" s="19" t="s">
        <v>50</v>
      </c>
      <c r="N225" s="20" t="s">
        <v>1840</v>
      </c>
      <c r="O225" s="20" t="s">
        <v>6105</v>
      </c>
      <c r="P225" s="41" t="s">
        <v>7286</v>
      </c>
      <c r="Q225" s="20"/>
      <c r="R225" s="21" t="s">
        <v>6106</v>
      </c>
      <c r="S225" s="21" t="s">
        <v>7287</v>
      </c>
      <c r="T225" s="22">
        <v>37970</v>
      </c>
    </row>
    <row r="226" spans="1:20" s="18" customFormat="1" ht="18.75" customHeight="1" x14ac:dyDescent="0.25">
      <c r="A226" s="156">
        <v>7036</v>
      </c>
      <c r="B226" s="26" t="s">
        <v>2330</v>
      </c>
      <c r="C226" s="139" t="s">
        <v>7815</v>
      </c>
      <c r="D226" s="24" t="s">
        <v>1579</v>
      </c>
      <c r="E226" s="24" t="s">
        <v>2331</v>
      </c>
      <c r="F226" s="31" t="s">
        <v>7421</v>
      </c>
      <c r="G226" s="25" t="s">
        <v>2332</v>
      </c>
      <c r="H226" s="31" t="s">
        <v>7425</v>
      </c>
      <c r="I226" s="24" t="s">
        <v>2333</v>
      </c>
      <c r="J226" s="24" t="s">
        <v>7422</v>
      </c>
      <c r="K226" s="24" t="s">
        <v>2334</v>
      </c>
      <c r="L226" s="24" t="s">
        <v>2335</v>
      </c>
      <c r="M226" s="26" t="s">
        <v>50</v>
      </c>
      <c r="N226" s="27" t="s">
        <v>2336</v>
      </c>
      <c r="O226" s="38" t="s">
        <v>7423</v>
      </c>
      <c r="P226" s="33" t="s">
        <v>7424</v>
      </c>
      <c r="Q226" s="27"/>
      <c r="R226" s="28" t="s">
        <v>1591</v>
      </c>
      <c r="S226" s="33" t="s">
        <v>7433</v>
      </c>
      <c r="T226" s="29">
        <v>37970</v>
      </c>
    </row>
    <row r="227" spans="1:20" s="18" customFormat="1" ht="18.75" customHeight="1" x14ac:dyDescent="0.25">
      <c r="A227" s="157">
        <v>7037</v>
      </c>
      <c r="B227" s="19" t="s">
        <v>5655</v>
      </c>
      <c r="C227" s="140">
        <v>753474005</v>
      </c>
      <c r="D227" s="17" t="s">
        <v>81</v>
      </c>
      <c r="E227" s="17" t="s">
        <v>5656</v>
      </c>
      <c r="F227" s="16" t="s">
        <v>7747</v>
      </c>
      <c r="G227" s="16" t="s">
        <v>5657</v>
      </c>
      <c r="H227" s="16" t="s">
        <v>5658</v>
      </c>
      <c r="I227" s="17" t="s">
        <v>5659</v>
      </c>
      <c r="J227" s="17" t="s">
        <v>8245</v>
      </c>
      <c r="K227" s="17" t="s">
        <v>5660</v>
      </c>
      <c r="L227" s="17" t="s">
        <v>8246</v>
      </c>
      <c r="M227" s="19" t="s">
        <v>50</v>
      </c>
      <c r="N227" s="20" t="s">
        <v>730</v>
      </c>
      <c r="O227" s="20" t="s">
        <v>5661</v>
      </c>
      <c r="P227" s="41" t="s">
        <v>8247</v>
      </c>
      <c r="Q227" s="20"/>
      <c r="R227" s="21" t="s">
        <v>1217</v>
      </c>
      <c r="S227" s="21" t="s">
        <v>7754</v>
      </c>
      <c r="T227" s="22">
        <v>37970</v>
      </c>
    </row>
    <row r="228" spans="1:20" s="18" customFormat="1" ht="18.75" customHeight="1" x14ac:dyDescent="0.25">
      <c r="A228" s="156">
        <v>7038</v>
      </c>
      <c r="B228" s="26" t="s">
        <v>5425</v>
      </c>
      <c r="C228" s="139">
        <v>759418204</v>
      </c>
      <c r="D228" s="24" t="s">
        <v>81</v>
      </c>
      <c r="E228" s="24" t="s">
        <v>5426</v>
      </c>
      <c r="F228" s="31" t="s">
        <v>7518</v>
      </c>
      <c r="G228" s="25" t="s">
        <v>5427</v>
      </c>
      <c r="H228" s="31" t="s">
        <v>7519</v>
      </c>
      <c r="I228" s="24" t="s">
        <v>5428</v>
      </c>
      <c r="J228" s="24" t="s">
        <v>7520</v>
      </c>
      <c r="K228" s="24" t="s">
        <v>5429</v>
      </c>
      <c r="L228" s="24" t="s">
        <v>5430</v>
      </c>
      <c r="M228" s="26" t="s">
        <v>630</v>
      </c>
      <c r="N228" s="27" t="s">
        <v>462</v>
      </c>
      <c r="O228" s="27" t="s">
        <v>5431</v>
      </c>
      <c r="P228" s="28"/>
      <c r="Q228" s="27"/>
      <c r="R228" s="28" t="s">
        <v>1217</v>
      </c>
      <c r="S228" s="33" t="s">
        <v>7521</v>
      </c>
      <c r="T228" s="29">
        <v>37970</v>
      </c>
    </row>
    <row r="229" spans="1:20" s="18" customFormat="1" ht="18.75" customHeight="1" x14ac:dyDescent="0.25">
      <c r="A229" s="156">
        <v>7039</v>
      </c>
      <c r="B229" s="26" t="s">
        <v>1894</v>
      </c>
      <c r="C229" s="139">
        <v>700249204</v>
      </c>
      <c r="D229" s="24" t="s">
        <v>1566</v>
      </c>
      <c r="E229" s="24" t="s">
        <v>1895</v>
      </c>
      <c r="F229" s="31" t="s">
        <v>7714</v>
      </c>
      <c r="G229" s="25" t="s">
        <v>1896</v>
      </c>
      <c r="H229" s="31" t="s">
        <v>7715</v>
      </c>
      <c r="I229" s="24" t="s">
        <v>1897</v>
      </c>
      <c r="J229" s="32" t="s">
        <v>7716</v>
      </c>
      <c r="K229" s="24" t="s">
        <v>1898</v>
      </c>
      <c r="L229" s="24" t="s">
        <v>1900</v>
      </c>
      <c r="M229" s="26" t="s">
        <v>50</v>
      </c>
      <c r="N229" s="27" t="s">
        <v>1902</v>
      </c>
      <c r="O229" s="27" t="s">
        <v>1901</v>
      </c>
      <c r="P229" s="28" t="s">
        <v>1899</v>
      </c>
      <c r="Q229" s="27"/>
      <c r="R229" s="28" t="s">
        <v>1274</v>
      </c>
      <c r="S229" s="33" t="s">
        <v>7765</v>
      </c>
      <c r="T229" s="29">
        <v>37970</v>
      </c>
    </row>
    <row r="230" spans="1:20" s="18" customFormat="1" ht="18.75" customHeight="1" x14ac:dyDescent="0.25">
      <c r="A230" s="157">
        <v>7041</v>
      </c>
      <c r="B230" s="19" t="s">
        <v>814</v>
      </c>
      <c r="C230" s="140">
        <v>725712006</v>
      </c>
      <c r="D230" s="17" t="s">
        <v>81</v>
      </c>
      <c r="E230" s="17" t="s">
        <v>815</v>
      </c>
      <c r="F230" s="16" t="s">
        <v>7031</v>
      </c>
      <c r="G230" s="16" t="s">
        <v>816</v>
      </c>
      <c r="H230" s="16" t="s">
        <v>6529</v>
      </c>
      <c r="I230" s="17" t="s">
        <v>817</v>
      </c>
      <c r="J230" s="17" t="s">
        <v>7032</v>
      </c>
      <c r="K230" s="17" t="s">
        <v>6530</v>
      </c>
      <c r="L230" s="17" t="s">
        <v>818</v>
      </c>
      <c r="M230" s="19" t="s">
        <v>50</v>
      </c>
      <c r="N230" s="20" t="s">
        <v>819</v>
      </c>
      <c r="O230" s="20" t="s">
        <v>7075</v>
      </c>
      <c r="P230" s="21"/>
      <c r="Q230" s="20"/>
      <c r="R230" s="21" t="s">
        <v>419</v>
      </c>
      <c r="S230" s="21" t="s">
        <v>7035</v>
      </c>
      <c r="T230" s="22">
        <v>37970</v>
      </c>
    </row>
    <row r="231" spans="1:20" s="18" customFormat="1" ht="18.75" customHeight="1" x14ac:dyDescent="0.25">
      <c r="A231" s="156">
        <v>7043</v>
      </c>
      <c r="B231" s="26" t="s">
        <v>4567</v>
      </c>
      <c r="C231" s="139">
        <v>754998008</v>
      </c>
      <c r="D231" s="24" t="s">
        <v>4313</v>
      </c>
      <c r="E231" s="24" t="s">
        <v>4568</v>
      </c>
      <c r="F231" s="25" t="s">
        <v>4569</v>
      </c>
      <c r="G231" s="25" t="s">
        <v>4570</v>
      </c>
      <c r="H231" s="25" t="s">
        <v>4571</v>
      </c>
      <c r="I231" s="24" t="s">
        <v>4572</v>
      </c>
      <c r="J231" s="24" t="s">
        <v>4573</v>
      </c>
      <c r="K231" s="24" t="s">
        <v>4574</v>
      </c>
      <c r="L231" s="24" t="s">
        <v>4575</v>
      </c>
      <c r="M231" s="26" t="s">
        <v>630</v>
      </c>
      <c r="N231" s="27" t="s">
        <v>205</v>
      </c>
      <c r="O231" s="27"/>
      <c r="P231" s="28"/>
      <c r="Q231" s="27"/>
      <c r="R231" s="28" t="s">
        <v>419</v>
      </c>
      <c r="S231" s="28" t="s">
        <v>4546</v>
      </c>
      <c r="T231" s="29">
        <v>37970</v>
      </c>
    </row>
    <row r="232" spans="1:20" s="18" customFormat="1" ht="18.75" customHeight="1" x14ac:dyDescent="0.25">
      <c r="A232" s="156">
        <v>7044</v>
      </c>
      <c r="B232" s="26" t="s">
        <v>1308</v>
      </c>
      <c r="C232" s="139">
        <v>726469008</v>
      </c>
      <c r="D232" s="24" t="s">
        <v>53</v>
      </c>
      <c r="E232" s="24" t="s">
        <v>1309</v>
      </c>
      <c r="F232" s="25" t="s">
        <v>1310</v>
      </c>
      <c r="G232" s="25" t="s">
        <v>1311</v>
      </c>
      <c r="H232" s="25" t="s">
        <v>1312</v>
      </c>
      <c r="I232" s="24" t="s">
        <v>1313</v>
      </c>
      <c r="J232" s="24" t="s">
        <v>1314</v>
      </c>
      <c r="K232" s="24" t="s">
        <v>1315</v>
      </c>
      <c r="L232" s="24" t="s">
        <v>1316</v>
      </c>
      <c r="M232" s="26" t="s">
        <v>50</v>
      </c>
      <c r="N232" s="27" t="s">
        <v>671</v>
      </c>
      <c r="O232" s="27" t="s">
        <v>1317</v>
      </c>
      <c r="P232" s="28"/>
      <c r="Q232" s="27"/>
      <c r="R232" s="28" t="s">
        <v>48</v>
      </c>
      <c r="S232" s="28" t="s">
        <v>1318</v>
      </c>
      <c r="T232" s="29">
        <v>37970</v>
      </c>
    </row>
    <row r="233" spans="1:20" s="18" customFormat="1" ht="18.75" customHeight="1" x14ac:dyDescent="0.25">
      <c r="A233" s="156">
        <v>7045</v>
      </c>
      <c r="B233" s="26" t="s">
        <v>1941</v>
      </c>
      <c r="C233" s="139">
        <v>733377003</v>
      </c>
      <c r="D233" s="24" t="s">
        <v>1566</v>
      </c>
      <c r="E233" s="24" t="s">
        <v>1942</v>
      </c>
      <c r="F233" s="25" t="s">
        <v>1943</v>
      </c>
      <c r="G233" s="25" t="s">
        <v>1944</v>
      </c>
      <c r="H233" s="25" t="s">
        <v>1945</v>
      </c>
      <c r="I233" s="24" t="s">
        <v>1946</v>
      </c>
      <c r="J233" s="24" t="s">
        <v>1947</v>
      </c>
      <c r="K233" s="24" t="s">
        <v>1948</v>
      </c>
      <c r="L233" s="24" t="s">
        <v>1950</v>
      </c>
      <c r="M233" s="26" t="s">
        <v>50</v>
      </c>
      <c r="N233" s="27" t="s">
        <v>730</v>
      </c>
      <c r="O233" s="27" t="s">
        <v>1951</v>
      </c>
      <c r="P233" s="28" t="s">
        <v>1949</v>
      </c>
      <c r="Q233" s="27"/>
      <c r="R233" s="28">
        <v>93401</v>
      </c>
      <c r="S233" s="28" t="s">
        <v>1952</v>
      </c>
      <c r="T233" s="29">
        <v>37970</v>
      </c>
    </row>
    <row r="234" spans="1:20" s="18" customFormat="1" ht="18.75" customHeight="1" x14ac:dyDescent="0.25">
      <c r="A234" s="156">
        <v>7046</v>
      </c>
      <c r="B234" s="24" t="s">
        <v>6210</v>
      </c>
      <c r="C234" s="139">
        <v>700229106</v>
      </c>
      <c r="D234" s="24" t="s">
        <v>81</v>
      </c>
      <c r="E234" s="24" t="s">
        <v>4238</v>
      </c>
      <c r="F234" s="25" t="s">
        <v>4239</v>
      </c>
      <c r="G234" s="25" t="s">
        <v>4240</v>
      </c>
      <c r="H234" s="25" t="s">
        <v>4241</v>
      </c>
      <c r="I234" s="24" t="s">
        <v>4242</v>
      </c>
      <c r="J234" s="24" t="s">
        <v>4243</v>
      </c>
      <c r="K234" s="24" t="s">
        <v>4244</v>
      </c>
      <c r="L234" s="24" t="s">
        <v>4245</v>
      </c>
      <c r="M234" s="26" t="s">
        <v>50</v>
      </c>
      <c r="N234" s="27" t="s">
        <v>1678</v>
      </c>
      <c r="O234" s="27"/>
      <c r="P234" s="28"/>
      <c r="Q234" s="27"/>
      <c r="R234" s="28" t="s">
        <v>419</v>
      </c>
      <c r="S234" s="28" t="s">
        <v>4246</v>
      </c>
      <c r="T234" s="29">
        <v>37970</v>
      </c>
    </row>
    <row r="235" spans="1:20" s="18" customFormat="1" ht="18.75" customHeight="1" x14ac:dyDescent="0.25">
      <c r="A235" s="156">
        <v>7048</v>
      </c>
      <c r="B235" s="26" t="s">
        <v>5762</v>
      </c>
      <c r="C235" s="139">
        <v>815133005</v>
      </c>
      <c r="D235" s="24" t="s">
        <v>152</v>
      </c>
      <c r="E235" s="24" t="s">
        <v>5763</v>
      </c>
      <c r="F235" s="25" t="s">
        <v>27</v>
      </c>
      <c r="G235" s="25" t="s">
        <v>154</v>
      </c>
      <c r="H235" s="25" t="s">
        <v>29</v>
      </c>
      <c r="I235" s="24"/>
      <c r="J235" s="24"/>
      <c r="K235" s="24" t="s">
        <v>5764</v>
      </c>
      <c r="L235" s="24" t="s">
        <v>5765</v>
      </c>
      <c r="M235" s="26" t="s">
        <v>6171</v>
      </c>
      <c r="N235" s="27" t="s">
        <v>1697</v>
      </c>
      <c r="O235" s="27"/>
      <c r="P235" s="28"/>
      <c r="Q235" s="27"/>
      <c r="R235" s="28" t="s">
        <v>281</v>
      </c>
      <c r="S235" s="28" t="s">
        <v>5766</v>
      </c>
      <c r="T235" s="29">
        <v>37970</v>
      </c>
    </row>
    <row r="236" spans="1:20" s="18" customFormat="1" ht="18.75" customHeight="1" x14ac:dyDescent="0.25">
      <c r="A236" s="157">
        <v>7049</v>
      </c>
      <c r="B236" s="19" t="s">
        <v>4090</v>
      </c>
      <c r="C236" s="140">
        <v>690609002</v>
      </c>
      <c r="D236" s="17" t="s">
        <v>2854</v>
      </c>
      <c r="E236" s="17" t="s">
        <v>4091</v>
      </c>
      <c r="F236" s="16" t="s">
        <v>27</v>
      </c>
      <c r="G236" s="16" t="s">
        <v>2872</v>
      </c>
      <c r="H236" s="16" t="s">
        <v>29</v>
      </c>
      <c r="I236" s="17"/>
      <c r="J236" s="17"/>
      <c r="K236" s="17" t="s">
        <v>4092</v>
      </c>
      <c r="L236" s="17" t="s">
        <v>4093</v>
      </c>
      <c r="M236" s="19" t="s">
        <v>630</v>
      </c>
      <c r="N236" s="20" t="s">
        <v>205</v>
      </c>
      <c r="O236" s="20"/>
      <c r="P236" s="21"/>
      <c r="Q236" s="20"/>
      <c r="R236" s="21">
        <v>91001</v>
      </c>
      <c r="S236" s="21" t="s">
        <v>2875</v>
      </c>
      <c r="T236" s="22">
        <v>37970</v>
      </c>
    </row>
    <row r="237" spans="1:20" s="18" customFormat="1" ht="18.75" customHeight="1" x14ac:dyDescent="0.25">
      <c r="A237" s="157">
        <v>7050</v>
      </c>
      <c r="B237" s="19" t="s">
        <v>4032</v>
      </c>
      <c r="C237" s="140">
        <v>691508005</v>
      </c>
      <c r="D237" s="17" t="s">
        <v>2854</v>
      </c>
      <c r="E237" s="17" t="s">
        <v>2871</v>
      </c>
      <c r="F237" s="16" t="s">
        <v>27</v>
      </c>
      <c r="G237" s="16" t="s">
        <v>2872</v>
      </c>
      <c r="H237" s="16" t="s">
        <v>29</v>
      </c>
      <c r="I237" s="17"/>
      <c r="J237" s="17"/>
      <c r="K237" s="17" t="s">
        <v>4033</v>
      </c>
      <c r="L237" s="17" t="s">
        <v>4034</v>
      </c>
      <c r="M237" s="19" t="s">
        <v>344</v>
      </c>
      <c r="N237" s="20" t="s">
        <v>4035</v>
      </c>
      <c r="O237" s="20" t="s">
        <v>6580</v>
      </c>
      <c r="P237" s="21" t="s">
        <v>6581</v>
      </c>
      <c r="Q237" s="20"/>
      <c r="R237" s="21">
        <v>91001</v>
      </c>
      <c r="S237" s="21" t="s">
        <v>2875</v>
      </c>
      <c r="T237" s="22">
        <v>37970</v>
      </c>
    </row>
    <row r="238" spans="1:20" s="18" customFormat="1" ht="18.75" customHeight="1" x14ac:dyDescent="0.25">
      <c r="A238" s="157">
        <v>7051</v>
      </c>
      <c r="B238" s="19" t="s">
        <v>3366</v>
      </c>
      <c r="C238" s="140">
        <v>692538005</v>
      </c>
      <c r="D238" s="17" t="s">
        <v>2854</v>
      </c>
      <c r="E238" s="17" t="s">
        <v>2871</v>
      </c>
      <c r="F238" s="16" t="s">
        <v>27</v>
      </c>
      <c r="G238" s="16" t="s">
        <v>2872</v>
      </c>
      <c r="H238" s="16" t="s">
        <v>29</v>
      </c>
      <c r="I238" s="17"/>
      <c r="J238" s="17"/>
      <c r="K238" s="17" t="s">
        <v>3367</v>
      </c>
      <c r="L238" s="17" t="s">
        <v>3368</v>
      </c>
      <c r="M238" s="19" t="s">
        <v>50</v>
      </c>
      <c r="N238" s="20" t="s">
        <v>906</v>
      </c>
      <c r="O238" s="20"/>
      <c r="P238" s="21"/>
      <c r="Q238" s="20"/>
      <c r="R238" s="21">
        <v>91001</v>
      </c>
      <c r="S238" s="21" t="s">
        <v>3369</v>
      </c>
      <c r="T238" s="22">
        <v>37970</v>
      </c>
    </row>
    <row r="239" spans="1:20" s="18" customFormat="1" ht="18.75" customHeight="1" x14ac:dyDescent="0.25">
      <c r="A239" s="157">
        <v>7052</v>
      </c>
      <c r="B239" s="19" t="s">
        <v>3851</v>
      </c>
      <c r="C239" s="140">
        <v>690812002</v>
      </c>
      <c r="D239" s="17" t="s">
        <v>2854</v>
      </c>
      <c r="E239" s="17" t="s">
        <v>2871</v>
      </c>
      <c r="F239" s="16" t="s">
        <v>27</v>
      </c>
      <c r="G239" s="16" t="s">
        <v>2872</v>
      </c>
      <c r="H239" s="16" t="s">
        <v>29</v>
      </c>
      <c r="I239" s="17"/>
      <c r="J239" s="17"/>
      <c r="K239" s="17" t="s">
        <v>3852</v>
      </c>
      <c r="L239" s="17" t="s">
        <v>3853</v>
      </c>
      <c r="M239" s="19" t="s">
        <v>6170</v>
      </c>
      <c r="N239" s="20" t="s">
        <v>3855</v>
      </c>
      <c r="O239" s="20" t="s">
        <v>3854</v>
      </c>
      <c r="P239" s="21"/>
      <c r="Q239" s="20"/>
      <c r="R239" s="21">
        <v>91001</v>
      </c>
      <c r="S239" s="21" t="s">
        <v>2875</v>
      </c>
      <c r="T239" s="22">
        <v>37970</v>
      </c>
    </row>
    <row r="240" spans="1:20" s="18" customFormat="1" ht="18.75" customHeight="1" x14ac:dyDescent="0.25">
      <c r="A240" s="156">
        <v>7053</v>
      </c>
      <c r="B240" s="26" t="s">
        <v>2505</v>
      </c>
      <c r="C240" s="139">
        <v>724210007</v>
      </c>
      <c r="D240" s="24" t="s">
        <v>1566</v>
      </c>
      <c r="E240" s="24" t="s">
        <v>2506</v>
      </c>
      <c r="F240" s="25" t="s">
        <v>2507</v>
      </c>
      <c r="G240" s="25" t="s">
        <v>2508</v>
      </c>
      <c r="H240" s="25" t="s">
        <v>2509</v>
      </c>
      <c r="I240" s="24" t="s">
        <v>2510</v>
      </c>
      <c r="J240" s="24" t="s">
        <v>2511</v>
      </c>
      <c r="K240" s="24" t="s">
        <v>2512</v>
      </c>
      <c r="L240" s="24" t="s">
        <v>2514</v>
      </c>
      <c r="M240" s="26" t="s">
        <v>50</v>
      </c>
      <c r="N240" s="27" t="s">
        <v>1476</v>
      </c>
      <c r="O240" s="27"/>
      <c r="P240" s="28" t="s">
        <v>2513</v>
      </c>
      <c r="Q240" s="27"/>
      <c r="R240" s="28">
        <v>93401</v>
      </c>
      <c r="S240" s="33" t="s">
        <v>6942</v>
      </c>
      <c r="T240" s="29">
        <v>37970</v>
      </c>
    </row>
    <row r="241" spans="1:20" s="18" customFormat="1" ht="18.75" customHeight="1" x14ac:dyDescent="0.25">
      <c r="A241" s="157">
        <v>7054</v>
      </c>
      <c r="B241" s="19" t="s">
        <v>3011</v>
      </c>
      <c r="C241" s="140">
        <v>692542002</v>
      </c>
      <c r="D241" s="17" t="s">
        <v>2854</v>
      </c>
      <c r="E241" s="17" t="s">
        <v>2871</v>
      </c>
      <c r="F241" s="16" t="s">
        <v>27</v>
      </c>
      <c r="G241" s="16" t="s">
        <v>2872</v>
      </c>
      <c r="H241" s="16" t="s">
        <v>29</v>
      </c>
      <c r="I241" s="17"/>
      <c r="J241" s="17"/>
      <c r="K241" s="17" t="s">
        <v>3012</v>
      </c>
      <c r="L241" s="17" t="s">
        <v>3013</v>
      </c>
      <c r="M241" s="19" t="s">
        <v>50</v>
      </c>
      <c r="N241" s="20" t="s">
        <v>1181</v>
      </c>
      <c r="O241" s="20" t="s">
        <v>6313</v>
      </c>
      <c r="P241" s="21" t="s">
        <v>6314</v>
      </c>
      <c r="Q241" s="20"/>
      <c r="R241" s="21">
        <v>91001</v>
      </c>
      <c r="S241" s="21" t="s">
        <v>2875</v>
      </c>
      <c r="T241" s="22">
        <v>37970</v>
      </c>
    </row>
    <row r="242" spans="1:20" s="18" customFormat="1" ht="18.75" customHeight="1" x14ac:dyDescent="0.25">
      <c r="A242" s="156">
        <v>7055</v>
      </c>
      <c r="B242" s="26" t="s">
        <v>1465</v>
      </c>
      <c r="C242" s="139">
        <v>724416004</v>
      </c>
      <c r="D242" s="24" t="s">
        <v>81</v>
      </c>
      <c r="E242" s="24" t="s">
        <v>1466</v>
      </c>
      <c r="F242" s="25" t="s">
        <v>1467</v>
      </c>
      <c r="G242" s="25" t="s">
        <v>1468</v>
      </c>
      <c r="H242" s="25" t="s">
        <v>1469</v>
      </c>
      <c r="I242" s="24" t="s">
        <v>1470</v>
      </c>
      <c r="J242" s="24" t="s">
        <v>1471</v>
      </c>
      <c r="K242" s="24" t="s">
        <v>1472</v>
      </c>
      <c r="L242" s="24" t="s">
        <v>1474</v>
      </c>
      <c r="M242" s="26" t="s">
        <v>50</v>
      </c>
      <c r="N242" s="27" t="s">
        <v>1476</v>
      </c>
      <c r="O242" s="27" t="s">
        <v>1475</v>
      </c>
      <c r="P242" s="28" t="s">
        <v>1473</v>
      </c>
      <c r="Q242" s="27"/>
      <c r="R242" s="28"/>
      <c r="S242" s="28" t="s">
        <v>1477</v>
      </c>
      <c r="T242" s="29">
        <v>37970</v>
      </c>
    </row>
    <row r="243" spans="1:20" s="18" customFormat="1" ht="18.75" customHeight="1" x14ac:dyDescent="0.25">
      <c r="A243" s="156">
        <v>7056</v>
      </c>
      <c r="B243" s="24" t="s">
        <v>3783</v>
      </c>
      <c r="C243" s="139">
        <v>690713004</v>
      </c>
      <c r="D243" s="24" t="s">
        <v>2854</v>
      </c>
      <c r="E243" s="24" t="s">
        <v>2871</v>
      </c>
      <c r="F243" s="25" t="s">
        <v>27</v>
      </c>
      <c r="G243" s="25" t="s">
        <v>2872</v>
      </c>
      <c r="H243" s="25" t="s">
        <v>29</v>
      </c>
      <c r="I243" s="24"/>
      <c r="J243" s="24"/>
      <c r="K243" s="24" t="s">
        <v>3784</v>
      </c>
      <c r="L243" s="24" t="s">
        <v>3785</v>
      </c>
      <c r="M243" s="26" t="s">
        <v>50</v>
      </c>
      <c r="N243" s="27" t="s">
        <v>2336</v>
      </c>
      <c r="O243" s="27" t="s">
        <v>3786</v>
      </c>
      <c r="P243" s="28"/>
      <c r="Q243" s="27"/>
      <c r="R243" s="28">
        <v>91001</v>
      </c>
      <c r="S243" s="28" t="s">
        <v>2875</v>
      </c>
      <c r="T243" s="29">
        <v>37970</v>
      </c>
    </row>
    <row r="244" spans="1:20" s="18" customFormat="1" ht="18.75" customHeight="1" x14ac:dyDescent="0.25">
      <c r="A244" s="157">
        <v>7057</v>
      </c>
      <c r="B244" s="19" t="s">
        <v>4040</v>
      </c>
      <c r="C244" s="140">
        <v>691907007</v>
      </c>
      <c r="D244" s="17" t="s">
        <v>2854</v>
      </c>
      <c r="E244" s="17" t="s">
        <v>2871</v>
      </c>
      <c r="F244" s="16" t="s">
        <v>27</v>
      </c>
      <c r="G244" s="16" t="s">
        <v>2872</v>
      </c>
      <c r="H244" s="16" t="s">
        <v>29</v>
      </c>
      <c r="I244" s="17"/>
      <c r="J244" s="17"/>
      <c r="K244" s="17" t="s">
        <v>4041</v>
      </c>
      <c r="L244" s="17" t="s">
        <v>4042</v>
      </c>
      <c r="M244" s="19" t="s">
        <v>51</v>
      </c>
      <c r="N244" s="20" t="s">
        <v>4043</v>
      </c>
      <c r="O244" s="20">
        <v>452973427</v>
      </c>
      <c r="P244" s="21" t="s">
        <v>6571</v>
      </c>
      <c r="Q244" s="20"/>
      <c r="R244" s="21">
        <v>91001</v>
      </c>
      <c r="S244" s="21" t="s">
        <v>2875</v>
      </c>
      <c r="T244" s="22">
        <v>37970</v>
      </c>
    </row>
    <row r="245" spans="1:20" s="18" customFormat="1" ht="18.75" customHeight="1" x14ac:dyDescent="0.25">
      <c r="A245" s="156">
        <v>7059</v>
      </c>
      <c r="B245" s="26" t="s">
        <v>2393</v>
      </c>
      <c r="C245" s="139">
        <v>730513003</v>
      </c>
      <c r="D245" s="24" t="s">
        <v>1579</v>
      </c>
      <c r="E245" s="24" t="s">
        <v>2394</v>
      </c>
      <c r="F245" s="25" t="s">
        <v>2395</v>
      </c>
      <c r="G245" s="25" t="s">
        <v>2396</v>
      </c>
      <c r="H245" s="25" t="s">
        <v>2397</v>
      </c>
      <c r="I245" s="24" t="s">
        <v>2398</v>
      </c>
      <c r="J245" s="24" t="s">
        <v>2399</v>
      </c>
      <c r="K245" s="24" t="s">
        <v>139</v>
      </c>
      <c r="L245" s="24" t="s">
        <v>2400</v>
      </c>
      <c r="M245" s="26" t="s">
        <v>50</v>
      </c>
      <c r="N245" s="27" t="s">
        <v>730</v>
      </c>
      <c r="O245" s="27"/>
      <c r="P245" s="28"/>
      <c r="Q245" s="27"/>
      <c r="R245" s="28">
        <v>93401</v>
      </c>
      <c r="S245" s="28" t="s">
        <v>2401</v>
      </c>
      <c r="T245" s="29">
        <v>37970</v>
      </c>
    </row>
    <row r="246" spans="1:20" s="18" customFormat="1" ht="18.75" customHeight="1" x14ac:dyDescent="0.25">
      <c r="A246" s="156">
        <v>7060</v>
      </c>
      <c r="B246" s="26" t="s">
        <v>1657</v>
      </c>
      <c r="C246" s="139" t="s">
        <v>7806</v>
      </c>
      <c r="D246" s="24" t="s">
        <v>1658</v>
      </c>
      <c r="E246" s="24" t="s">
        <v>1659</v>
      </c>
      <c r="F246" s="25" t="s">
        <v>27</v>
      </c>
      <c r="G246" s="25" t="s">
        <v>1660</v>
      </c>
      <c r="H246" s="25" t="s">
        <v>1661</v>
      </c>
      <c r="I246" s="24" t="s">
        <v>186</v>
      </c>
      <c r="J246" s="24" t="s">
        <v>1662</v>
      </c>
      <c r="K246" s="24" t="s">
        <v>1663</v>
      </c>
      <c r="L246" s="26" t="s">
        <v>1665</v>
      </c>
      <c r="M246" s="26" t="s">
        <v>6170</v>
      </c>
      <c r="N246" s="27" t="s">
        <v>1666</v>
      </c>
      <c r="O246" s="27"/>
      <c r="P246" s="117" t="s">
        <v>1664</v>
      </c>
      <c r="Q246" s="27"/>
      <c r="R246" s="28">
        <v>93401</v>
      </c>
      <c r="S246" s="28" t="s">
        <v>1667</v>
      </c>
      <c r="T246" s="29">
        <v>37970</v>
      </c>
    </row>
    <row r="247" spans="1:20" s="18" customFormat="1" ht="18.75" customHeight="1" x14ac:dyDescent="0.25">
      <c r="A247" s="156">
        <v>7062</v>
      </c>
      <c r="B247" s="26" t="s">
        <v>1499</v>
      </c>
      <c r="C247" s="139">
        <v>705568006</v>
      </c>
      <c r="D247" s="24" t="s">
        <v>81</v>
      </c>
      <c r="E247" s="24" t="s">
        <v>1500</v>
      </c>
      <c r="F247" s="25" t="s">
        <v>1501</v>
      </c>
      <c r="G247" s="25" t="s">
        <v>1502</v>
      </c>
      <c r="H247" s="25" t="s">
        <v>1503</v>
      </c>
      <c r="I247" s="24" t="s">
        <v>1504</v>
      </c>
      <c r="J247" s="24" t="s">
        <v>1505</v>
      </c>
      <c r="K247" s="24" t="s">
        <v>1506</v>
      </c>
      <c r="L247" s="24" t="s">
        <v>1508</v>
      </c>
      <c r="M247" s="26" t="s">
        <v>50</v>
      </c>
      <c r="N247" s="27" t="s">
        <v>730</v>
      </c>
      <c r="O247" s="27" t="s">
        <v>1509</v>
      </c>
      <c r="P247" s="28" t="s">
        <v>1507</v>
      </c>
      <c r="Q247" s="27"/>
      <c r="R247" s="28" t="s">
        <v>1274</v>
      </c>
      <c r="S247" s="28" t="s">
        <v>1510</v>
      </c>
      <c r="T247" s="29">
        <v>37970</v>
      </c>
    </row>
    <row r="248" spans="1:20" s="18" customFormat="1" ht="18.75" customHeight="1" x14ac:dyDescent="0.25">
      <c r="A248" s="156">
        <v>7063</v>
      </c>
      <c r="B248" s="26" t="s">
        <v>388</v>
      </c>
      <c r="C248" s="139">
        <v>802305002</v>
      </c>
      <c r="D248" s="24" t="s">
        <v>245</v>
      </c>
      <c r="E248" s="24" t="s">
        <v>389</v>
      </c>
      <c r="F248" s="25" t="s">
        <v>27</v>
      </c>
      <c r="G248" s="25" t="s">
        <v>247</v>
      </c>
      <c r="H248" s="25" t="s">
        <v>29</v>
      </c>
      <c r="I248" s="24"/>
      <c r="J248" s="24"/>
      <c r="K248" s="24" t="s">
        <v>392</v>
      </c>
      <c r="L248" s="24" t="s">
        <v>393</v>
      </c>
      <c r="M248" s="26" t="s">
        <v>50</v>
      </c>
      <c r="N248" s="27" t="s">
        <v>395</v>
      </c>
      <c r="O248" s="27" t="s">
        <v>394</v>
      </c>
      <c r="P248" s="28"/>
      <c r="Q248" s="27"/>
      <c r="R248" s="28">
        <v>93910</v>
      </c>
      <c r="S248" s="28" t="s">
        <v>396</v>
      </c>
      <c r="T248" s="29">
        <v>37970</v>
      </c>
    </row>
    <row r="249" spans="1:20" s="18" customFormat="1" ht="18.75" customHeight="1" x14ac:dyDescent="0.25">
      <c r="A249" s="157">
        <v>7064</v>
      </c>
      <c r="B249" s="19" t="s">
        <v>3795</v>
      </c>
      <c r="C249" s="140">
        <v>690601001</v>
      </c>
      <c r="D249" s="17" t="s">
        <v>2854</v>
      </c>
      <c r="E249" s="17" t="s">
        <v>2882</v>
      </c>
      <c r="F249" s="16" t="s">
        <v>1700</v>
      </c>
      <c r="G249" s="16" t="s">
        <v>3796</v>
      </c>
      <c r="H249" s="16" t="s">
        <v>29</v>
      </c>
      <c r="I249" s="17"/>
      <c r="J249" s="17"/>
      <c r="K249" s="17" t="s">
        <v>3797</v>
      </c>
      <c r="L249" s="17" t="s">
        <v>3798</v>
      </c>
      <c r="M249" s="19" t="s">
        <v>630</v>
      </c>
      <c r="N249" s="20" t="s">
        <v>1347</v>
      </c>
      <c r="O249" s="20"/>
      <c r="P249" s="21"/>
      <c r="Q249" s="20"/>
      <c r="R249" s="21">
        <v>91001</v>
      </c>
      <c r="S249" s="21" t="s">
        <v>2949</v>
      </c>
      <c r="T249" s="22">
        <v>37970</v>
      </c>
    </row>
    <row r="250" spans="1:20" s="18" customFormat="1" ht="18.75" customHeight="1" x14ac:dyDescent="0.25">
      <c r="A250" s="157">
        <v>7066</v>
      </c>
      <c r="B250" s="19" t="s">
        <v>3559</v>
      </c>
      <c r="C250" s="140">
        <v>690705001</v>
      </c>
      <c r="D250" s="17" t="s">
        <v>2854</v>
      </c>
      <c r="E250" s="17" t="s">
        <v>2871</v>
      </c>
      <c r="F250" s="16" t="s">
        <v>27</v>
      </c>
      <c r="G250" s="16" t="s">
        <v>2872</v>
      </c>
      <c r="H250" s="16" t="s">
        <v>29</v>
      </c>
      <c r="I250" s="17"/>
      <c r="J250" s="17"/>
      <c r="K250" s="17" t="s">
        <v>3560</v>
      </c>
      <c r="L250" s="17" t="s">
        <v>3561</v>
      </c>
      <c r="M250" s="19" t="s">
        <v>50</v>
      </c>
      <c r="N250" s="20" t="s">
        <v>1840</v>
      </c>
      <c r="O250" s="20" t="s">
        <v>6334</v>
      </c>
      <c r="P250" s="21" t="s">
        <v>6335</v>
      </c>
      <c r="Q250" s="20"/>
      <c r="R250" s="21">
        <v>91001</v>
      </c>
      <c r="S250" s="21" t="s">
        <v>3269</v>
      </c>
      <c r="T250" s="22">
        <v>37970</v>
      </c>
    </row>
    <row r="251" spans="1:20" s="18" customFormat="1" ht="18.75" customHeight="1" x14ac:dyDescent="0.25">
      <c r="A251" s="156">
        <v>7067</v>
      </c>
      <c r="B251" s="26" t="s">
        <v>4200</v>
      </c>
      <c r="C251" s="139">
        <v>825652000</v>
      </c>
      <c r="D251" s="24" t="s">
        <v>1212</v>
      </c>
      <c r="E251" s="24" t="s">
        <v>4201</v>
      </c>
      <c r="F251" s="31" t="s">
        <v>7730</v>
      </c>
      <c r="G251" s="25" t="s">
        <v>4202</v>
      </c>
      <c r="H251" s="25" t="s">
        <v>4203</v>
      </c>
      <c r="I251" s="24" t="s">
        <v>4204</v>
      </c>
      <c r="J251" s="24" t="s">
        <v>4205</v>
      </c>
      <c r="K251" s="24" t="s">
        <v>4206</v>
      </c>
      <c r="L251" s="24" t="s">
        <v>4207</v>
      </c>
      <c r="M251" s="26" t="s">
        <v>50</v>
      </c>
      <c r="N251" s="27" t="s">
        <v>2336</v>
      </c>
      <c r="O251" s="38" t="s">
        <v>7731</v>
      </c>
      <c r="P251" s="33" t="s">
        <v>7732</v>
      </c>
      <c r="Q251" s="27"/>
      <c r="R251" s="28" t="s">
        <v>1217</v>
      </c>
      <c r="S251" s="33" t="s">
        <v>7733</v>
      </c>
      <c r="T251" s="29">
        <v>37970</v>
      </c>
    </row>
    <row r="252" spans="1:20" s="18" customFormat="1" ht="18.75" customHeight="1" x14ac:dyDescent="0.25">
      <c r="A252" s="156">
        <v>7068</v>
      </c>
      <c r="B252" s="26" t="s">
        <v>5708</v>
      </c>
      <c r="C252" s="139">
        <v>759932501</v>
      </c>
      <c r="D252" s="24" t="s">
        <v>81</v>
      </c>
      <c r="E252" s="24" t="s">
        <v>5709</v>
      </c>
      <c r="F252" s="25" t="s">
        <v>5710</v>
      </c>
      <c r="G252" s="25" t="s">
        <v>4779</v>
      </c>
      <c r="H252" s="25" t="s">
        <v>5711</v>
      </c>
      <c r="I252" s="24" t="s">
        <v>4242</v>
      </c>
      <c r="J252" s="24" t="s">
        <v>5712</v>
      </c>
      <c r="K252" s="24" t="s">
        <v>5713</v>
      </c>
      <c r="L252" s="24" t="s">
        <v>5714</v>
      </c>
      <c r="M252" s="26" t="s">
        <v>344</v>
      </c>
      <c r="N252" s="27" t="s">
        <v>2726</v>
      </c>
      <c r="O252" s="27"/>
      <c r="P252" s="28"/>
      <c r="Q252" s="27"/>
      <c r="R252" s="28" t="s">
        <v>419</v>
      </c>
      <c r="S252" s="28" t="s">
        <v>5715</v>
      </c>
      <c r="T252" s="29">
        <v>37970</v>
      </c>
    </row>
    <row r="253" spans="1:20" s="18" customFormat="1" ht="18.75" customHeight="1" x14ac:dyDescent="0.25">
      <c r="A253" s="157">
        <v>7069</v>
      </c>
      <c r="B253" s="19" t="s">
        <v>1761</v>
      </c>
      <c r="C253" s="140">
        <v>725172001</v>
      </c>
      <c r="D253" s="17" t="s">
        <v>1658</v>
      </c>
      <c r="E253" s="17" t="s">
        <v>1762</v>
      </c>
      <c r="F253" s="16" t="s">
        <v>1700</v>
      </c>
      <c r="G253" s="16" t="s">
        <v>1763</v>
      </c>
      <c r="H253" s="16" t="s">
        <v>7197</v>
      </c>
      <c r="I253" s="17" t="s">
        <v>1764</v>
      </c>
      <c r="J253" s="17" t="s">
        <v>7198</v>
      </c>
      <c r="K253" s="17" t="s">
        <v>7199</v>
      </c>
      <c r="L253" s="17" t="s">
        <v>1765</v>
      </c>
      <c r="M253" s="19" t="s">
        <v>50</v>
      </c>
      <c r="N253" s="20" t="s">
        <v>1181</v>
      </c>
      <c r="O253" s="20" t="s">
        <v>1766</v>
      </c>
      <c r="P253" s="41" t="s">
        <v>7196</v>
      </c>
      <c r="Q253" s="20"/>
      <c r="R253" s="21" t="s">
        <v>1274</v>
      </c>
      <c r="S253" s="21" t="s">
        <v>7275</v>
      </c>
      <c r="T253" s="22">
        <v>37970</v>
      </c>
    </row>
    <row r="254" spans="1:20" s="18" customFormat="1" ht="18.75" customHeight="1" x14ac:dyDescent="0.25">
      <c r="A254" s="156">
        <v>7070</v>
      </c>
      <c r="B254" s="26" t="s">
        <v>6402</v>
      </c>
      <c r="C254" s="139">
        <v>718395003</v>
      </c>
      <c r="D254" s="24" t="s">
        <v>81</v>
      </c>
      <c r="E254" s="24" t="s">
        <v>183</v>
      </c>
      <c r="F254" s="25" t="s">
        <v>184</v>
      </c>
      <c r="G254" s="25" t="s">
        <v>185</v>
      </c>
      <c r="H254" s="25" t="s">
        <v>6259</v>
      </c>
      <c r="I254" s="24" t="s">
        <v>186</v>
      </c>
      <c r="J254" s="24" t="s">
        <v>6260</v>
      </c>
      <c r="K254" s="24" t="s">
        <v>6261</v>
      </c>
      <c r="L254" s="110" t="s">
        <v>6262</v>
      </c>
      <c r="M254" s="27" t="s">
        <v>618</v>
      </c>
      <c r="N254" s="27" t="s">
        <v>187</v>
      </c>
      <c r="O254" s="27" t="s">
        <v>6263</v>
      </c>
      <c r="P254" s="28" t="s">
        <v>6264</v>
      </c>
      <c r="Q254" s="27"/>
      <c r="R254" s="28">
        <v>93401</v>
      </c>
      <c r="S254" s="110" t="s">
        <v>6403</v>
      </c>
      <c r="T254" s="29">
        <v>37970</v>
      </c>
    </row>
    <row r="255" spans="1:20" s="18" customFormat="1" ht="18.75" customHeight="1" x14ac:dyDescent="0.25">
      <c r="A255" s="157">
        <v>7071</v>
      </c>
      <c r="B255" s="19" t="s">
        <v>3432</v>
      </c>
      <c r="C255" s="140">
        <v>692541006</v>
      </c>
      <c r="D255" s="17" t="s">
        <v>2854</v>
      </c>
      <c r="E255" s="17" t="s">
        <v>2871</v>
      </c>
      <c r="F255" s="16" t="s">
        <v>27</v>
      </c>
      <c r="G255" s="16" t="s">
        <v>2872</v>
      </c>
      <c r="H255" s="16" t="s">
        <v>29</v>
      </c>
      <c r="I255" s="17"/>
      <c r="J255" s="17"/>
      <c r="K255" s="17" t="s">
        <v>3433</v>
      </c>
      <c r="L255" s="17" t="s">
        <v>3434</v>
      </c>
      <c r="M255" s="19" t="s">
        <v>50</v>
      </c>
      <c r="N255" s="20" t="s">
        <v>3435</v>
      </c>
      <c r="O255" s="20"/>
      <c r="P255" s="21"/>
      <c r="Q255" s="20"/>
      <c r="R255" s="21">
        <v>91001</v>
      </c>
      <c r="S255" s="21" t="s">
        <v>2875</v>
      </c>
      <c r="T255" s="22">
        <v>37970</v>
      </c>
    </row>
    <row r="256" spans="1:20" s="18" customFormat="1" ht="18.75" customHeight="1" x14ac:dyDescent="0.25">
      <c r="A256" s="157">
        <v>7072</v>
      </c>
      <c r="B256" s="19" t="s">
        <v>3135</v>
      </c>
      <c r="C256" s="140">
        <v>690403005</v>
      </c>
      <c r="D256" s="17" t="s">
        <v>2854</v>
      </c>
      <c r="E256" s="17" t="s">
        <v>2871</v>
      </c>
      <c r="F256" s="16" t="s">
        <v>27</v>
      </c>
      <c r="G256" s="16" t="s">
        <v>2872</v>
      </c>
      <c r="H256" s="16" t="s">
        <v>29</v>
      </c>
      <c r="I256" s="17"/>
      <c r="J256" s="17"/>
      <c r="K256" s="17" t="s">
        <v>3136</v>
      </c>
      <c r="L256" s="17" t="s">
        <v>3137</v>
      </c>
      <c r="M256" s="19" t="s">
        <v>6169</v>
      </c>
      <c r="N256" s="20" t="s">
        <v>992</v>
      </c>
      <c r="O256" s="20" t="s">
        <v>3138</v>
      </c>
      <c r="P256" s="21"/>
      <c r="Q256" s="20"/>
      <c r="R256" s="21">
        <v>91001</v>
      </c>
      <c r="S256" s="21" t="s">
        <v>2875</v>
      </c>
      <c r="T256" s="22">
        <v>37970</v>
      </c>
    </row>
    <row r="257" spans="1:20" s="18" customFormat="1" ht="18.75" customHeight="1" x14ac:dyDescent="0.25">
      <c r="A257" s="156">
        <v>7074</v>
      </c>
      <c r="B257" s="26" t="s">
        <v>1182</v>
      </c>
      <c r="C257" s="139">
        <v>708564001</v>
      </c>
      <c r="D257" s="24" t="s">
        <v>81</v>
      </c>
      <c r="E257" s="24" t="s">
        <v>1183</v>
      </c>
      <c r="F257" s="31" t="s">
        <v>7209</v>
      </c>
      <c r="G257" s="25" t="s">
        <v>1184</v>
      </c>
      <c r="H257" s="25" t="s">
        <v>1185</v>
      </c>
      <c r="I257" s="24" t="s">
        <v>708</v>
      </c>
      <c r="J257" s="24" t="s">
        <v>1186</v>
      </c>
      <c r="K257" s="24" t="s">
        <v>1187</v>
      </c>
      <c r="L257" s="24" t="s">
        <v>1188</v>
      </c>
      <c r="M257" s="26" t="s">
        <v>50</v>
      </c>
      <c r="N257" s="27" t="s">
        <v>1098</v>
      </c>
      <c r="O257" s="27" t="s">
        <v>1189</v>
      </c>
      <c r="P257" s="117"/>
      <c r="Q257" s="28"/>
      <c r="R257" s="28">
        <v>93401</v>
      </c>
      <c r="S257" s="33" t="s">
        <v>7217</v>
      </c>
      <c r="T257" s="29">
        <v>37970</v>
      </c>
    </row>
    <row r="258" spans="1:20" s="18" customFormat="1" ht="18.75" customHeight="1" x14ac:dyDescent="0.25">
      <c r="A258" s="156">
        <v>7076</v>
      </c>
      <c r="B258" s="26" t="s">
        <v>5204</v>
      </c>
      <c r="C258" s="139">
        <v>650852001</v>
      </c>
      <c r="D258" s="24" t="s">
        <v>81</v>
      </c>
      <c r="E258" s="24" t="s">
        <v>5205</v>
      </c>
      <c r="F258" s="31" t="s">
        <v>7541</v>
      </c>
      <c r="G258" s="25" t="s">
        <v>4779</v>
      </c>
      <c r="H258" s="31" t="s">
        <v>7542</v>
      </c>
      <c r="I258" s="24" t="s">
        <v>708</v>
      </c>
      <c r="J258" s="24" t="s">
        <v>5206</v>
      </c>
      <c r="K258" s="24" t="s">
        <v>5207</v>
      </c>
      <c r="L258" s="24" t="s">
        <v>6740</v>
      </c>
      <c r="M258" s="26" t="s">
        <v>50</v>
      </c>
      <c r="N258" s="27" t="s">
        <v>2336</v>
      </c>
      <c r="O258" s="27">
        <v>981829131</v>
      </c>
      <c r="P258" s="28" t="s">
        <v>5208</v>
      </c>
      <c r="Q258" s="27"/>
      <c r="R258" s="28" t="s">
        <v>419</v>
      </c>
      <c r="S258" s="33" t="s">
        <v>7550</v>
      </c>
      <c r="T258" s="29">
        <v>37970</v>
      </c>
    </row>
    <row r="259" spans="1:20" s="18" customFormat="1" ht="18.75" customHeight="1" x14ac:dyDescent="0.25">
      <c r="A259" s="156">
        <v>7077</v>
      </c>
      <c r="B259" s="26" t="s">
        <v>532</v>
      </c>
      <c r="C259" s="139" t="s">
        <v>7797</v>
      </c>
      <c r="D259" s="24" t="s">
        <v>81</v>
      </c>
      <c r="E259" s="24" t="s">
        <v>533</v>
      </c>
      <c r="F259" s="25" t="s">
        <v>534</v>
      </c>
      <c r="G259" s="25" t="s">
        <v>535</v>
      </c>
      <c r="H259" s="25" t="s">
        <v>536</v>
      </c>
      <c r="I259" s="24" t="s">
        <v>537</v>
      </c>
      <c r="J259" s="24" t="s">
        <v>538</v>
      </c>
      <c r="K259" s="24" t="s">
        <v>539</v>
      </c>
      <c r="L259" s="24" t="s">
        <v>540</v>
      </c>
      <c r="M259" s="26" t="s">
        <v>51</v>
      </c>
      <c r="N259" s="27" t="s">
        <v>338</v>
      </c>
      <c r="O259" s="27"/>
      <c r="P259" s="28"/>
      <c r="Q259" s="27"/>
      <c r="R259" s="28" t="s">
        <v>48</v>
      </c>
      <c r="S259" s="28" t="s">
        <v>541</v>
      </c>
      <c r="T259" s="29">
        <v>37970</v>
      </c>
    </row>
    <row r="260" spans="1:20" s="18" customFormat="1" ht="18.75" customHeight="1" x14ac:dyDescent="0.25">
      <c r="A260" s="156">
        <v>7078</v>
      </c>
      <c r="B260" s="24" t="s">
        <v>2696</v>
      </c>
      <c r="C260" s="139">
        <v>650502205</v>
      </c>
      <c r="D260" s="24" t="s">
        <v>1977</v>
      </c>
      <c r="E260" s="24" t="s">
        <v>2697</v>
      </c>
      <c r="F260" s="25" t="s">
        <v>2698</v>
      </c>
      <c r="G260" s="25" t="s">
        <v>2699</v>
      </c>
      <c r="H260" s="25" t="s">
        <v>2700</v>
      </c>
      <c r="I260" s="24" t="s">
        <v>2701</v>
      </c>
      <c r="J260" s="24" t="s">
        <v>2702</v>
      </c>
      <c r="K260" s="24" t="s">
        <v>2703</v>
      </c>
      <c r="L260" s="24" t="s">
        <v>2704</v>
      </c>
      <c r="M260" s="26" t="s">
        <v>6166</v>
      </c>
      <c r="N260" s="27" t="s">
        <v>2705</v>
      </c>
      <c r="O260" s="27"/>
      <c r="P260" s="28"/>
      <c r="Q260" s="27"/>
      <c r="R260" s="28">
        <v>93401</v>
      </c>
      <c r="S260" s="28" t="s">
        <v>2706</v>
      </c>
      <c r="T260" s="29">
        <v>37970</v>
      </c>
    </row>
    <row r="261" spans="1:20" s="18" customFormat="1" ht="18.75" customHeight="1" x14ac:dyDescent="0.25">
      <c r="A261" s="156">
        <v>7079</v>
      </c>
      <c r="B261" s="26" t="s">
        <v>1138</v>
      </c>
      <c r="C261" s="139">
        <v>711497005</v>
      </c>
      <c r="D261" s="24" t="s">
        <v>81</v>
      </c>
      <c r="E261" s="24" t="s">
        <v>1139</v>
      </c>
      <c r="F261" s="31" t="s">
        <v>8163</v>
      </c>
      <c r="G261" s="25" t="s">
        <v>1140</v>
      </c>
      <c r="H261" s="31" t="s">
        <v>8164</v>
      </c>
      <c r="I261" s="24" t="s">
        <v>460</v>
      </c>
      <c r="J261" s="24" t="s">
        <v>6435</v>
      </c>
      <c r="K261" s="24" t="s">
        <v>8252</v>
      </c>
      <c r="L261" s="24" t="s">
        <v>1141</v>
      </c>
      <c r="M261" s="26" t="s">
        <v>6166</v>
      </c>
      <c r="N261" s="27" t="s">
        <v>1142</v>
      </c>
      <c r="O261" s="38" t="s">
        <v>8165</v>
      </c>
      <c r="P261" s="62" t="s">
        <v>8166</v>
      </c>
      <c r="Q261" s="27"/>
      <c r="R261" s="28">
        <v>93401</v>
      </c>
      <c r="S261" s="33" t="s">
        <v>8167</v>
      </c>
      <c r="T261" s="29">
        <v>37970</v>
      </c>
    </row>
    <row r="262" spans="1:20" s="18" customFormat="1" ht="18.75" customHeight="1" x14ac:dyDescent="0.25">
      <c r="A262" s="157">
        <v>7081</v>
      </c>
      <c r="B262" s="19" t="s">
        <v>3474</v>
      </c>
      <c r="C262" s="140">
        <v>692537009</v>
      </c>
      <c r="D262" s="17" t="s">
        <v>3475</v>
      </c>
      <c r="E262" s="17" t="s">
        <v>2871</v>
      </c>
      <c r="F262" s="16" t="s">
        <v>3476</v>
      </c>
      <c r="G262" s="16" t="s">
        <v>2872</v>
      </c>
      <c r="H262" s="17" t="s">
        <v>29</v>
      </c>
      <c r="I262" s="17"/>
      <c r="J262" s="17"/>
      <c r="K262" s="17" t="s">
        <v>3477</v>
      </c>
      <c r="L262" s="17" t="s">
        <v>3479</v>
      </c>
      <c r="M262" s="20" t="s">
        <v>50</v>
      </c>
      <c r="N262" s="17" t="s">
        <v>1889</v>
      </c>
      <c r="O262" s="19" t="s">
        <v>3478</v>
      </c>
      <c r="P262" s="21" t="s">
        <v>6347</v>
      </c>
      <c r="Q262" s="17"/>
      <c r="R262" s="17">
        <v>91001</v>
      </c>
      <c r="S262" s="21" t="s">
        <v>2875</v>
      </c>
      <c r="T262" s="22">
        <v>37970</v>
      </c>
    </row>
    <row r="263" spans="1:20" s="18" customFormat="1" ht="18.75" customHeight="1" x14ac:dyDescent="0.25">
      <c r="A263" s="157">
        <v>7082</v>
      </c>
      <c r="B263" s="19" t="s">
        <v>3902</v>
      </c>
      <c r="C263" s="140">
        <v>690727005</v>
      </c>
      <c r="D263" s="17" t="s">
        <v>2854</v>
      </c>
      <c r="E263" s="17" t="s">
        <v>2871</v>
      </c>
      <c r="F263" s="16" t="s">
        <v>27</v>
      </c>
      <c r="G263" s="16" t="s">
        <v>2872</v>
      </c>
      <c r="H263" s="16" t="s">
        <v>29</v>
      </c>
      <c r="I263" s="17"/>
      <c r="J263" s="17"/>
      <c r="K263" s="17" t="s">
        <v>3903</v>
      </c>
      <c r="L263" s="17" t="s">
        <v>3904</v>
      </c>
      <c r="M263" s="19" t="s">
        <v>50</v>
      </c>
      <c r="N263" s="20" t="s">
        <v>3906</v>
      </c>
      <c r="O263" s="20" t="s">
        <v>3905</v>
      </c>
      <c r="P263" s="21"/>
      <c r="Q263" s="20"/>
      <c r="R263" s="21">
        <v>91001</v>
      </c>
      <c r="S263" s="21" t="s">
        <v>2906</v>
      </c>
      <c r="T263" s="22">
        <v>37970</v>
      </c>
    </row>
    <row r="264" spans="1:20" s="18" customFormat="1" ht="18.75" customHeight="1" x14ac:dyDescent="0.25">
      <c r="A264" s="157">
        <v>7083</v>
      </c>
      <c r="B264" s="19" t="s">
        <v>3126</v>
      </c>
      <c r="C264" s="140">
        <v>690302004</v>
      </c>
      <c r="D264" s="17" t="s">
        <v>2854</v>
      </c>
      <c r="E264" s="17" t="s">
        <v>2871</v>
      </c>
      <c r="F264" s="16" t="s">
        <v>27</v>
      </c>
      <c r="G264" s="16" t="s">
        <v>2872</v>
      </c>
      <c r="H264" s="16" t="s">
        <v>29</v>
      </c>
      <c r="I264" s="17"/>
      <c r="J264" s="17"/>
      <c r="K264" s="17" t="s">
        <v>3127</v>
      </c>
      <c r="L264" s="17" t="s">
        <v>3128</v>
      </c>
      <c r="M264" s="19" t="s">
        <v>6167</v>
      </c>
      <c r="N264" s="20" t="s">
        <v>182</v>
      </c>
      <c r="O264" s="20"/>
      <c r="P264" s="21"/>
      <c r="Q264" s="20"/>
      <c r="R264" s="21" t="s">
        <v>3129</v>
      </c>
      <c r="S264" s="21" t="s">
        <v>3130</v>
      </c>
      <c r="T264" s="22">
        <v>37970</v>
      </c>
    </row>
    <row r="265" spans="1:20" s="18" customFormat="1" ht="18.75" customHeight="1" x14ac:dyDescent="0.25">
      <c r="A265" s="156">
        <v>7085</v>
      </c>
      <c r="B265" s="26" t="s">
        <v>939</v>
      </c>
      <c r="C265" s="139">
        <v>730998007</v>
      </c>
      <c r="D265" s="24" t="s">
        <v>81</v>
      </c>
      <c r="E265" s="24" t="s">
        <v>940</v>
      </c>
      <c r="F265" s="31" t="s">
        <v>7675</v>
      </c>
      <c r="G265" s="25" t="s">
        <v>941</v>
      </c>
      <c r="H265" s="31" t="s">
        <v>7676</v>
      </c>
      <c r="I265" s="24" t="s">
        <v>817</v>
      </c>
      <c r="J265" s="24" t="s">
        <v>6609</v>
      </c>
      <c r="K265" s="24" t="s">
        <v>6610</v>
      </c>
      <c r="L265" s="24" t="s">
        <v>942</v>
      </c>
      <c r="M265" s="26" t="s">
        <v>50</v>
      </c>
      <c r="N265" s="27" t="s">
        <v>932</v>
      </c>
      <c r="O265" s="27" t="s">
        <v>943</v>
      </c>
      <c r="P265" s="28" t="s">
        <v>944</v>
      </c>
      <c r="Q265" s="27"/>
      <c r="R265" s="28" t="s">
        <v>419</v>
      </c>
      <c r="S265" s="33" t="s">
        <v>7689</v>
      </c>
      <c r="T265" s="29">
        <v>37970</v>
      </c>
    </row>
    <row r="266" spans="1:20" s="18" customFormat="1" ht="18.75" customHeight="1" x14ac:dyDescent="0.25">
      <c r="A266" s="156">
        <v>7086</v>
      </c>
      <c r="B266" s="26" t="s">
        <v>7560</v>
      </c>
      <c r="C266" s="139">
        <v>746157002</v>
      </c>
      <c r="D266" s="24" t="s">
        <v>81</v>
      </c>
      <c r="E266" s="24" t="s">
        <v>5341</v>
      </c>
      <c r="F266" s="31" t="s">
        <v>8241</v>
      </c>
      <c r="G266" s="25" t="s">
        <v>4779</v>
      </c>
      <c r="H266" s="25" t="s">
        <v>5342</v>
      </c>
      <c r="I266" s="24" t="s">
        <v>186</v>
      </c>
      <c r="J266" s="24" t="s">
        <v>8242</v>
      </c>
      <c r="K266" s="24" t="s">
        <v>5343</v>
      </c>
      <c r="L266" s="32" t="s">
        <v>8243</v>
      </c>
      <c r="M266" s="26" t="s">
        <v>50</v>
      </c>
      <c r="N266" s="27" t="s">
        <v>671</v>
      </c>
      <c r="O266" s="38" t="s">
        <v>8244</v>
      </c>
      <c r="P266" s="40" t="s">
        <v>5344</v>
      </c>
      <c r="Q266" s="27"/>
      <c r="R266" s="28" t="s">
        <v>419</v>
      </c>
      <c r="S266" s="33" t="s">
        <v>6925</v>
      </c>
      <c r="T266" s="29">
        <v>37970</v>
      </c>
    </row>
    <row r="267" spans="1:20" s="18" customFormat="1" ht="18.75" customHeight="1" x14ac:dyDescent="0.25">
      <c r="A267" s="157">
        <v>7087</v>
      </c>
      <c r="B267" s="19" t="s">
        <v>2946</v>
      </c>
      <c r="C267" s="140" t="s">
        <v>7827</v>
      </c>
      <c r="D267" s="17" t="s">
        <v>2854</v>
      </c>
      <c r="E267" s="17" t="s">
        <v>2871</v>
      </c>
      <c r="F267" s="16" t="s">
        <v>27</v>
      </c>
      <c r="G267" s="16" t="s">
        <v>2872</v>
      </c>
      <c r="H267" s="16" t="s">
        <v>29</v>
      </c>
      <c r="I267" s="17"/>
      <c r="J267" s="17"/>
      <c r="K267" s="17" t="s">
        <v>2947</v>
      </c>
      <c r="L267" s="17" t="s">
        <v>2948</v>
      </c>
      <c r="M267" s="19" t="s">
        <v>6167</v>
      </c>
      <c r="N267" s="20" t="s">
        <v>2786</v>
      </c>
      <c r="O267" s="20" t="s">
        <v>6369</v>
      </c>
      <c r="P267" s="21" t="s">
        <v>6370</v>
      </c>
      <c r="Q267" s="20"/>
      <c r="R267" s="21">
        <v>91001</v>
      </c>
      <c r="S267" s="21" t="s">
        <v>2949</v>
      </c>
      <c r="T267" s="22">
        <v>37970</v>
      </c>
    </row>
    <row r="268" spans="1:20" s="18" customFormat="1" ht="18.75" customHeight="1" x14ac:dyDescent="0.25">
      <c r="A268" s="157">
        <v>7090</v>
      </c>
      <c r="B268" s="19" t="s">
        <v>3458</v>
      </c>
      <c r="C268" s="140">
        <v>691513009</v>
      </c>
      <c r="D268" s="17" t="s">
        <v>2854</v>
      </c>
      <c r="E268" s="17" t="s">
        <v>2871</v>
      </c>
      <c r="F268" s="16" t="s">
        <v>27</v>
      </c>
      <c r="G268" s="16" t="s">
        <v>2872</v>
      </c>
      <c r="H268" s="16" t="s">
        <v>29</v>
      </c>
      <c r="I268" s="17"/>
      <c r="J268" s="17"/>
      <c r="K268" s="16" t="s">
        <v>3459</v>
      </c>
      <c r="L268" s="17" t="s">
        <v>3461</v>
      </c>
      <c r="M268" s="19" t="s">
        <v>344</v>
      </c>
      <c r="N268" s="20" t="s">
        <v>3463</v>
      </c>
      <c r="O268" s="20" t="s">
        <v>3462</v>
      </c>
      <c r="P268" s="17" t="s">
        <v>3460</v>
      </c>
      <c r="Q268" s="20"/>
      <c r="R268" s="21">
        <v>91001</v>
      </c>
      <c r="S268" s="21" t="s">
        <v>2875</v>
      </c>
      <c r="T268" s="22">
        <v>37970</v>
      </c>
    </row>
    <row r="269" spans="1:20" s="18" customFormat="1" ht="18.75" customHeight="1" x14ac:dyDescent="0.25">
      <c r="A269" s="157">
        <v>7091</v>
      </c>
      <c r="B269" s="19" t="s">
        <v>3260</v>
      </c>
      <c r="C269" s="140">
        <v>690803003</v>
      </c>
      <c r="D269" s="17" t="s">
        <v>2854</v>
      </c>
      <c r="E269" s="17" t="s">
        <v>2871</v>
      </c>
      <c r="F269" s="16" t="s">
        <v>27</v>
      </c>
      <c r="G269" s="16" t="s">
        <v>2872</v>
      </c>
      <c r="H269" s="16" t="s">
        <v>29</v>
      </c>
      <c r="I269" s="17"/>
      <c r="J269" s="17"/>
      <c r="K269" s="17" t="s">
        <v>3261</v>
      </c>
      <c r="L269" s="17" t="s">
        <v>3262</v>
      </c>
      <c r="M269" s="19" t="s">
        <v>6170</v>
      </c>
      <c r="N269" s="20" t="s">
        <v>3263</v>
      </c>
      <c r="O269" s="20"/>
      <c r="P269" s="21"/>
      <c r="Q269" s="20"/>
      <c r="R269" s="21">
        <v>91001</v>
      </c>
      <c r="S269" s="21" t="s">
        <v>2887</v>
      </c>
      <c r="T269" s="22">
        <v>37970</v>
      </c>
    </row>
    <row r="270" spans="1:20" s="18" customFormat="1" ht="18.75" customHeight="1" x14ac:dyDescent="0.25">
      <c r="A270" s="157">
        <v>7092</v>
      </c>
      <c r="B270" s="19" t="s">
        <v>4085</v>
      </c>
      <c r="C270" s="140">
        <v>692001001</v>
      </c>
      <c r="D270" s="17" t="s">
        <v>2854</v>
      </c>
      <c r="E270" s="17" t="s">
        <v>2871</v>
      </c>
      <c r="F270" s="16" t="s">
        <v>27</v>
      </c>
      <c r="G270" s="16" t="s">
        <v>2872</v>
      </c>
      <c r="H270" s="16" t="s">
        <v>29</v>
      </c>
      <c r="I270" s="17"/>
      <c r="J270" s="17"/>
      <c r="K270" s="17" t="s">
        <v>4086</v>
      </c>
      <c r="L270" s="17" t="s">
        <v>6967</v>
      </c>
      <c r="M270" s="19" t="s">
        <v>6172</v>
      </c>
      <c r="N270" s="20" t="s">
        <v>1113</v>
      </c>
      <c r="O270" s="20"/>
      <c r="P270" s="21"/>
      <c r="Q270" s="20"/>
      <c r="R270" s="21">
        <v>91001</v>
      </c>
      <c r="S270" s="21" t="s">
        <v>2875</v>
      </c>
      <c r="T270" s="22">
        <v>37970</v>
      </c>
    </row>
    <row r="271" spans="1:20" s="18" customFormat="1" ht="18.75" customHeight="1" x14ac:dyDescent="0.25">
      <c r="A271" s="156">
        <v>7094</v>
      </c>
      <c r="B271" s="26" t="s">
        <v>1143</v>
      </c>
      <c r="C271" s="139">
        <v>709419005</v>
      </c>
      <c r="D271" s="24" t="s">
        <v>81</v>
      </c>
      <c r="E271" s="24" t="s">
        <v>1144</v>
      </c>
      <c r="F271" s="25" t="s">
        <v>1145</v>
      </c>
      <c r="G271" s="25" t="s">
        <v>1146</v>
      </c>
      <c r="H271" s="25" t="s">
        <v>1147</v>
      </c>
      <c r="I271" s="24" t="s">
        <v>1148</v>
      </c>
      <c r="J271" s="24" t="s">
        <v>1149</v>
      </c>
      <c r="K271" s="24" t="s">
        <v>1150</v>
      </c>
      <c r="L271" s="24" t="s">
        <v>1151</v>
      </c>
      <c r="M271" s="26" t="s">
        <v>50</v>
      </c>
      <c r="N271" s="27" t="s">
        <v>1153</v>
      </c>
      <c r="O271" s="27" t="s">
        <v>1152</v>
      </c>
      <c r="P271" s="28"/>
      <c r="Q271" s="27"/>
      <c r="R271" s="28">
        <v>93401</v>
      </c>
      <c r="S271" s="28" t="s">
        <v>6348</v>
      </c>
      <c r="T271" s="29">
        <v>37970</v>
      </c>
    </row>
    <row r="272" spans="1:20" s="18" customFormat="1" ht="18.75" customHeight="1" x14ac:dyDescent="0.25">
      <c r="A272" s="156">
        <v>7095</v>
      </c>
      <c r="B272" s="26" t="s">
        <v>3250</v>
      </c>
      <c r="C272" s="139">
        <v>691902005</v>
      </c>
      <c r="D272" s="24" t="s">
        <v>2854</v>
      </c>
      <c r="E272" s="24" t="s">
        <v>2871</v>
      </c>
      <c r="F272" s="25" t="s">
        <v>27</v>
      </c>
      <c r="G272" s="25" t="s">
        <v>2872</v>
      </c>
      <c r="H272" s="25" t="s">
        <v>29</v>
      </c>
      <c r="I272" s="24"/>
      <c r="J272" s="24"/>
      <c r="K272" s="24" t="s">
        <v>3251</v>
      </c>
      <c r="L272" s="24" t="s">
        <v>3252</v>
      </c>
      <c r="M272" s="26" t="s">
        <v>51</v>
      </c>
      <c r="N272" s="27" t="s">
        <v>3253</v>
      </c>
      <c r="O272" s="27"/>
      <c r="P272" s="28"/>
      <c r="Q272" s="27"/>
      <c r="R272" s="28">
        <v>91001</v>
      </c>
      <c r="S272" s="28" t="s">
        <v>3254</v>
      </c>
      <c r="T272" s="29">
        <v>37970</v>
      </c>
    </row>
    <row r="273" spans="1:20" s="18" customFormat="1" ht="18.75" customHeight="1" x14ac:dyDescent="0.25">
      <c r="A273" s="156">
        <v>7100</v>
      </c>
      <c r="B273" s="26" t="s">
        <v>6719</v>
      </c>
      <c r="C273" s="139">
        <v>609110007</v>
      </c>
      <c r="D273" s="24" t="s">
        <v>6026</v>
      </c>
      <c r="E273" s="24" t="s">
        <v>6042</v>
      </c>
      <c r="F273" s="25" t="s">
        <v>27</v>
      </c>
      <c r="G273" s="25" t="s">
        <v>6043</v>
      </c>
      <c r="H273" s="25" t="s">
        <v>29</v>
      </c>
      <c r="I273" s="24"/>
      <c r="J273" s="24"/>
      <c r="K273" s="24" t="s">
        <v>6044</v>
      </c>
      <c r="L273" s="24" t="s">
        <v>6046</v>
      </c>
      <c r="M273" s="26" t="s">
        <v>50</v>
      </c>
      <c r="N273" s="27" t="s">
        <v>6048</v>
      </c>
      <c r="O273" s="27" t="s">
        <v>6047</v>
      </c>
      <c r="P273" s="40" t="s">
        <v>6045</v>
      </c>
      <c r="Q273" s="27"/>
      <c r="R273" s="28">
        <v>93105</v>
      </c>
      <c r="S273" s="28" t="s">
        <v>6720</v>
      </c>
      <c r="T273" s="29">
        <v>37970</v>
      </c>
    </row>
    <row r="274" spans="1:20" s="18" customFormat="1" ht="18.75" customHeight="1" x14ac:dyDescent="0.25">
      <c r="A274" s="157">
        <v>7102</v>
      </c>
      <c r="B274" s="19" t="s">
        <v>542</v>
      </c>
      <c r="C274" s="140">
        <v>651853702</v>
      </c>
      <c r="D274" s="17" t="s">
        <v>81</v>
      </c>
      <c r="E274" s="17" t="s">
        <v>543</v>
      </c>
      <c r="F274" s="16" t="s">
        <v>7258</v>
      </c>
      <c r="G274" s="16" t="s">
        <v>544</v>
      </c>
      <c r="H274" s="16" t="s">
        <v>7261</v>
      </c>
      <c r="I274" s="17" t="s">
        <v>135</v>
      </c>
      <c r="J274" s="17" t="s">
        <v>7262</v>
      </c>
      <c r="K274" s="17" t="s">
        <v>545</v>
      </c>
      <c r="L274" s="17" t="s">
        <v>6249</v>
      </c>
      <c r="M274" s="19" t="s">
        <v>50</v>
      </c>
      <c r="N274" s="20" t="s">
        <v>6250</v>
      </c>
      <c r="O274" s="20" t="s">
        <v>7260</v>
      </c>
      <c r="P274" s="41" t="s">
        <v>7259</v>
      </c>
      <c r="Q274" s="20"/>
      <c r="R274" s="21">
        <v>93991</v>
      </c>
      <c r="S274" s="21" t="s">
        <v>7559</v>
      </c>
      <c r="T274" s="22">
        <v>37970</v>
      </c>
    </row>
    <row r="275" spans="1:20" s="18" customFormat="1" ht="18.75" customHeight="1" x14ac:dyDescent="0.25">
      <c r="A275" s="157">
        <v>7104</v>
      </c>
      <c r="B275" s="19" t="s">
        <v>3722</v>
      </c>
      <c r="C275" s="140">
        <v>690711001</v>
      </c>
      <c r="D275" s="17" t="s">
        <v>2854</v>
      </c>
      <c r="E275" s="17" t="s">
        <v>2871</v>
      </c>
      <c r="F275" s="16" t="s">
        <v>27</v>
      </c>
      <c r="G275" s="16" t="s">
        <v>2872</v>
      </c>
      <c r="H275" s="16" t="s">
        <v>29</v>
      </c>
      <c r="I275" s="17"/>
      <c r="J275" s="17"/>
      <c r="K275" s="17" t="s">
        <v>3723</v>
      </c>
      <c r="L275" s="17" t="s">
        <v>3724</v>
      </c>
      <c r="M275" s="19" t="s">
        <v>50</v>
      </c>
      <c r="N275" s="20" t="s">
        <v>1204</v>
      </c>
      <c r="O275" s="20"/>
      <c r="P275" s="21"/>
      <c r="Q275" s="20"/>
      <c r="R275" s="21">
        <v>91001</v>
      </c>
      <c r="S275" s="21" t="s">
        <v>2949</v>
      </c>
      <c r="T275" s="22">
        <v>37970</v>
      </c>
    </row>
    <row r="276" spans="1:20" s="18" customFormat="1" ht="18.75" customHeight="1" x14ac:dyDescent="0.25">
      <c r="A276" s="157">
        <v>7105</v>
      </c>
      <c r="B276" s="19" t="s">
        <v>4081</v>
      </c>
      <c r="C276" s="140">
        <v>691807002</v>
      </c>
      <c r="D276" s="17" t="s">
        <v>2854</v>
      </c>
      <c r="E276" s="17" t="s">
        <v>2871</v>
      </c>
      <c r="F276" s="16" t="s">
        <v>27</v>
      </c>
      <c r="G276" s="16" t="s">
        <v>2872</v>
      </c>
      <c r="H276" s="16" t="s">
        <v>29</v>
      </c>
      <c r="I276" s="17"/>
      <c r="J276" s="17"/>
      <c r="K276" s="17" t="s">
        <v>4082</v>
      </c>
      <c r="L276" s="17" t="s">
        <v>4083</v>
      </c>
      <c r="M276" s="19" t="s">
        <v>51</v>
      </c>
      <c r="N276" s="20" t="s">
        <v>4084</v>
      </c>
      <c r="O276" s="21" t="s">
        <v>6304</v>
      </c>
      <c r="P276" s="17" t="s">
        <v>6305</v>
      </c>
      <c r="Q276" s="20"/>
      <c r="R276" s="21" t="s">
        <v>3142</v>
      </c>
      <c r="S276" s="21" t="s">
        <v>2875</v>
      </c>
      <c r="T276" s="22">
        <v>37970</v>
      </c>
    </row>
    <row r="277" spans="1:20" s="18" customFormat="1" ht="18.75" customHeight="1" x14ac:dyDescent="0.25">
      <c r="A277" s="157">
        <v>7106</v>
      </c>
      <c r="B277" s="19" t="s">
        <v>3734</v>
      </c>
      <c r="C277" s="140">
        <v>692201000</v>
      </c>
      <c r="D277" s="17" t="s">
        <v>2854</v>
      </c>
      <c r="E277" s="17" t="s">
        <v>2882</v>
      </c>
      <c r="F277" s="16" t="s">
        <v>1700</v>
      </c>
      <c r="G277" s="16" t="s">
        <v>3644</v>
      </c>
      <c r="H277" s="16" t="s">
        <v>29</v>
      </c>
      <c r="I277" s="17"/>
      <c r="J277" s="17"/>
      <c r="K277" s="16" t="s">
        <v>3735</v>
      </c>
      <c r="L277" s="17" t="s">
        <v>3738</v>
      </c>
      <c r="M277" s="19" t="s">
        <v>6166</v>
      </c>
      <c r="N277" s="20" t="s">
        <v>1725</v>
      </c>
      <c r="O277" s="20" t="s">
        <v>3737</v>
      </c>
      <c r="P277" s="21" t="s">
        <v>3736</v>
      </c>
      <c r="Q277" s="20"/>
      <c r="R277" s="21">
        <v>91001</v>
      </c>
      <c r="S277" s="21" t="s">
        <v>3739</v>
      </c>
      <c r="T277" s="22">
        <v>37970</v>
      </c>
    </row>
    <row r="278" spans="1:20" s="18" customFormat="1" ht="18.75" customHeight="1" x14ac:dyDescent="0.25">
      <c r="A278" s="156">
        <v>7107</v>
      </c>
      <c r="B278" s="26" t="s">
        <v>5799</v>
      </c>
      <c r="C278" s="139">
        <v>816989000</v>
      </c>
      <c r="D278" s="24" t="s">
        <v>5800</v>
      </c>
      <c r="E278" s="24" t="s">
        <v>5801</v>
      </c>
      <c r="F278" s="25" t="s">
        <v>6747</v>
      </c>
      <c r="G278" s="25" t="s">
        <v>5802</v>
      </c>
      <c r="H278" s="25" t="s">
        <v>29</v>
      </c>
      <c r="I278" s="24"/>
      <c r="J278" s="24"/>
      <c r="K278" s="24" t="s">
        <v>5803</v>
      </c>
      <c r="L278" s="24" t="s">
        <v>5804</v>
      </c>
      <c r="M278" s="26" t="s">
        <v>50</v>
      </c>
      <c r="N278" s="27" t="s">
        <v>730</v>
      </c>
      <c r="O278" s="27"/>
      <c r="P278" s="28"/>
      <c r="Q278" s="27"/>
      <c r="R278" s="28">
        <v>93105</v>
      </c>
      <c r="S278" s="28" t="s">
        <v>5805</v>
      </c>
      <c r="T278" s="29">
        <v>37970</v>
      </c>
    </row>
    <row r="279" spans="1:20" s="18" customFormat="1" ht="18.75" customHeight="1" x14ac:dyDescent="0.25">
      <c r="A279" s="156">
        <v>7108</v>
      </c>
      <c r="B279" s="26" t="s">
        <v>5957</v>
      </c>
      <c r="C279" s="139">
        <v>818975007</v>
      </c>
      <c r="D279" s="24" t="s">
        <v>5958</v>
      </c>
      <c r="E279" s="24" t="s">
        <v>5959</v>
      </c>
      <c r="F279" s="25" t="s">
        <v>5960</v>
      </c>
      <c r="G279" s="25" t="s">
        <v>5961</v>
      </c>
      <c r="H279" s="25" t="s">
        <v>6635</v>
      </c>
      <c r="I279" s="24" t="s">
        <v>5962</v>
      </c>
      <c r="J279" s="24" t="s">
        <v>6637</v>
      </c>
      <c r="K279" s="24" t="s">
        <v>5963</v>
      </c>
      <c r="L279" s="24" t="s">
        <v>5964</v>
      </c>
      <c r="M279" s="26" t="s">
        <v>50</v>
      </c>
      <c r="N279" s="27" t="s">
        <v>730</v>
      </c>
      <c r="O279" s="27" t="s">
        <v>5965</v>
      </c>
      <c r="P279" s="28"/>
      <c r="Q279" s="27"/>
      <c r="R279" s="28">
        <v>93401</v>
      </c>
      <c r="S279" s="28" t="s">
        <v>6636</v>
      </c>
      <c r="T279" s="29">
        <v>37970</v>
      </c>
    </row>
    <row r="280" spans="1:20" s="18" customFormat="1" ht="18.75" customHeight="1" x14ac:dyDescent="0.25">
      <c r="A280" s="157">
        <v>7110</v>
      </c>
      <c r="B280" s="19" t="s">
        <v>3362</v>
      </c>
      <c r="C280" s="140">
        <v>690501007</v>
      </c>
      <c r="D280" s="17" t="s">
        <v>2854</v>
      </c>
      <c r="E280" s="17" t="s">
        <v>2871</v>
      </c>
      <c r="F280" s="16" t="s">
        <v>27</v>
      </c>
      <c r="G280" s="16" t="s">
        <v>2872</v>
      </c>
      <c r="H280" s="16" t="s">
        <v>29</v>
      </c>
      <c r="I280" s="17"/>
      <c r="J280" s="17"/>
      <c r="K280" s="17" t="s">
        <v>3363</v>
      </c>
      <c r="L280" s="17" t="s">
        <v>3364</v>
      </c>
      <c r="M280" s="19" t="s">
        <v>630</v>
      </c>
      <c r="N280" s="20" t="s">
        <v>3365</v>
      </c>
      <c r="O280" s="20"/>
      <c r="P280" s="21"/>
      <c r="Q280" s="20"/>
      <c r="R280" s="21">
        <v>91001</v>
      </c>
      <c r="S280" s="21" t="s">
        <v>2875</v>
      </c>
      <c r="T280" s="22">
        <v>37970</v>
      </c>
    </row>
    <row r="281" spans="1:20" s="18" customFormat="1" ht="18.75" customHeight="1" x14ac:dyDescent="0.25">
      <c r="A281" s="157">
        <v>7112</v>
      </c>
      <c r="B281" s="19" t="s">
        <v>3055</v>
      </c>
      <c r="C281" s="140">
        <v>690903008</v>
      </c>
      <c r="D281" s="17" t="s">
        <v>2854</v>
      </c>
      <c r="E281" s="17" t="s">
        <v>2871</v>
      </c>
      <c r="F281" s="16" t="s">
        <v>27</v>
      </c>
      <c r="G281" s="16" t="s">
        <v>2872</v>
      </c>
      <c r="H281" s="16" t="s">
        <v>29</v>
      </c>
      <c r="I281" s="17"/>
      <c r="J281" s="17"/>
      <c r="K281" s="17" t="s">
        <v>3056</v>
      </c>
      <c r="L281" s="17" t="s">
        <v>3057</v>
      </c>
      <c r="M281" s="19" t="s">
        <v>6170</v>
      </c>
      <c r="N281" s="20" t="s">
        <v>3058</v>
      </c>
      <c r="O281" s="20" t="s">
        <v>6164</v>
      </c>
      <c r="P281" s="21" t="s">
        <v>6165</v>
      </c>
      <c r="Q281" s="20"/>
      <c r="R281" s="21">
        <v>91001</v>
      </c>
      <c r="S281" s="21" t="s">
        <v>2906</v>
      </c>
      <c r="T281" s="22">
        <v>37970</v>
      </c>
    </row>
    <row r="282" spans="1:20" s="18" customFormat="1" ht="18.75" customHeight="1" x14ac:dyDescent="0.25">
      <c r="A282" s="156">
        <v>7113</v>
      </c>
      <c r="B282" s="26" t="s">
        <v>4366</v>
      </c>
      <c r="C282" s="139">
        <v>651989108</v>
      </c>
      <c r="D282" s="24" t="s">
        <v>4313</v>
      </c>
      <c r="E282" s="24" t="s">
        <v>4367</v>
      </c>
      <c r="F282" s="25" t="s">
        <v>4368</v>
      </c>
      <c r="G282" s="25" t="s">
        <v>4369</v>
      </c>
      <c r="H282" s="25" t="s">
        <v>4370</v>
      </c>
      <c r="I282" s="24" t="s">
        <v>186</v>
      </c>
      <c r="J282" s="24" t="s">
        <v>4371</v>
      </c>
      <c r="K282" s="24" t="s">
        <v>4372</v>
      </c>
      <c r="L282" s="24" t="s">
        <v>4373</v>
      </c>
      <c r="M282" s="26" t="s">
        <v>6170</v>
      </c>
      <c r="N282" s="27"/>
      <c r="O282" s="27"/>
      <c r="P282" s="28"/>
      <c r="Q282" s="27"/>
      <c r="R282" s="28" t="s">
        <v>419</v>
      </c>
      <c r="S282" s="28" t="s">
        <v>4374</v>
      </c>
      <c r="T282" s="29">
        <v>37970</v>
      </c>
    </row>
    <row r="283" spans="1:20" s="18" customFormat="1" ht="18.75" customHeight="1" x14ac:dyDescent="0.25">
      <c r="A283" s="156">
        <v>7114</v>
      </c>
      <c r="B283" s="26" t="s">
        <v>435</v>
      </c>
      <c r="C283" s="139">
        <v>725183003</v>
      </c>
      <c r="D283" s="24" t="s">
        <v>81</v>
      </c>
      <c r="E283" s="24" t="s">
        <v>436</v>
      </c>
      <c r="F283" s="25" t="s">
        <v>27</v>
      </c>
      <c r="G283" s="25" t="s">
        <v>437</v>
      </c>
      <c r="H283" s="25" t="s">
        <v>438</v>
      </c>
      <c r="I283" s="24" t="s">
        <v>99</v>
      </c>
      <c r="J283" s="24" t="s">
        <v>439</v>
      </c>
      <c r="K283" s="24" t="s">
        <v>440</v>
      </c>
      <c r="L283" s="24" t="s">
        <v>441</v>
      </c>
      <c r="M283" s="26" t="s">
        <v>50</v>
      </c>
      <c r="N283" s="27" t="s">
        <v>443</v>
      </c>
      <c r="O283" s="27" t="s">
        <v>442</v>
      </c>
      <c r="P283" s="28"/>
      <c r="Q283" s="27"/>
      <c r="R283" s="28">
        <v>93401</v>
      </c>
      <c r="S283" s="28" t="s">
        <v>444</v>
      </c>
      <c r="T283" s="29">
        <v>37970</v>
      </c>
    </row>
    <row r="284" spans="1:20" s="18" customFormat="1" ht="18.75" customHeight="1" x14ac:dyDescent="0.25">
      <c r="A284" s="156">
        <v>7115</v>
      </c>
      <c r="B284" s="26" t="s">
        <v>5167</v>
      </c>
      <c r="C284" s="139">
        <v>652275109</v>
      </c>
      <c r="D284" s="24" t="s">
        <v>81</v>
      </c>
      <c r="E284" s="24" t="s">
        <v>5168</v>
      </c>
      <c r="F284" s="25" t="s">
        <v>5169</v>
      </c>
      <c r="G284" s="25" t="s">
        <v>4779</v>
      </c>
      <c r="H284" s="25" t="s">
        <v>5170</v>
      </c>
      <c r="I284" s="24" t="s">
        <v>68</v>
      </c>
      <c r="J284" s="24" t="s">
        <v>5171</v>
      </c>
      <c r="K284" s="24" t="s">
        <v>5172</v>
      </c>
      <c r="L284" s="24" t="s">
        <v>5173</v>
      </c>
      <c r="M284" s="26" t="s">
        <v>50</v>
      </c>
      <c r="N284" s="27" t="s">
        <v>1678</v>
      </c>
      <c r="O284" s="27"/>
      <c r="P284" s="28"/>
      <c r="Q284" s="27"/>
      <c r="R284" s="28" t="s">
        <v>419</v>
      </c>
      <c r="S284" s="28" t="s">
        <v>5174</v>
      </c>
      <c r="T284" s="29">
        <v>37970</v>
      </c>
    </row>
    <row r="285" spans="1:20" s="18" customFormat="1" ht="18.75" customHeight="1" x14ac:dyDescent="0.25">
      <c r="A285" s="157">
        <v>7116</v>
      </c>
      <c r="B285" s="19" t="s">
        <v>3725</v>
      </c>
      <c r="C285" s="140">
        <v>690721007</v>
      </c>
      <c r="D285" s="17" t="s">
        <v>2854</v>
      </c>
      <c r="E285" s="17" t="s">
        <v>2871</v>
      </c>
      <c r="F285" s="16" t="s">
        <v>27</v>
      </c>
      <c r="G285" s="16" t="s">
        <v>2872</v>
      </c>
      <c r="H285" s="16" t="s">
        <v>29</v>
      </c>
      <c r="I285" s="17"/>
      <c r="J285" s="17"/>
      <c r="K285" s="17" t="s">
        <v>3726</v>
      </c>
      <c r="L285" s="17" t="s">
        <v>3727</v>
      </c>
      <c r="M285" s="19" t="s">
        <v>50</v>
      </c>
      <c r="N285" s="20" t="s">
        <v>1098</v>
      </c>
      <c r="O285" s="20"/>
      <c r="P285" s="21"/>
      <c r="Q285" s="20"/>
      <c r="R285" s="21">
        <v>91001</v>
      </c>
      <c r="S285" s="21" t="s">
        <v>2875</v>
      </c>
      <c r="T285" s="22">
        <v>37970</v>
      </c>
    </row>
    <row r="286" spans="1:20" s="18" customFormat="1" ht="18.75" customHeight="1" x14ac:dyDescent="0.25">
      <c r="A286" s="157">
        <v>7117</v>
      </c>
      <c r="B286" s="19" t="s">
        <v>3299</v>
      </c>
      <c r="C286" s="140">
        <v>690412004</v>
      </c>
      <c r="D286" s="17" t="s">
        <v>2854</v>
      </c>
      <c r="E286" s="17" t="s">
        <v>2871</v>
      </c>
      <c r="F286" s="16" t="s">
        <v>27</v>
      </c>
      <c r="G286" s="16" t="s">
        <v>2872</v>
      </c>
      <c r="H286" s="16" t="s">
        <v>29</v>
      </c>
      <c r="I286" s="17"/>
      <c r="J286" s="17"/>
      <c r="K286" s="17" t="s">
        <v>3300</v>
      </c>
      <c r="L286" s="17" t="s">
        <v>3301</v>
      </c>
      <c r="M286" s="19" t="s">
        <v>6169</v>
      </c>
      <c r="N286" s="20" t="s">
        <v>3302</v>
      </c>
      <c r="O286" s="20">
        <v>532662300</v>
      </c>
      <c r="P286" s="41" t="s">
        <v>6343</v>
      </c>
      <c r="Q286" s="20"/>
      <c r="R286" s="21">
        <v>91001</v>
      </c>
      <c r="S286" s="21" t="s">
        <v>2875</v>
      </c>
      <c r="T286" s="22">
        <v>37970</v>
      </c>
    </row>
    <row r="287" spans="1:20" s="18" customFormat="1" ht="18.75" customHeight="1" x14ac:dyDescent="0.25">
      <c r="A287" s="157">
        <v>7118</v>
      </c>
      <c r="B287" s="19" t="s">
        <v>3373</v>
      </c>
      <c r="C287" s="140">
        <v>690401002</v>
      </c>
      <c r="D287" s="17" t="s">
        <v>2854</v>
      </c>
      <c r="E287" s="17" t="s">
        <v>2871</v>
      </c>
      <c r="F287" s="16" t="s">
        <v>27</v>
      </c>
      <c r="G287" s="16" t="s">
        <v>2872</v>
      </c>
      <c r="H287" s="16" t="s">
        <v>29</v>
      </c>
      <c r="I287" s="17"/>
      <c r="J287" s="17"/>
      <c r="K287" s="17" t="s">
        <v>3374</v>
      </c>
      <c r="L287" s="17" t="s">
        <v>3375</v>
      </c>
      <c r="M287" s="19" t="s">
        <v>6169</v>
      </c>
      <c r="N287" s="20" t="s">
        <v>1588</v>
      </c>
      <c r="O287" s="20"/>
      <c r="P287" s="21"/>
      <c r="Q287" s="20"/>
      <c r="R287" s="21">
        <v>91001</v>
      </c>
      <c r="S287" s="21" t="s">
        <v>2875</v>
      </c>
      <c r="T287" s="22">
        <v>37970</v>
      </c>
    </row>
    <row r="288" spans="1:20" s="18" customFormat="1" ht="18.75" customHeight="1" x14ac:dyDescent="0.25">
      <c r="A288" s="156">
        <v>7119</v>
      </c>
      <c r="B288" s="26" t="s">
        <v>4626</v>
      </c>
      <c r="C288" s="139" t="s">
        <v>7854</v>
      </c>
      <c r="D288" s="24" t="s">
        <v>4313</v>
      </c>
      <c r="E288" s="24" t="s">
        <v>4627</v>
      </c>
      <c r="F288" s="25" t="s">
        <v>4628</v>
      </c>
      <c r="G288" s="25" t="s">
        <v>4629</v>
      </c>
      <c r="H288" s="25" t="s">
        <v>4630</v>
      </c>
      <c r="I288" s="24" t="s">
        <v>4242</v>
      </c>
      <c r="J288" s="24" t="s">
        <v>4631</v>
      </c>
      <c r="K288" s="24" t="s">
        <v>4632</v>
      </c>
      <c r="L288" s="24" t="s">
        <v>4633</v>
      </c>
      <c r="M288" s="26" t="s">
        <v>50</v>
      </c>
      <c r="N288" s="27" t="s">
        <v>852</v>
      </c>
      <c r="O288" s="27"/>
      <c r="P288" s="28"/>
      <c r="Q288" s="27"/>
      <c r="R288" s="28" t="s">
        <v>419</v>
      </c>
      <c r="S288" s="28" t="s">
        <v>4634</v>
      </c>
      <c r="T288" s="29">
        <v>37970</v>
      </c>
    </row>
    <row r="289" spans="1:20" s="18" customFormat="1" ht="18.75" customHeight="1" x14ac:dyDescent="0.25">
      <c r="A289" s="157">
        <v>7120</v>
      </c>
      <c r="B289" s="19" t="s">
        <v>3751</v>
      </c>
      <c r="C289" s="140">
        <v>692502000</v>
      </c>
      <c r="D289" s="17" t="s">
        <v>2854</v>
      </c>
      <c r="E289" s="17" t="s">
        <v>3752</v>
      </c>
      <c r="F289" s="16" t="s">
        <v>1700</v>
      </c>
      <c r="G289" s="16" t="s">
        <v>3753</v>
      </c>
      <c r="H289" s="16" t="s">
        <v>29</v>
      </c>
      <c r="I289" s="17"/>
      <c r="J289" s="17"/>
      <c r="K289" s="17" t="s">
        <v>3754</v>
      </c>
      <c r="L289" s="17" t="s">
        <v>3756</v>
      </c>
      <c r="M289" s="19" t="s">
        <v>6222</v>
      </c>
      <c r="N289" s="20" t="s">
        <v>3758</v>
      </c>
      <c r="O289" s="20" t="s">
        <v>3757</v>
      </c>
      <c r="P289" s="21" t="s">
        <v>3755</v>
      </c>
      <c r="Q289" s="20"/>
      <c r="R289" s="21">
        <v>91001</v>
      </c>
      <c r="S289" s="21" t="s">
        <v>2875</v>
      </c>
      <c r="T289" s="22">
        <v>37970</v>
      </c>
    </row>
    <row r="290" spans="1:20" s="18" customFormat="1" ht="18.75" customHeight="1" x14ac:dyDescent="0.25">
      <c r="A290" s="156">
        <v>7122</v>
      </c>
      <c r="B290" s="26" t="s">
        <v>4645</v>
      </c>
      <c r="C290" s="139">
        <v>737523004</v>
      </c>
      <c r="D290" s="24" t="s">
        <v>4263</v>
      </c>
      <c r="E290" s="24" t="s">
        <v>4646</v>
      </c>
      <c r="F290" s="25" t="s">
        <v>4647</v>
      </c>
      <c r="G290" s="25" t="s">
        <v>4648</v>
      </c>
      <c r="H290" s="25" t="s">
        <v>4649</v>
      </c>
      <c r="I290" s="24" t="s">
        <v>4242</v>
      </c>
      <c r="J290" s="24" t="s">
        <v>4650</v>
      </c>
      <c r="K290" s="24" t="s">
        <v>4651</v>
      </c>
      <c r="L290" s="24" t="s">
        <v>4652</v>
      </c>
      <c r="M290" s="26" t="s">
        <v>50</v>
      </c>
      <c r="N290" s="27" t="s">
        <v>3849</v>
      </c>
      <c r="O290" s="27" t="s">
        <v>4653</v>
      </c>
      <c r="P290" s="28"/>
      <c r="Q290" s="27"/>
      <c r="R290" s="28" t="s">
        <v>92</v>
      </c>
      <c r="S290" s="28" t="s">
        <v>4654</v>
      </c>
      <c r="T290" s="29">
        <v>37970</v>
      </c>
    </row>
    <row r="291" spans="1:20" s="18" customFormat="1" ht="18.75" customHeight="1" x14ac:dyDescent="0.25">
      <c r="A291" s="156">
        <v>7123</v>
      </c>
      <c r="B291" s="26" t="s">
        <v>5155</v>
      </c>
      <c r="C291" s="139">
        <v>756411004</v>
      </c>
      <c r="D291" s="24" t="s">
        <v>81</v>
      </c>
      <c r="E291" s="24" t="s">
        <v>5156</v>
      </c>
      <c r="F291" s="25" t="s">
        <v>5157</v>
      </c>
      <c r="G291" s="25" t="s">
        <v>5158</v>
      </c>
      <c r="H291" s="25" t="s">
        <v>5159</v>
      </c>
      <c r="I291" s="24" t="s">
        <v>5160</v>
      </c>
      <c r="J291" s="24" t="s">
        <v>5161</v>
      </c>
      <c r="K291" s="24" t="s">
        <v>5162</v>
      </c>
      <c r="L291" s="24" t="s">
        <v>5163</v>
      </c>
      <c r="M291" s="26" t="s">
        <v>630</v>
      </c>
      <c r="N291" s="27"/>
      <c r="O291" s="27" t="s">
        <v>5164</v>
      </c>
      <c r="P291" s="28"/>
      <c r="Q291" s="27"/>
      <c r="R291" s="28">
        <v>93401</v>
      </c>
      <c r="S291" s="28" t="s">
        <v>5165</v>
      </c>
      <c r="T291" s="29">
        <v>37970</v>
      </c>
    </row>
    <row r="292" spans="1:20" s="18" customFormat="1" ht="18.75" customHeight="1" x14ac:dyDescent="0.25">
      <c r="A292" s="156">
        <v>7124</v>
      </c>
      <c r="B292" s="26" t="s">
        <v>2430</v>
      </c>
      <c r="C292" s="139">
        <v>739296005</v>
      </c>
      <c r="D292" s="24" t="s">
        <v>1579</v>
      </c>
      <c r="E292" s="24" t="s">
        <v>2431</v>
      </c>
      <c r="F292" s="25" t="s">
        <v>2432</v>
      </c>
      <c r="G292" s="25" t="s">
        <v>2433</v>
      </c>
      <c r="H292" s="25" t="s">
        <v>2434</v>
      </c>
      <c r="I292" s="24" t="s">
        <v>2435</v>
      </c>
      <c r="J292" s="24" t="s">
        <v>2436</v>
      </c>
      <c r="K292" s="24" t="s">
        <v>2437</v>
      </c>
      <c r="L292" s="24" t="s">
        <v>2438</v>
      </c>
      <c r="M292" s="27" t="s">
        <v>618</v>
      </c>
      <c r="N292" s="27" t="s">
        <v>2439</v>
      </c>
      <c r="O292" s="27"/>
      <c r="P292" s="28"/>
      <c r="Q292" s="27"/>
      <c r="R292" s="28" t="s">
        <v>1274</v>
      </c>
      <c r="S292" s="28" t="s">
        <v>2440</v>
      </c>
      <c r="T292" s="29">
        <v>37970</v>
      </c>
    </row>
    <row r="293" spans="1:20" s="18" customFormat="1" ht="18.75" customHeight="1" x14ac:dyDescent="0.25">
      <c r="A293" s="157">
        <v>7125</v>
      </c>
      <c r="B293" s="19" t="s">
        <v>3810</v>
      </c>
      <c r="C293" s="140">
        <v>690710005</v>
      </c>
      <c r="D293" s="17" t="s">
        <v>2854</v>
      </c>
      <c r="E293" s="17" t="s">
        <v>2871</v>
      </c>
      <c r="F293" s="16" t="s">
        <v>27</v>
      </c>
      <c r="G293" s="16" t="s">
        <v>2872</v>
      </c>
      <c r="H293" s="16" t="s">
        <v>29</v>
      </c>
      <c r="I293" s="17"/>
      <c r="J293" s="17"/>
      <c r="K293" s="17" t="s">
        <v>3811</v>
      </c>
      <c r="L293" s="17" t="s">
        <v>3812</v>
      </c>
      <c r="M293" s="19" t="s">
        <v>50</v>
      </c>
      <c r="N293" s="20" t="s">
        <v>5409</v>
      </c>
      <c r="O293" s="20" t="s">
        <v>7305</v>
      </c>
      <c r="P293" s="41" t="s">
        <v>7304</v>
      </c>
      <c r="Q293" s="20"/>
      <c r="R293" s="21">
        <v>91001</v>
      </c>
      <c r="S293" s="21" t="s">
        <v>2875</v>
      </c>
      <c r="T293" s="22">
        <v>38159</v>
      </c>
    </row>
    <row r="294" spans="1:20" s="18" customFormat="1" ht="18.75" customHeight="1" x14ac:dyDescent="0.25">
      <c r="A294" s="156">
        <v>7126</v>
      </c>
      <c r="B294" s="26" t="s">
        <v>4384</v>
      </c>
      <c r="C294" s="139">
        <v>650882008</v>
      </c>
      <c r="D294" s="24" t="s">
        <v>4313</v>
      </c>
      <c r="E294" s="24" t="s">
        <v>4385</v>
      </c>
      <c r="F294" s="25" t="s">
        <v>4386</v>
      </c>
      <c r="G294" s="25" t="s">
        <v>4387</v>
      </c>
      <c r="H294" s="25" t="s">
        <v>4388</v>
      </c>
      <c r="I294" s="24" t="s">
        <v>1584</v>
      </c>
      <c r="J294" s="24" t="s">
        <v>4389</v>
      </c>
      <c r="K294" s="24" t="s">
        <v>4390</v>
      </c>
      <c r="L294" s="24" t="s">
        <v>4391</v>
      </c>
      <c r="M294" s="26" t="s">
        <v>630</v>
      </c>
      <c r="N294" s="27" t="s">
        <v>4392</v>
      </c>
      <c r="O294" s="27"/>
      <c r="P294" s="28"/>
      <c r="Q294" s="27"/>
      <c r="R294" s="28" t="s">
        <v>419</v>
      </c>
      <c r="S294" s="28" t="s">
        <v>4393</v>
      </c>
      <c r="T294" s="29">
        <v>38159</v>
      </c>
    </row>
    <row r="295" spans="1:20" s="18" customFormat="1" ht="18.75" customHeight="1" x14ac:dyDescent="0.25">
      <c r="A295" s="156">
        <v>7127</v>
      </c>
      <c r="B295" s="26" t="s">
        <v>1903</v>
      </c>
      <c r="C295" s="139">
        <v>651765404</v>
      </c>
      <c r="D295" s="24" t="s">
        <v>1566</v>
      </c>
      <c r="E295" s="24" t="s">
        <v>1904</v>
      </c>
      <c r="F295" s="25" t="s">
        <v>1905</v>
      </c>
      <c r="G295" s="25" t="s">
        <v>1906</v>
      </c>
      <c r="H295" s="25" t="s">
        <v>1907</v>
      </c>
      <c r="I295" s="24" t="s">
        <v>1908</v>
      </c>
      <c r="J295" s="24" t="s">
        <v>1909</v>
      </c>
      <c r="K295" s="24" t="s">
        <v>1910</v>
      </c>
      <c r="L295" s="24" t="s">
        <v>1912</v>
      </c>
      <c r="M295" s="26" t="s">
        <v>50</v>
      </c>
      <c r="N295" s="27" t="s">
        <v>1914</v>
      </c>
      <c r="O295" s="27" t="s">
        <v>1913</v>
      </c>
      <c r="P295" s="28" t="s">
        <v>1911</v>
      </c>
      <c r="Q295" s="27"/>
      <c r="R295" s="28">
        <v>93401</v>
      </c>
      <c r="S295" s="28" t="s">
        <v>1915</v>
      </c>
      <c r="T295" s="29">
        <v>38019</v>
      </c>
    </row>
    <row r="296" spans="1:20" s="18" customFormat="1" ht="18.75" customHeight="1" x14ac:dyDescent="0.25">
      <c r="A296" s="157">
        <v>7128</v>
      </c>
      <c r="B296" s="19" t="s">
        <v>3442</v>
      </c>
      <c r="C296" s="140">
        <v>690511002</v>
      </c>
      <c r="D296" s="17" t="s">
        <v>2854</v>
      </c>
      <c r="E296" s="17" t="s">
        <v>2871</v>
      </c>
      <c r="F296" s="16" t="s">
        <v>27</v>
      </c>
      <c r="G296" s="16" t="s">
        <v>2872</v>
      </c>
      <c r="H296" s="16" t="s">
        <v>29</v>
      </c>
      <c r="I296" s="17"/>
      <c r="J296" s="17"/>
      <c r="K296" s="17" t="s">
        <v>6344</v>
      </c>
      <c r="L296" s="17" t="s">
        <v>3443</v>
      </c>
      <c r="M296" s="19" t="s">
        <v>630</v>
      </c>
      <c r="N296" s="20" t="s">
        <v>793</v>
      </c>
      <c r="O296" s="20" t="s">
        <v>6345</v>
      </c>
      <c r="P296" s="41" t="s">
        <v>6346</v>
      </c>
      <c r="Q296" s="20"/>
      <c r="R296" s="21" t="s">
        <v>3142</v>
      </c>
      <c r="S296" s="21" t="s">
        <v>2875</v>
      </c>
      <c r="T296" s="22">
        <v>38159</v>
      </c>
    </row>
    <row r="297" spans="1:20" s="18" customFormat="1" ht="18.75" customHeight="1" x14ac:dyDescent="0.25">
      <c r="A297" s="157">
        <v>7129</v>
      </c>
      <c r="B297" s="19" t="s">
        <v>2903</v>
      </c>
      <c r="C297" s="140">
        <v>690203006</v>
      </c>
      <c r="D297" s="17" t="s">
        <v>2854</v>
      </c>
      <c r="E297" s="17" t="s">
        <v>2871</v>
      </c>
      <c r="F297" s="16" t="s">
        <v>27</v>
      </c>
      <c r="G297" s="16" t="s">
        <v>2872</v>
      </c>
      <c r="H297" s="16" t="s">
        <v>29</v>
      </c>
      <c r="I297" s="17"/>
      <c r="J297" s="17"/>
      <c r="K297" s="17" t="s">
        <v>2904</v>
      </c>
      <c r="L297" s="17" t="s">
        <v>2905</v>
      </c>
      <c r="M297" s="19" t="s">
        <v>6167</v>
      </c>
      <c r="N297" s="17" t="s">
        <v>1833</v>
      </c>
      <c r="O297" s="20"/>
      <c r="P297" s="21"/>
      <c r="Q297" s="20"/>
      <c r="R297" s="17">
        <v>91001</v>
      </c>
      <c r="S297" s="17" t="s">
        <v>2906</v>
      </c>
      <c r="T297" s="22">
        <v>38159</v>
      </c>
    </row>
    <row r="298" spans="1:20" s="18" customFormat="1" ht="18.75" customHeight="1" x14ac:dyDescent="0.25">
      <c r="A298" s="156">
        <v>7131</v>
      </c>
      <c r="B298" s="26" t="s">
        <v>4606</v>
      </c>
      <c r="C298" s="139">
        <v>745445004</v>
      </c>
      <c r="D298" s="24" t="s">
        <v>4313</v>
      </c>
      <c r="E298" s="24" t="s">
        <v>4607</v>
      </c>
      <c r="F298" s="25" t="s">
        <v>4608</v>
      </c>
      <c r="G298" s="25" t="s">
        <v>4609</v>
      </c>
      <c r="H298" s="25" t="s">
        <v>4610</v>
      </c>
      <c r="I298" s="24" t="s">
        <v>4612</v>
      </c>
      <c r="J298" s="24"/>
      <c r="K298" s="24" t="s">
        <v>4613</v>
      </c>
      <c r="L298" s="24" t="s">
        <v>4611</v>
      </c>
      <c r="M298" s="26" t="s">
        <v>630</v>
      </c>
      <c r="N298" s="27" t="s">
        <v>462</v>
      </c>
      <c r="O298" s="27" t="s">
        <v>4614</v>
      </c>
      <c r="P298" s="28" t="s">
        <v>4615</v>
      </c>
      <c r="Q298" s="27"/>
      <c r="R298" s="28" t="s">
        <v>1217</v>
      </c>
      <c r="S298" s="28" t="s">
        <v>4616</v>
      </c>
      <c r="T298" s="29">
        <v>38159</v>
      </c>
    </row>
    <row r="299" spans="1:20" s="18" customFormat="1" ht="18.75" customHeight="1" x14ac:dyDescent="0.25">
      <c r="A299" s="157">
        <v>7132</v>
      </c>
      <c r="B299" s="19" t="s">
        <v>3718</v>
      </c>
      <c r="C299" s="140">
        <v>691916006</v>
      </c>
      <c r="D299" s="17" t="s">
        <v>2854</v>
      </c>
      <c r="E299" s="17" t="s">
        <v>2871</v>
      </c>
      <c r="F299" s="16" t="s">
        <v>27</v>
      </c>
      <c r="G299" s="16" t="s">
        <v>2872</v>
      </c>
      <c r="H299" s="16" t="s">
        <v>29</v>
      </c>
      <c r="I299" s="17"/>
      <c r="J299" s="17"/>
      <c r="K299" s="17" t="s">
        <v>3719</v>
      </c>
      <c r="L299" s="17" t="s">
        <v>3720</v>
      </c>
      <c r="M299" s="19" t="s">
        <v>51</v>
      </c>
      <c r="N299" s="20" t="s">
        <v>2195</v>
      </c>
      <c r="O299" s="20"/>
      <c r="P299" s="21"/>
      <c r="Q299" s="20"/>
      <c r="R299" s="21">
        <v>91001</v>
      </c>
      <c r="S299" s="21" t="s">
        <v>3721</v>
      </c>
      <c r="T299" s="22">
        <v>38159</v>
      </c>
    </row>
    <row r="300" spans="1:20" s="18" customFormat="1" ht="18.75" customHeight="1" x14ac:dyDescent="0.25">
      <c r="A300" s="157">
        <v>7133</v>
      </c>
      <c r="B300" s="19" t="s">
        <v>2996</v>
      </c>
      <c r="C300" s="140">
        <v>692304004</v>
      </c>
      <c r="D300" s="17" t="s">
        <v>2854</v>
      </c>
      <c r="E300" s="16" t="s">
        <v>2871</v>
      </c>
      <c r="F300" s="17" t="s">
        <v>27</v>
      </c>
      <c r="G300" s="16" t="s">
        <v>2872</v>
      </c>
      <c r="H300" s="16" t="s">
        <v>29</v>
      </c>
      <c r="I300" s="17"/>
      <c r="J300" s="17"/>
      <c r="K300" s="17" t="s">
        <v>6356</v>
      </c>
      <c r="L300" s="17" t="s">
        <v>2997</v>
      </c>
      <c r="M300" s="19" t="s">
        <v>6166</v>
      </c>
      <c r="N300" s="20" t="s">
        <v>1142</v>
      </c>
      <c r="O300" s="113" t="s">
        <v>6357</v>
      </c>
      <c r="P300" s="41" t="s">
        <v>6358</v>
      </c>
      <c r="Q300" s="20"/>
      <c r="R300" s="20">
        <v>91001</v>
      </c>
      <c r="S300" s="21" t="s">
        <v>2875</v>
      </c>
      <c r="T300" s="22">
        <v>37970</v>
      </c>
    </row>
    <row r="301" spans="1:20" s="18" customFormat="1" ht="18.75" customHeight="1" x14ac:dyDescent="0.25">
      <c r="A301" s="156">
        <v>7134</v>
      </c>
      <c r="B301" s="26" t="s">
        <v>6064</v>
      </c>
      <c r="C301" s="139">
        <v>707291001</v>
      </c>
      <c r="D301" s="24" t="s">
        <v>6065</v>
      </c>
      <c r="E301" s="24" t="s">
        <v>6066</v>
      </c>
      <c r="F301" s="25" t="s">
        <v>27</v>
      </c>
      <c r="G301" s="25" t="s">
        <v>6067</v>
      </c>
      <c r="H301" s="25" t="s">
        <v>29</v>
      </c>
      <c r="I301" s="24"/>
      <c r="J301" s="24"/>
      <c r="K301" s="24" t="s">
        <v>6068</v>
      </c>
      <c r="L301" s="24" t="s">
        <v>6069</v>
      </c>
      <c r="M301" s="26" t="s">
        <v>50</v>
      </c>
      <c r="N301" s="27" t="s">
        <v>730</v>
      </c>
      <c r="O301" s="27"/>
      <c r="P301" s="28"/>
      <c r="Q301" s="27"/>
      <c r="R301" s="28">
        <v>93105</v>
      </c>
      <c r="S301" s="28" t="s">
        <v>6070</v>
      </c>
      <c r="T301" s="29">
        <v>37970</v>
      </c>
    </row>
    <row r="302" spans="1:20" s="18" customFormat="1" ht="18.75" customHeight="1" x14ac:dyDescent="0.25">
      <c r="A302" s="157">
        <v>7136</v>
      </c>
      <c r="B302" s="19" t="s">
        <v>3518</v>
      </c>
      <c r="C302" s="140">
        <v>690729008</v>
      </c>
      <c r="D302" s="17" t="s">
        <v>2854</v>
      </c>
      <c r="E302" s="17" t="s">
        <v>2871</v>
      </c>
      <c r="F302" s="16" t="s">
        <v>27</v>
      </c>
      <c r="G302" s="16" t="s">
        <v>2872</v>
      </c>
      <c r="H302" s="16" t="s">
        <v>29</v>
      </c>
      <c r="I302" s="17"/>
      <c r="J302" s="17"/>
      <c r="K302" s="17" t="s">
        <v>6395</v>
      </c>
      <c r="L302" s="17" t="s">
        <v>3519</v>
      </c>
      <c r="M302" s="19" t="s">
        <v>6226</v>
      </c>
      <c r="N302" s="20" t="s">
        <v>3520</v>
      </c>
      <c r="O302" s="20" t="s">
        <v>6396</v>
      </c>
      <c r="P302" s="21" t="s">
        <v>6397</v>
      </c>
      <c r="Q302" s="20"/>
      <c r="R302" s="21">
        <v>91001</v>
      </c>
      <c r="S302" s="21" t="s">
        <v>2906</v>
      </c>
      <c r="T302" s="22">
        <v>37970</v>
      </c>
    </row>
    <row r="303" spans="1:20" s="18" customFormat="1" ht="18.75" customHeight="1" x14ac:dyDescent="0.25">
      <c r="A303" s="157">
        <v>7137</v>
      </c>
      <c r="B303" s="19" t="s">
        <v>3139</v>
      </c>
      <c r="C303" s="140">
        <v>691512002</v>
      </c>
      <c r="D303" s="17" t="s">
        <v>2854</v>
      </c>
      <c r="E303" s="17" t="s">
        <v>2871</v>
      </c>
      <c r="F303" s="16" t="s">
        <v>27</v>
      </c>
      <c r="G303" s="16" t="s">
        <v>2872</v>
      </c>
      <c r="H303" s="16" t="s">
        <v>29</v>
      </c>
      <c r="I303" s="17"/>
      <c r="J303" s="17"/>
      <c r="K303" s="17" t="s">
        <v>3140</v>
      </c>
      <c r="L303" s="17" t="s">
        <v>3141</v>
      </c>
      <c r="M303" s="19" t="s">
        <v>344</v>
      </c>
      <c r="N303" s="20" t="s">
        <v>1736</v>
      </c>
      <c r="O303" s="20"/>
      <c r="P303" s="21"/>
      <c r="Q303" s="20"/>
      <c r="R303" s="21" t="s">
        <v>3142</v>
      </c>
      <c r="S303" s="21" t="s">
        <v>620</v>
      </c>
      <c r="T303" s="22">
        <v>38159</v>
      </c>
    </row>
    <row r="304" spans="1:20" s="18" customFormat="1" ht="18.75" customHeight="1" x14ac:dyDescent="0.25">
      <c r="A304" s="156">
        <v>7138</v>
      </c>
      <c r="B304" s="26" t="s">
        <v>3308</v>
      </c>
      <c r="C304" s="139">
        <v>690103001</v>
      </c>
      <c r="D304" s="24" t="s">
        <v>2854</v>
      </c>
      <c r="E304" s="24" t="s">
        <v>2871</v>
      </c>
      <c r="F304" s="25" t="s">
        <v>27</v>
      </c>
      <c r="G304" s="25" t="s">
        <v>2872</v>
      </c>
      <c r="H304" s="25" t="s">
        <v>29</v>
      </c>
      <c r="I304" s="24"/>
      <c r="J304" s="24"/>
      <c r="K304" s="24" t="s">
        <v>3309</v>
      </c>
      <c r="L304" s="24" t="s">
        <v>3310</v>
      </c>
      <c r="M304" s="27" t="s">
        <v>618</v>
      </c>
      <c r="N304" s="27" t="s">
        <v>2572</v>
      </c>
      <c r="O304" s="27"/>
      <c r="P304" s="28"/>
      <c r="Q304" s="27"/>
      <c r="R304" s="28">
        <v>91001</v>
      </c>
      <c r="S304" s="28" t="s">
        <v>2875</v>
      </c>
      <c r="T304" s="29">
        <v>38159</v>
      </c>
    </row>
    <row r="305" spans="1:20" s="18" customFormat="1" ht="18.75" customHeight="1" x14ac:dyDescent="0.25">
      <c r="A305" s="157">
        <v>7139</v>
      </c>
      <c r="B305" s="19" t="s">
        <v>3907</v>
      </c>
      <c r="C305" s="140">
        <v>691405001</v>
      </c>
      <c r="D305" s="17" t="s">
        <v>2854</v>
      </c>
      <c r="E305" s="17" t="s">
        <v>3908</v>
      </c>
      <c r="F305" s="16" t="s">
        <v>1700</v>
      </c>
      <c r="G305" s="16" t="s">
        <v>3909</v>
      </c>
      <c r="H305" s="16" t="s">
        <v>29</v>
      </c>
      <c r="I305" s="17"/>
      <c r="J305" s="17"/>
      <c r="K305" s="17" t="s">
        <v>3910</v>
      </c>
      <c r="L305" s="17" t="s">
        <v>6204</v>
      </c>
      <c r="M305" s="19" t="s">
        <v>6168</v>
      </c>
      <c r="N305" s="20" t="s">
        <v>4342</v>
      </c>
      <c r="O305" s="20" t="s">
        <v>6205</v>
      </c>
      <c r="P305" s="21"/>
      <c r="Q305" s="20"/>
      <c r="R305" s="21">
        <v>91001</v>
      </c>
      <c r="S305" s="21" t="s">
        <v>3269</v>
      </c>
      <c r="T305" s="22">
        <v>37970</v>
      </c>
    </row>
    <row r="306" spans="1:20" s="18" customFormat="1" ht="18.75" customHeight="1" x14ac:dyDescent="0.25">
      <c r="A306" s="156">
        <v>7141</v>
      </c>
      <c r="B306" s="26" t="s">
        <v>2689</v>
      </c>
      <c r="C306" s="139">
        <v>650165500</v>
      </c>
      <c r="D306" s="24" t="s">
        <v>2690</v>
      </c>
      <c r="E306" s="24" t="s">
        <v>2691</v>
      </c>
      <c r="F306" s="25" t="s">
        <v>27</v>
      </c>
      <c r="G306" s="25" t="s">
        <v>2692</v>
      </c>
      <c r="H306" s="25" t="s">
        <v>2693</v>
      </c>
      <c r="I306" s="24" t="s">
        <v>1571</v>
      </c>
      <c r="J306" s="24" t="s">
        <v>2694</v>
      </c>
      <c r="K306" s="24" t="s">
        <v>2695</v>
      </c>
      <c r="L306" s="24" t="s">
        <v>6596</v>
      </c>
      <c r="M306" s="26" t="s">
        <v>344</v>
      </c>
      <c r="N306" s="27" t="s">
        <v>1108</v>
      </c>
      <c r="O306" s="27" t="s">
        <v>6499</v>
      </c>
      <c r="P306" s="28" t="s">
        <v>6597</v>
      </c>
      <c r="Q306" s="27"/>
      <c r="R306" s="28">
        <v>93401</v>
      </c>
      <c r="S306" s="33" t="s">
        <v>7059</v>
      </c>
      <c r="T306" s="29"/>
    </row>
    <row r="307" spans="1:20" s="18" customFormat="1" ht="18.75" customHeight="1" x14ac:dyDescent="0.25">
      <c r="A307" s="157">
        <v>7143</v>
      </c>
      <c r="B307" s="17" t="s">
        <v>3575</v>
      </c>
      <c r="C307" s="140">
        <v>692101006</v>
      </c>
      <c r="D307" s="17" t="s">
        <v>2854</v>
      </c>
      <c r="E307" s="17" t="s">
        <v>2871</v>
      </c>
      <c r="F307" s="16" t="s">
        <v>27</v>
      </c>
      <c r="G307" s="16" t="s">
        <v>2976</v>
      </c>
      <c r="H307" s="16" t="s">
        <v>29</v>
      </c>
      <c r="I307" s="17"/>
      <c r="J307" s="17"/>
      <c r="K307" s="17" t="s">
        <v>3576</v>
      </c>
      <c r="L307" s="17" t="s">
        <v>3577</v>
      </c>
      <c r="M307" s="19" t="s">
        <v>6166</v>
      </c>
      <c r="N307" s="20" t="s">
        <v>2838</v>
      </c>
      <c r="O307" s="20" t="s">
        <v>6419</v>
      </c>
      <c r="P307" s="21" t="s">
        <v>6420</v>
      </c>
      <c r="Q307" s="20"/>
      <c r="R307" s="21">
        <v>91001</v>
      </c>
      <c r="S307" s="21" t="s">
        <v>2875</v>
      </c>
      <c r="T307" s="22">
        <v>37970</v>
      </c>
    </row>
    <row r="308" spans="1:20" s="18" customFormat="1" ht="18.75" customHeight="1" x14ac:dyDescent="0.25">
      <c r="A308" s="156">
        <v>7145</v>
      </c>
      <c r="B308" s="26" t="s">
        <v>5930</v>
      </c>
      <c r="C308" s="139" t="s">
        <v>7873</v>
      </c>
      <c r="D308" s="24" t="s">
        <v>2745</v>
      </c>
      <c r="E308" s="24" t="s">
        <v>5926</v>
      </c>
      <c r="F308" s="25" t="s">
        <v>27</v>
      </c>
      <c r="G308" s="25" t="s">
        <v>5927</v>
      </c>
      <c r="H308" s="25" t="s">
        <v>29</v>
      </c>
      <c r="I308" s="24"/>
      <c r="J308" s="24"/>
      <c r="K308" s="24" t="s">
        <v>6700</v>
      </c>
      <c r="L308" s="24" t="s">
        <v>5931</v>
      </c>
      <c r="M308" s="26" t="s">
        <v>6222</v>
      </c>
      <c r="N308" s="27" t="s">
        <v>881</v>
      </c>
      <c r="O308" s="27" t="s">
        <v>5932</v>
      </c>
      <c r="P308" s="28"/>
      <c r="Q308" s="27"/>
      <c r="R308" s="28">
        <v>91001</v>
      </c>
      <c r="S308" s="28" t="s">
        <v>607</v>
      </c>
      <c r="T308" s="29">
        <v>38266</v>
      </c>
    </row>
    <row r="309" spans="1:20" s="18" customFormat="1" ht="18.75" customHeight="1" x14ac:dyDescent="0.25">
      <c r="A309" s="157">
        <v>7146</v>
      </c>
      <c r="B309" s="19" t="s">
        <v>4427</v>
      </c>
      <c r="C309" s="140">
        <v>652115705</v>
      </c>
      <c r="D309" s="17" t="s">
        <v>4313</v>
      </c>
      <c r="E309" s="17" t="s">
        <v>4428</v>
      </c>
      <c r="F309" s="108" t="s">
        <v>8229</v>
      </c>
      <c r="G309" s="16" t="s">
        <v>4429</v>
      </c>
      <c r="H309" s="16" t="s">
        <v>8230</v>
      </c>
      <c r="I309" s="17" t="s">
        <v>186</v>
      </c>
      <c r="J309" s="17" t="s">
        <v>8231</v>
      </c>
      <c r="K309" s="17" t="s">
        <v>4430</v>
      </c>
      <c r="L309" s="17" t="s">
        <v>4431</v>
      </c>
      <c r="M309" s="19" t="s">
        <v>344</v>
      </c>
      <c r="N309" s="20" t="s">
        <v>3981</v>
      </c>
      <c r="O309" s="20" t="s">
        <v>4432</v>
      </c>
      <c r="P309" s="21"/>
      <c r="Q309" s="20"/>
      <c r="R309" s="21" t="s">
        <v>419</v>
      </c>
      <c r="S309" s="21" t="s">
        <v>7070</v>
      </c>
      <c r="T309" s="22">
        <v>38228</v>
      </c>
    </row>
    <row r="310" spans="1:20" s="18" customFormat="1" ht="18.75" customHeight="1" x14ac:dyDescent="0.25">
      <c r="A310" s="157">
        <v>7147</v>
      </c>
      <c r="B310" s="19" t="s">
        <v>4028</v>
      </c>
      <c r="C310" s="140">
        <v>691104001</v>
      </c>
      <c r="D310" s="17" t="s">
        <v>2854</v>
      </c>
      <c r="E310" s="17" t="s">
        <v>2871</v>
      </c>
      <c r="F310" s="16" t="s">
        <v>27</v>
      </c>
      <c r="G310" s="16" t="s">
        <v>2976</v>
      </c>
      <c r="H310" s="16" t="s">
        <v>29</v>
      </c>
      <c r="I310" s="17"/>
      <c r="J310" s="17"/>
      <c r="K310" s="17" t="s">
        <v>4029</v>
      </c>
      <c r="L310" s="17" t="s">
        <v>4030</v>
      </c>
      <c r="M310" s="19" t="s">
        <v>6171</v>
      </c>
      <c r="N310" s="20" t="s">
        <v>4031</v>
      </c>
      <c r="O310" s="20" t="s">
        <v>6297</v>
      </c>
      <c r="P310" s="21" t="s">
        <v>6298</v>
      </c>
      <c r="Q310" s="20"/>
      <c r="R310" s="21">
        <v>91001</v>
      </c>
      <c r="S310" s="21" t="s">
        <v>607</v>
      </c>
      <c r="T310" s="22">
        <v>38287</v>
      </c>
    </row>
    <row r="311" spans="1:20" s="18" customFormat="1" ht="18.75" customHeight="1" x14ac:dyDescent="0.25">
      <c r="A311" s="157">
        <v>7148</v>
      </c>
      <c r="B311" s="19" t="s">
        <v>3647</v>
      </c>
      <c r="C311" s="140">
        <v>690915006</v>
      </c>
      <c r="D311" s="17" t="s">
        <v>2854</v>
      </c>
      <c r="E311" s="17" t="s">
        <v>2871</v>
      </c>
      <c r="F311" s="16" t="s">
        <v>27</v>
      </c>
      <c r="G311" s="16" t="s">
        <v>2872</v>
      </c>
      <c r="H311" s="16" t="s">
        <v>29</v>
      </c>
      <c r="I311" s="17"/>
      <c r="J311" s="17"/>
      <c r="K311" s="17" t="s">
        <v>3648</v>
      </c>
      <c r="L311" s="17" t="s">
        <v>3649</v>
      </c>
      <c r="M311" s="19" t="s">
        <v>6170</v>
      </c>
      <c r="N311" s="20" t="s">
        <v>3650</v>
      </c>
      <c r="O311" s="20"/>
      <c r="P311" s="21"/>
      <c r="Q311" s="20"/>
      <c r="R311" s="21">
        <v>91001</v>
      </c>
      <c r="S311" s="21" t="s">
        <v>2875</v>
      </c>
      <c r="T311" s="22">
        <v>38301</v>
      </c>
    </row>
    <row r="312" spans="1:20" s="18" customFormat="1" ht="18.75" customHeight="1" x14ac:dyDescent="0.25">
      <c r="A312" s="157">
        <v>7150</v>
      </c>
      <c r="B312" s="19" t="s">
        <v>3225</v>
      </c>
      <c r="C312" s="140" t="s">
        <v>7835</v>
      </c>
      <c r="D312" s="17" t="s">
        <v>2854</v>
      </c>
      <c r="E312" s="17" t="s">
        <v>2871</v>
      </c>
      <c r="F312" s="16" t="s">
        <v>27</v>
      </c>
      <c r="G312" s="16" t="s">
        <v>2872</v>
      </c>
      <c r="H312" s="16" t="s">
        <v>29</v>
      </c>
      <c r="I312" s="17"/>
      <c r="J312" s="17"/>
      <c r="K312" s="17" t="s">
        <v>3226</v>
      </c>
      <c r="L312" s="17" t="s">
        <v>3227</v>
      </c>
      <c r="M312" s="19" t="s">
        <v>51</v>
      </c>
      <c r="N312" s="20" t="s">
        <v>3229</v>
      </c>
      <c r="O312" s="20" t="s">
        <v>3228</v>
      </c>
      <c r="P312" s="21"/>
      <c r="Q312" s="20"/>
      <c r="R312" s="21">
        <v>91001</v>
      </c>
      <c r="S312" s="21" t="s">
        <v>2949</v>
      </c>
      <c r="T312" s="22">
        <v>38315</v>
      </c>
    </row>
    <row r="313" spans="1:20" s="18" customFormat="1" ht="18.75" customHeight="1" x14ac:dyDescent="0.25">
      <c r="A313" s="156">
        <v>7151</v>
      </c>
      <c r="B313" s="26" t="s">
        <v>2817</v>
      </c>
      <c r="C313" s="139">
        <v>742957004</v>
      </c>
      <c r="D313" s="24" t="s">
        <v>2818</v>
      </c>
      <c r="E313" s="24" t="s">
        <v>2819</v>
      </c>
      <c r="F313" s="25" t="s">
        <v>2820</v>
      </c>
      <c r="G313" s="25" t="s">
        <v>2821</v>
      </c>
      <c r="H313" s="25" t="s">
        <v>2822</v>
      </c>
      <c r="I313" s="24" t="s">
        <v>2823</v>
      </c>
      <c r="J313" s="24" t="s">
        <v>2824</v>
      </c>
      <c r="K313" s="24" t="s">
        <v>139</v>
      </c>
      <c r="L313" s="24" t="s">
        <v>2825</v>
      </c>
      <c r="M313" s="26" t="s">
        <v>50</v>
      </c>
      <c r="N313" s="27" t="s">
        <v>852</v>
      </c>
      <c r="O313" s="27" t="s">
        <v>2826</v>
      </c>
      <c r="P313" s="28"/>
      <c r="Q313" s="27"/>
      <c r="R313" s="28">
        <v>93401</v>
      </c>
      <c r="S313" s="28" t="s">
        <v>6160</v>
      </c>
      <c r="T313" s="29">
        <v>38343</v>
      </c>
    </row>
    <row r="314" spans="1:20" s="18" customFormat="1" ht="18.75" customHeight="1" x14ac:dyDescent="0.25">
      <c r="A314" s="156">
        <v>7152</v>
      </c>
      <c r="B314" s="26" t="s">
        <v>1549</v>
      </c>
      <c r="C314" s="139">
        <v>721766004</v>
      </c>
      <c r="D314" s="24" t="s">
        <v>81</v>
      </c>
      <c r="E314" s="24" t="s">
        <v>1550</v>
      </c>
      <c r="F314" s="25" t="s">
        <v>1551</v>
      </c>
      <c r="G314" s="25" t="s">
        <v>1552</v>
      </c>
      <c r="H314" s="25" t="s">
        <v>1553</v>
      </c>
      <c r="I314" s="24" t="s">
        <v>1554</v>
      </c>
      <c r="J314" s="24" t="s">
        <v>1555</v>
      </c>
      <c r="K314" s="24" t="s">
        <v>1556</v>
      </c>
      <c r="L314" s="24" t="s">
        <v>1557</v>
      </c>
      <c r="M314" s="26" t="s">
        <v>630</v>
      </c>
      <c r="N314" s="27" t="s">
        <v>205</v>
      </c>
      <c r="O314" s="27"/>
      <c r="P314" s="28" t="s">
        <v>1558</v>
      </c>
      <c r="Q314" s="27"/>
      <c r="R314" s="28">
        <v>93401</v>
      </c>
      <c r="S314" s="28" t="s">
        <v>1559</v>
      </c>
      <c r="T314" s="29">
        <v>38327</v>
      </c>
    </row>
    <row r="315" spans="1:20" s="18" customFormat="1" ht="18.75" customHeight="1" x14ac:dyDescent="0.25">
      <c r="A315" s="156">
        <v>7153</v>
      </c>
      <c r="B315" s="26" t="s">
        <v>4169</v>
      </c>
      <c r="C315" s="139" t="s">
        <v>7850</v>
      </c>
      <c r="D315" s="24" t="s">
        <v>4170</v>
      </c>
      <c r="E315" s="24" t="s">
        <v>4171</v>
      </c>
      <c r="F315" s="25" t="s">
        <v>4172</v>
      </c>
      <c r="G315" s="25" t="s">
        <v>4173</v>
      </c>
      <c r="H315" s="25" t="s">
        <v>4174</v>
      </c>
      <c r="I315" s="24" t="s">
        <v>1651</v>
      </c>
      <c r="J315" s="24" t="s">
        <v>4175</v>
      </c>
      <c r="K315" s="24" t="s">
        <v>4176</v>
      </c>
      <c r="L315" s="24" t="s">
        <v>4177</v>
      </c>
      <c r="M315" s="26" t="s">
        <v>50</v>
      </c>
      <c r="N315" s="27" t="s">
        <v>4179</v>
      </c>
      <c r="O315" s="27" t="s">
        <v>4178</v>
      </c>
      <c r="P315" s="28"/>
      <c r="Q315" s="27"/>
      <c r="R315" s="28">
        <v>93401</v>
      </c>
      <c r="S315" s="28" t="s">
        <v>4180</v>
      </c>
      <c r="T315" s="29">
        <v>38384</v>
      </c>
    </row>
    <row r="316" spans="1:20" s="18" customFormat="1" ht="18.75" customHeight="1" x14ac:dyDescent="0.25">
      <c r="A316" s="156">
        <v>7154</v>
      </c>
      <c r="B316" s="26" t="s">
        <v>5479</v>
      </c>
      <c r="C316" s="139" t="s">
        <v>8637</v>
      </c>
      <c r="D316" s="24" t="s">
        <v>5372</v>
      </c>
      <c r="E316" s="24" t="s">
        <v>5480</v>
      </c>
      <c r="F316" s="25" t="s">
        <v>6727</v>
      </c>
      <c r="G316" s="25" t="s">
        <v>5481</v>
      </c>
      <c r="H316" s="25" t="s">
        <v>5482</v>
      </c>
      <c r="I316" s="24" t="s">
        <v>5483</v>
      </c>
      <c r="J316" s="24" t="s">
        <v>5484</v>
      </c>
      <c r="K316" s="24" t="s">
        <v>5485</v>
      </c>
      <c r="L316" s="24" t="s">
        <v>5486</v>
      </c>
      <c r="M316" s="26" t="s">
        <v>6171</v>
      </c>
      <c r="N316" s="27" t="s">
        <v>1013</v>
      </c>
      <c r="O316" s="27" t="s">
        <v>6728</v>
      </c>
      <c r="P316" s="40" t="s">
        <v>6729</v>
      </c>
      <c r="Q316" s="27"/>
      <c r="R316" s="28" t="s">
        <v>419</v>
      </c>
      <c r="S316" s="28" t="s">
        <v>6730</v>
      </c>
      <c r="T316" s="29">
        <v>38376</v>
      </c>
    </row>
    <row r="317" spans="1:20" s="18" customFormat="1" ht="18.75" customHeight="1" x14ac:dyDescent="0.25">
      <c r="A317" s="156">
        <v>7156</v>
      </c>
      <c r="B317" s="26" t="s">
        <v>882</v>
      </c>
      <c r="C317" s="139">
        <v>652919804</v>
      </c>
      <c r="D317" s="24" t="s">
        <v>53</v>
      </c>
      <c r="E317" s="24" t="s">
        <v>883</v>
      </c>
      <c r="F317" s="25" t="s">
        <v>884</v>
      </c>
      <c r="G317" s="25" t="s">
        <v>885</v>
      </c>
      <c r="H317" s="25" t="s">
        <v>886</v>
      </c>
      <c r="I317" s="24" t="s">
        <v>708</v>
      </c>
      <c r="J317" s="28" t="s">
        <v>887</v>
      </c>
      <c r="K317" s="24" t="s">
        <v>888</v>
      </c>
      <c r="L317" s="24" t="s">
        <v>889</v>
      </c>
      <c r="M317" s="26" t="s">
        <v>890</v>
      </c>
      <c r="N317" s="27" t="s">
        <v>891</v>
      </c>
      <c r="O317" s="27"/>
      <c r="P317" s="28"/>
      <c r="Q317" s="27"/>
      <c r="R317" s="28" t="s">
        <v>92</v>
      </c>
      <c r="S317" s="28" t="s">
        <v>892</v>
      </c>
      <c r="T317" s="29">
        <v>38384</v>
      </c>
    </row>
    <row r="318" spans="1:20" s="18" customFormat="1" ht="18.75" customHeight="1" x14ac:dyDescent="0.25">
      <c r="A318" s="156">
        <v>7157</v>
      </c>
      <c r="B318" s="26" t="s">
        <v>2377</v>
      </c>
      <c r="C318" s="139">
        <v>718144000</v>
      </c>
      <c r="D318" s="24" t="s">
        <v>1629</v>
      </c>
      <c r="E318" s="24" t="s">
        <v>2378</v>
      </c>
      <c r="F318" s="25" t="s">
        <v>2379</v>
      </c>
      <c r="G318" s="25" t="s">
        <v>2380</v>
      </c>
      <c r="H318" s="25" t="s">
        <v>2381</v>
      </c>
      <c r="I318" s="24" t="s">
        <v>2382</v>
      </c>
      <c r="J318" s="24" t="s">
        <v>2383</v>
      </c>
      <c r="K318" s="24" t="s">
        <v>2384</v>
      </c>
      <c r="L318" s="24" t="s">
        <v>2385</v>
      </c>
      <c r="M318" s="26" t="s">
        <v>50</v>
      </c>
      <c r="N318" s="27" t="s">
        <v>2386</v>
      </c>
      <c r="O318" s="27"/>
      <c r="P318" s="28"/>
      <c r="Q318" s="27"/>
      <c r="R318" s="28" t="s">
        <v>92</v>
      </c>
      <c r="S318" s="28" t="s">
        <v>2387</v>
      </c>
      <c r="T318" s="29">
        <v>38429</v>
      </c>
    </row>
    <row r="319" spans="1:20" s="18" customFormat="1" ht="18.75" customHeight="1" x14ac:dyDescent="0.25">
      <c r="A319" s="157">
        <v>7158</v>
      </c>
      <c r="B319" s="19" t="s">
        <v>1709</v>
      </c>
      <c r="C319" s="140">
        <v>652041302</v>
      </c>
      <c r="D319" s="17" t="s">
        <v>1566</v>
      </c>
      <c r="E319" s="17" t="s">
        <v>1710</v>
      </c>
      <c r="F319" s="16" t="s">
        <v>7720</v>
      </c>
      <c r="G319" s="16" t="s">
        <v>1711</v>
      </c>
      <c r="H319" s="16" t="s">
        <v>29</v>
      </c>
      <c r="I319" s="17" t="s">
        <v>3496</v>
      </c>
      <c r="J319" s="17" t="s">
        <v>29</v>
      </c>
      <c r="K319" s="17" t="s">
        <v>1712</v>
      </c>
      <c r="L319" s="19" t="s">
        <v>8253</v>
      </c>
      <c r="M319" s="17" t="s">
        <v>6172</v>
      </c>
      <c r="N319" s="20" t="s">
        <v>1113</v>
      </c>
      <c r="O319" s="20" t="s">
        <v>6494</v>
      </c>
      <c r="P319" s="21" t="s">
        <v>1713</v>
      </c>
      <c r="Q319" s="20"/>
      <c r="R319" s="21">
        <v>93401</v>
      </c>
      <c r="S319" s="21" t="s">
        <v>7651</v>
      </c>
      <c r="T319" s="22">
        <v>38412</v>
      </c>
    </row>
    <row r="320" spans="1:20" s="18" customFormat="1" ht="18.75" customHeight="1" x14ac:dyDescent="0.25">
      <c r="A320" s="156">
        <v>7159</v>
      </c>
      <c r="B320" s="26" t="s">
        <v>582</v>
      </c>
      <c r="C320" s="139">
        <v>653932502</v>
      </c>
      <c r="D320" s="24" t="s">
        <v>81</v>
      </c>
      <c r="E320" s="24" t="s">
        <v>583</v>
      </c>
      <c r="F320" s="25" t="s">
        <v>6252</v>
      </c>
      <c r="G320" s="25" t="s">
        <v>584</v>
      </c>
      <c r="H320" s="25" t="s">
        <v>6253</v>
      </c>
      <c r="I320" s="24" t="s">
        <v>186</v>
      </c>
      <c r="J320" s="24" t="s">
        <v>6254</v>
      </c>
      <c r="K320" s="25" t="s">
        <v>6253</v>
      </c>
      <c r="L320" s="24" t="s">
        <v>585</v>
      </c>
      <c r="M320" s="26" t="s">
        <v>898</v>
      </c>
      <c r="N320" s="27" t="s">
        <v>1833</v>
      </c>
      <c r="O320" s="27"/>
      <c r="P320" s="28"/>
      <c r="Q320" s="27"/>
      <c r="R320" s="28" t="s">
        <v>419</v>
      </c>
      <c r="S320" s="28" t="s">
        <v>586</v>
      </c>
      <c r="T320" s="29">
        <v>38414</v>
      </c>
    </row>
    <row r="321" spans="1:20" s="18" customFormat="1" ht="18.75" customHeight="1" x14ac:dyDescent="0.25">
      <c r="A321" s="156">
        <v>7160</v>
      </c>
      <c r="B321" s="26" t="s">
        <v>6174</v>
      </c>
      <c r="C321" s="139">
        <v>712091002</v>
      </c>
      <c r="D321" s="24" t="s">
        <v>81</v>
      </c>
      <c r="E321" s="24" t="s">
        <v>666</v>
      </c>
      <c r="F321" s="31" t="s">
        <v>7082</v>
      </c>
      <c r="G321" s="25" t="s">
        <v>667</v>
      </c>
      <c r="H321" s="25" t="s">
        <v>7083</v>
      </c>
      <c r="I321" s="24" t="s">
        <v>668</v>
      </c>
      <c r="J321" s="24" t="s">
        <v>669</v>
      </c>
      <c r="K321" s="24" t="s">
        <v>6810</v>
      </c>
      <c r="L321" s="24" t="s">
        <v>670</v>
      </c>
      <c r="M321" s="26" t="s">
        <v>50</v>
      </c>
      <c r="N321" s="27" t="s">
        <v>671</v>
      </c>
      <c r="O321" s="27" t="s">
        <v>673</v>
      </c>
      <c r="P321" s="28" t="s">
        <v>6811</v>
      </c>
      <c r="Q321" s="27"/>
      <c r="R321" s="28" t="s">
        <v>419</v>
      </c>
      <c r="S321" s="33" t="s">
        <v>7164</v>
      </c>
      <c r="T321" s="29">
        <v>38344</v>
      </c>
    </row>
    <row r="322" spans="1:20" s="18" customFormat="1" ht="18.75" customHeight="1" x14ac:dyDescent="0.25">
      <c r="A322" s="156">
        <v>7161</v>
      </c>
      <c r="B322" s="26" t="s">
        <v>912</v>
      </c>
      <c r="C322" s="139">
        <v>727861009</v>
      </c>
      <c r="D322" s="24" t="s">
        <v>81</v>
      </c>
      <c r="E322" s="24" t="s">
        <v>913</v>
      </c>
      <c r="F322" s="25" t="s">
        <v>914</v>
      </c>
      <c r="G322" s="25" t="s">
        <v>915</v>
      </c>
      <c r="H322" s="25" t="s">
        <v>916</v>
      </c>
      <c r="I322" s="24" t="s">
        <v>186</v>
      </c>
      <c r="J322" s="24" t="s">
        <v>917</v>
      </c>
      <c r="K322" s="24" t="s">
        <v>918</v>
      </c>
      <c r="L322" s="24" t="s">
        <v>919</v>
      </c>
      <c r="M322" s="26" t="s">
        <v>50</v>
      </c>
      <c r="N322" s="27" t="s">
        <v>921</v>
      </c>
      <c r="O322" s="27" t="s">
        <v>920</v>
      </c>
      <c r="P322" s="28"/>
      <c r="Q322" s="27"/>
      <c r="R322" s="28" t="s">
        <v>555</v>
      </c>
      <c r="S322" s="28" t="s">
        <v>922</v>
      </c>
      <c r="T322" s="29">
        <v>38443</v>
      </c>
    </row>
    <row r="323" spans="1:20" s="18" customFormat="1" ht="18.75" customHeight="1" x14ac:dyDescent="0.25">
      <c r="A323" s="157">
        <v>7162</v>
      </c>
      <c r="B323" s="19" t="s">
        <v>3078</v>
      </c>
      <c r="C323" s="140" t="s">
        <v>7830</v>
      </c>
      <c r="D323" s="17" t="s">
        <v>2854</v>
      </c>
      <c r="E323" s="17" t="s">
        <v>2871</v>
      </c>
      <c r="F323" s="108" t="s">
        <v>27</v>
      </c>
      <c r="G323" s="16" t="s">
        <v>2872</v>
      </c>
      <c r="H323" s="16" t="s">
        <v>29</v>
      </c>
      <c r="I323" s="17"/>
      <c r="J323" s="17"/>
      <c r="K323" s="17" t="s">
        <v>3079</v>
      </c>
      <c r="L323" s="17" t="s">
        <v>3080</v>
      </c>
      <c r="M323" s="17" t="s">
        <v>6170</v>
      </c>
      <c r="N323" s="20" t="s">
        <v>3082</v>
      </c>
      <c r="O323" s="20" t="s">
        <v>6285</v>
      </c>
      <c r="P323" s="21" t="s">
        <v>3081</v>
      </c>
      <c r="Q323" s="20"/>
      <c r="R323" s="21">
        <v>91001</v>
      </c>
      <c r="S323" s="21" t="s">
        <v>2875</v>
      </c>
      <c r="T323" s="22">
        <v>38443</v>
      </c>
    </row>
    <row r="324" spans="1:20" s="18" customFormat="1" ht="18.75" customHeight="1" x14ac:dyDescent="0.25">
      <c r="A324" s="157">
        <v>7163</v>
      </c>
      <c r="B324" s="19" t="s">
        <v>6214</v>
      </c>
      <c r="C324" s="140">
        <v>744943000</v>
      </c>
      <c r="D324" s="17" t="s">
        <v>81</v>
      </c>
      <c r="E324" s="17" t="s">
        <v>5716</v>
      </c>
      <c r="F324" s="16" t="s">
        <v>7169</v>
      </c>
      <c r="G324" s="16" t="s">
        <v>4779</v>
      </c>
      <c r="H324" s="16" t="s">
        <v>7170</v>
      </c>
      <c r="I324" s="17" t="s">
        <v>6446</v>
      </c>
      <c r="J324" s="17" t="s">
        <v>6445</v>
      </c>
      <c r="K324" s="17" t="s">
        <v>5717</v>
      </c>
      <c r="L324" s="17" t="s">
        <v>6897</v>
      </c>
      <c r="M324" s="19" t="s">
        <v>50</v>
      </c>
      <c r="N324" s="20" t="s">
        <v>730</v>
      </c>
      <c r="O324" s="20"/>
      <c r="P324" s="21" t="s">
        <v>5718</v>
      </c>
      <c r="Q324" s="20"/>
      <c r="R324" s="21" t="s">
        <v>419</v>
      </c>
      <c r="S324" s="21" t="s">
        <v>7181</v>
      </c>
      <c r="T324" s="22">
        <v>37970</v>
      </c>
    </row>
    <row r="325" spans="1:20" s="18" customFormat="1" ht="18.75" customHeight="1" x14ac:dyDescent="0.25">
      <c r="A325" s="156">
        <v>7164</v>
      </c>
      <c r="B325" s="26" t="s">
        <v>4247</v>
      </c>
      <c r="C325" s="139">
        <v>609010002</v>
      </c>
      <c r="D325" s="24" t="s">
        <v>4248</v>
      </c>
      <c r="E325" s="24" t="s">
        <v>4249</v>
      </c>
      <c r="F325" s="25" t="s">
        <v>27</v>
      </c>
      <c r="G325" s="25" t="s">
        <v>4250</v>
      </c>
      <c r="H325" s="25" t="s">
        <v>29</v>
      </c>
      <c r="I325" s="24"/>
      <c r="J325" s="24"/>
      <c r="K325" s="24" t="s">
        <v>4251</v>
      </c>
      <c r="L325" s="24" t="s">
        <v>4252</v>
      </c>
      <c r="M325" s="26" t="s">
        <v>50</v>
      </c>
      <c r="N325" s="27" t="s">
        <v>730</v>
      </c>
      <c r="O325" s="27" t="s">
        <v>4253</v>
      </c>
      <c r="P325" s="28"/>
      <c r="Q325" s="27"/>
      <c r="R325" s="28">
        <v>91001</v>
      </c>
      <c r="S325" s="28" t="s">
        <v>4254</v>
      </c>
      <c r="T325" s="29">
        <v>38450</v>
      </c>
    </row>
    <row r="326" spans="1:20" s="18" customFormat="1" ht="18.75" customHeight="1" x14ac:dyDescent="0.25">
      <c r="A326" s="156">
        <v>7165</v>
      </c>
      <c r="B326" s="26" t="s">
        <v>2402</v>
      </c>
      <c r="C326" s="139">
        <v>759522508</v>
      </c>
      <c r="D326" s="24" t="s">
        <v>1579</v>
      </c>
      <c r="E326" s="24" t="s">
        <v>2403</v>
      </c>
      <c r="F326" s="25" t="s">
        <v>2404</v>
      </c>
      <c r="G326" s="25" t="s">
        <v>2405</v>
      </c>
      <c r="H326" s="25" t="s">
        <v>2406</v>
      </c>
      <c r="I326" s="24" t="s">
        <v>2408</v>
      </c>
      <c r="J326" s="24" t="s">
        <v>2409</v>
      </c>
      <c r="K326" s="24" t="s">
        <v>2410</v>
      </c>
      <c r="L326" s="24" t="s">
        <v>2407</v>
      </c>
      <c r="M326" s="26" t="s">
        <v>50</v>
      </c>
      <c r="N326" s="27" t="s">
        <v>2411</v>
      </c>
      <c r="O326" s="27"/>
      <c r="P326" s="28"/>
      <c r="Q326" s="27"/>
      <c r="R326" s="28">
        <v>93401</v>
      </c>
      <c r="S326" s="28" t="s">
        <v>2412</v>
      </c>
      <c r="T326" s="29">
        <v>38449</v>
      </c>
    </row>
    <row r="327" spans="1:20" s="18" customFormat="1" ht="18.75" customHeight="1" x14ac:dyDescent="0.25">
      <c r="A327" s="156">
        <v>7166</v>
      </c>
      <c r="B327" s="26" t="s">
        <v>5107</v>
      </c>
      <c r="C327" s="139">
        <v>653623208</v>
      </c>
      <c r="D327" s="24" t="s">
        <v>81</v>
      </c>
      <c r="E327" s="24" t="s">
        <v>5108</v>
      </c>
      <c r="F327" s="25" t="s">
        <v>5109</v>
      </c>
      <c r="G327" s="25" t="s">
        <v>4779</v>
      </c>
      <c r="H327" s="25" t="s">
        <v>5110</v>
      </c>
      <c r="I327" s="24" t="s">
        <v>193</v>
      </c>
      <c r="J327" s="24" t="s">
        <v>5111</v>
      </c>
      <c r="K327" s="24" t="s">
        <v>5112</v>
      </c>
      <c r="L327" s="24" t="s">
        <v>5114</v>
      </c>
      <c r="M327" s="26" t="s">
        <v>6166</v>
      </c>
      <c r="N327" s="27" t="s">
        <v>5116</v>
      </c>
      <c r="O327" s="27" t="s">
        <v>5115</v>
      </c>
      <c r="P327" s="28" t="s">
        <v>5113</v>
      </c>
      <c r="Q327" s="27"/>
      <c r="R327" s="28" t="s">
        <v>419</v>
      </c>
      <c r="S327" s="28" t="s">
        <v>5117</v>
      </c>
      <c r="T327" s="29">
        <v>38475</v>
      </c>
    </row>
    <row r="328" spans="1:20" s="18" customFormat="1" ht="18.75" customHeight="1" x14ac:dyDescent="0.25">
      <c r="A328" s="156">
        <v>7167</v>
      </c>
      <c r="B328" s="26" t="s">
        <v>5175</v>
      </c>
      <c r="C328" s="139">
        <v>652862306</v>
      </c>
      <c r="D328" s="24" t="s">
        <v>81</v>
      </c>
      <c r="E328" s="24" t="s">
        <v>5176</v>
      </c>
      <c r="F328" s="25" t="s">
        <v>5177</v>
      </c>
      <c r="G328" s="25" t="s">
        <v>4779</v>
      </c>
      <c r="H328" s="25" t="s">
        <v>5178</v>
      </c>
      <c r="I328" s="24" t="s">
        <v>68</v>
      </c>
      <c r="J328" s="24" t="s">
        <v>5179</v>
      </c>
      <c r="K328" s="24" t="s">
        <v>5180</v>
      </c>
      <c r="L328" s="24" t="s">
        <v>5181</v>
      </c>
      <c r="M328" s="26" t="s">
        <v>630</v>
      </c>
      <c r="N328" s="27" t="s">
        <v>205</v>
      </c>
      <c r="O328" s="27"/>
      <c r="P328" s="28"/>
      <c r="Q328" s="27"/>
      <c r="R328" s="28" t="s">
        <v>419</v>
      </c>
      <c r="S328" s="28" t="s">
        <v>5182</v>
      </c>
      <c r="T328" s="29">
        <v>38477</v>
      </c>
    </row>
    <row r="329" spans="1:20" s="18" customFormat="1" ht="18.75" customHeight="1" x14ac:dyDescent="0.25">
      <c r="A329" s="157">
        <v>7168</v>
      </c>
      <c r="B329" s="19" t="s">
        <v>3643</v>
      </c>
      <c r="C329" s="140" t="s">
        <v>7844</v>
      </c>
      <c r="D329" s="17" t="s">
        <v>2854</v>
      </c>
      <c r="E329" s="17" t="s">
        <v>2882</v>
      </c>
      <c r="F329" s="16" t="s">
        <v>1700</v>
      </c>
      <c r="G329" s="16" t="s">
        <v>3644</v>
      </c>
      <c r="H329" s="16" t="s">
        <v>29</v>
      </c>
      <c r="I329" s="17"/>
      <c r="J329" s="17"/>
      <c r="K329" s="17" t="s">
        <v>3645</v>
      </c>
      <c r="L329" s="17" t="s">
        <v>3646</v>
      </c>
      <c r="M329" s="19" t="s">
        <v>50</v>
      </c>
      <c r="N329" s="17" t="s">
        <v>932</v>
      </c>
      <c r="O329" s="20" t="s">
        <v>6332</v>
      </c>
      <c r="P329" s="21" t="s">
        <v>6333</v>
      </c>
      <c r="Q329" s="20"/>
      <c r="R329" s="21">
        <v>91001</v>
      </c>
      <c r="S329" s="21" t="s">
        <v>2875</v>
      </c>
      <c r="T329" s="22">
        <v>38478</v>
      </c>
    </row>
    <row r="330" spans="1:20" s="18" customFormat="1" ht="18.75" customHeight="1" x14ac:dyDescent="0.25">
      <c r="A330" s="157">
        <v>7169</v>
      </c>
      <c r="B330" s="19" t="s">
        <v>2870</v>
      </c>
      <c r="C330" s="144">
        <v>692651006</v>
      </c>
      <c r="D330" s="17" t="s">
        <v>2854</v>
      </c>
      <c r="E330" s="17" t="s">
        <v>2871</v>
      </c>
      <c r="F330" s="16" t="s">
        <v>27</v>
      </c>
      <c r="G330" s="16" t="s">
        <v>2872</v>
      </c>
      <c r="H330" s="16" t="s">
        <v>29</v>
      </c>
      <c r="I330" s="17"/>
      <c r="J330" s="17"/>
      <c r="K330" s="17" t="s">
        <v>2873</v>
      </c>
      <c r="L330" s="17" t="s">
        <v>2874</v>
      </c>
      <c r="M330" s="19" t="s">
        <v>618</v>
      </c>
      <c r="N330" s="20"/>
      <c r="O330" s="20"/>
      <c r="P330" s="21"/>
      <c r="Q330" s="20"/>
      <c r="R330" s="21">
        <v>91001</v>
      </c>
      <c r="S330" s="21" t="s">
        <v>2875</v>
      </c>
      <c r="T330" s="22">
        <v>38488</v>
      </c>
    </row>
    <row r="331" spans="1:20" s="18" customFormat="1" ht="18.75" customHeight="1" x14ac:dyDescent="0.25">
      <c r="A331" s="156">
        <v>7170</v>
      </c>
      <c r="B331" s="26" t="s">
        <v>5236</v>
      </c>
      <c r="C331" s="139">
        <v>650730100</v>
      </c>
      <c r="D331" s="24" t="s">
        <v>81</v>
      </c>
      <c r="E331" s="24" t="s">
        <v>5237</v>
      </c>
      <c r="F331" s="25" t="s">
        <v>5238</v>
      </c>
      <c r="G331" s="25" t="s">
        <v>4779</v>
      </c>
      <c r="H331" s="25" t="s">
        <v>5239</v>
      </c>
      <c r="I331" s="24" t="s">
        <v>1443</v>
      </c>
      <c r="J331" s="24" t="s">
        <v>5240</v>
      </c>
      <c r="K331" s="24" t="s">
        <v>5241</v>
      </c>
      <c r="L331" s="24" t="s">
        <v>5243</v>
      </c>
      <c r="M331" s="26" t="s">
        <v>50</v>
      </c>
      <c r="N331" s="27" t="s">
        <v>3906</v>
      </c>
      <c r="O331" s="27" t="s">
        <v>5244</v>
      </c>
      <c r="P331" s="28" t="s">
        <v>5242</v>
      </c>
      <c r="Q331" s="27"/>
      <c r="R331" s="28" t="s">
        <v>419</v>
      </c>
      <c r="S331" s="28" t="s">
        <v>5245</v>
      </c>
      <c r="T331" s="29">
        <v>38503</v>
      </c>
    </row>
    <row r="332" spans="1:20" s="18" customFormat="1" ht="18.75" customHeight="1" x14ac:dyDescent="0.25">
      <c r="A332" s="156">
        <v>7171</v>
      </c>
      <c r="B332" s="26" t="s">
        <v>4547</v>
      </c>
      <c r="C332" s="139">
        <v>654851603</v>
      </c>
      <c r="D332" s="24" t="s">
        <v>4313</v>
      </c>
      <c r="E332" s="24" t="s">
        <v>4548</v>
      </c>
      <c r="F332" s="25" t="s">
        <v>4549</v>
      </c>
      <c r="G332" s="25" t="s">
        <v>4550</v>
      </c>
      <c r="H332" s="25" t="s">
        <v>4551</v>
      </c>
      <c r="I332" s="24" t="s">
        <v>4552</v>
      </c>
      <c r="J332" s="24" t="s">
        <v>4553</v>
      </c>
      <c r="K332" s="24" t="s">
        <v>4554</v>
      </c>
      <c r="L332" s="24" t="s">
        <v>4555</v>
      </c>
      <c r="M332" s="26" t="s">
        <v>6167</v>
      </c>
      <c r="N332" s="27" t="s">
        <v>4556</v>
      </c>
      <c r="O332" s="27"/>
      <c r="P332" s="28"/>
      <c r="Q332" s="27"/>
      <c r="R332" s="28" t="s">
        <v>419</v>
      </c>
      <c r="S332" s="28" t="s">
        <v>4557</v>
      </c>
      <c r="T332" s="29">
        <v>38503</v>
      </c>
    </row>
    <row r="333" spans="1:20" s="18" customFormat="1" ht="18.75" customHeight="1" x14ac:dyDescent="0.25">
      <c r="A333" s="157">
        <v>7172</v>
      </c>
      <c r="B333" s="19" t="s">
        <v>3489</v>
      </c>
      <c r="C333" s="140">
        <v>690733005</v>
      </c>
      <c r="D333" s="17" t="s">
        <v>2854</v>
      </c>
      <c r="E333" s="17" t="s">
        <v>2871</v>
      </c>
      <c r="F333" s="16" t="s">
        <v>27</v>
      </c>
      <c r="G333" s="16" t="s">
        <v>2872</v>
      </c>
      <c r="H333" s="16" t="s">
        <v>29</v>
      </c>
      <c r="I333" s="17"/>
      <c r="J333" s="17"/>
      <c r="K333" s="17" t="s">
        <v>3490</v>
      </c>
      <c r="L333" s="17" t="s">
        <v>3492</v>
      </c>
      <c r="M333" s="19" t="s">
        <v>50</v>
      </c>
      <c r="N333" s="20" t="s">
        <v>3494</v>
      </c>
      <c r="O333" s="20" t="s">
        <v>3493</v>
      </c>
      <c r="P333" s="21" t="s">
        <v>3491</v>
      </c>
      <c r="Q333" s="20"/>
      <c r="R333" s="21">
        <v>91001</v>
      </c>
      <c r="S333" s="21" t="s">
        <v>2875</v>
      </c>
      <c r="T333" s="22">
        <v>38509</v>
      </c>
    </row>
    <row r="334" spans="1:20" s="18" customFormat="1" ht="18.75" customHeight="1" x14ac:dyDescent="0.25">
      <c r="A334" s="156">
        <v>7173</v>
      </c>
      <c r="B334" s="26" t="s">
        <v>1319</v>
      </c>
      <c r="C334" s="139">
        <v>653686706</v>
      </c>
      <c r="D334" s="24" t="s">
        <v>53</v>
      </c>
      <c r="E334" s="24" t="s">
        <v>1320</v>
      </c>
      <c r="F334" s="31" t="s">
        <v>7604</v>
      </c>
      <c r="G334" s="25" t="s">
        <v>1321</v>
      </c>
      <c r="H334" s="31" t="s">
        <v>7605</v>
      </c>
      <c r="I334" s="24" t="s">
        <v>1322</v>
      </c>
      <c r="J334" s="24" t="s">
        <v>6611</v>
      </c>
      <c r="K334" s="24" t="s">
        <v>6612</v>
      </c>
      <c r="L334" s="24" t="s">
        <v>1323</v>
      </c>
      <c r="M334" s="26" t="s">
        <v>6171</v>
      </c>
      <c r="N334" s="27" t="s">
        <v>1325</v>
      </c>
      <c r="O334" s="27" t="s">
        <v>1326</v>
      </c>
      <c r="P334" s="28" t="s">
        <v>1327</v>
      </c>
      <c r="Q334" s="27"/>
      <c r="R334" s="28" t="s">
        <v>48</v>
      </c>
      <c r="S334" s="33" t="s">
        <v>7593</v>
      </c>
      <c r="T334" s="29">
        <v>38523</v>
      </c>
    </row>
    <row r="335" spans="1:20" s="18" customFormat="1" ht="18.75" customHeight="1" x14ac:dyDescent="0.25">
      <c r="A335" s="157">
        <v>7174</v>
      </c>
      <c r="B335" s="19" t="s">
        <v>3255</v>
      </c>
      <c r="C335" s="140">
        <v>691912000</v>
      </c>
      <c r="D335" s="17" t="s">
        <v>2854</v>
      </c>
      <c r="E335" s="17" t="s">
        <v>2871</v>
      </c>
      <c r="F335" s="16" t="s">
        <v>27</v>
      </c>
      <c r="G335" s="16" t="s">
        <v>2872</v>
      </c>
      <c r="H335" s="16" t="s">
        <v>29</v>
      </c>
      <c r="I335" s="17"/>
      <c r="J335" s="17"/>
      <c r="K335" s="17" t="s">
        <v>3256</v>
      </c>
      <c r="L335" s="17" t="s">
        <v>3257</v>
      </c>
      <c r="M335" s="19" t="s">
        <v>51</v>
      </c>
      <c r="N335" s="20" t="s">
        <v>3259</v>
      </c>
      <c r="O335" s="20" t="s">
        <v>3258</v>
      </c>
      <c r="P335" s="21"/>
      <c r="Q335" s="20"/>
      <c r="R335" s="21">
        <v>91001</v>
      </c>
      <c r="S335" s="21" t="s">
        <v>2933</v>
      </c>
      <c r="T335" s="22">
        <v>38518</v>
      </c>
    </row>
    <row r="336" spans="1:20" s="18" customFormat="1" ht="18.75" customHeight="1" x14ac:dyDescent="0.25">
      <c r="A336" s="157">
        <v>7175</v>
      </c>
      <c r="B336" s="19" t="s">
        <v>3578</v>
      </c>
      <c r="C336" s="140">
        <v>690407000</v>
      </c>
      <c r="D336" s="17" t="s">
        <v>2854</v>
      </c>
      <c r="E336" s="17" t="s">
        <v>2871</v>
      </c>
      <c r="F336" s="16" t="s">
        <v>27</v>
      </c>
      <c r="G336" s="16" t="s">
        <v>2872</v>
      </c>
      <c r="H336" s="16" t="s">
        <v>29</v>
      </c>
      <c r="I336" s="17"/>
      <c r="J336" s="17"/>
      <c r="K336" s="17" t="s">
        <v>3579</v>
      </c>
      <c r="L336" s="17" t="s">
        <v>3580</v>
      </c>
      <c r="M336" s="19" t="s">
        <v>6169</v>
      </c>
      <c r="N336" s="20" t="s">
        <v>3581</v>
      </c>
      <c r="O336" s="20" t="s">
        <v>6412</v>
      </c>
      <c r="P336" s="21" t="s">
        <v>6413</v>
      </c>
      <c r="Q336" s="20"/>
      <c r="R336" s="21">
        <v>91001</v>
      </c>
      <c r="S336" s="21" t="s">
        <v>6096</v>
      </c>
      <c r="T336" s="22">
        <v>38526</v>
      </c>
    </row>
    <row r="337" spans="1:20" s="18" customFormat="1" ht="18.75" customHeight="1" x14ac:dyDescent="0.25">
      <c r="A337" s="157">
        <v>7176</v>
      </c>
      <c r="B337" s="19" t="s">
        <v>3481</v>
      </c>
      <c r="C337" s="140">
        <v>690709007</v>
      </c>
      <c r="D337" s="17" t="s">
        <v>2854</v>
      </c>
      <c r="E337" s="17" t="s">
        <v>2871</v>
      </c>
      <c r="F337" s="16" t="s">
        <v>27</v>
      </c>
      <c r="G337" s="16" t="s">
        <v>2872</v>
      </c>
      <c r="H337" s="16" t="s">
        <v>29</v>
      </c>
      <c r="I337" s="17"/>
      <c r="J337" s="17"/>
      <c r="K337" s="17" t="s">
        <v>3482</v>
      </c>
      <c r="L337" s="17" t="s">
        <v>3483</v>
      </c>
      <c r="M337" s="19" t="s">
        <v>50</v>
      </c>
      <c r="N337" s="20" t="s">
        <v>3485</v>
      </c>
      <c r="O337" s="20" t="s">
        <v>3484</v>
      </c>
      <c r="P337" s="21"/>
      <c r="Q337" s="20"/>
      <c r="R337" s="21">
        <v>91001</v>
      </c>
      <c r="S337" s="21" t="s">
        <v>2906</v>
      </c>
      <c r="T337" s="22">
        <v>38531</v>
      </c>
    </row>
    <row r="338" spans="1:20" s="18" customFormat="1" ht="18.75" customHeight="1" x14ac:dyDescent="0.25">
      <c r="A338" s="157">
        <v>7177</v>
      </c>
      <c r="B338" s="19" t="s">
        <v>4087</v>
      </c>
      <c r="C338" s="140">
        <v>690305003</v>
      </c>
      <c r="D338" s="17" t="s">
        <v>2854</v>
      </c>
      <c r="E338" s="17" t="s">
        <v>2871</v>
      </c>
      <c r="F338" s="16" t="s">
        <v>27</v>
      </c>
      <c r="G338" s="16" t="s">
        <v>2872</v>
      </c>
      <c r="H338" s="16" t="s">
        <v>29</v>
      </c>
      <c r="I338" s="17"/>
      <c r="J338" s="17"/>
      <c r="K338" s="17" t="s">
        <v>8227</v>
      </c>
      <c r="L338" s="17" t="s">
        <v>4088</v>
      </c>
      <c r="M338" s="19" t="s">
        <v>6167</v>
      </c>
      <c r="N338" s="20" t="s">
        <v>62</v>
      </c>
      <c r="O338" s="20" t="s">
        <v>4089</v>
      </c>
      <c r="P338" s="41" t="s">
        <v>8228</v>
      </c>
      <c r="Q338" s="20"/>
      <c r="R338" s="17">
        <v>911001</v>
      </c>
      <c r="S338" s="21" t="s">
        <v>2933</v>
      </c>
      <c r="T338" s="22">
        <v>38532</v>
      </c>
    </row>
    <row r="339" spans="1:20" s="18" customFormat="1" ht="18.75" customHeight="1" x14ac:dyDescent="0.25">
      <c r="A339" s="156">
        <v>7178</v>
      </c>
      <c r="B339" s="26" t="s">
        <v>2651</v>
      </c>
      <c r="C339" s="139">
        <v>748762000</v>
      </c>
      <c r="D339" s="24" t="s">
        <v>2223</v>
      </c>
      <c r="E339" s="24" t="s">
        <v>2652</v>
      </c>
      <c r="F339" s="25" t="s">
        <v>27</v>
      </c>
      <c r="G339" s="25" t="s">
        <v>2653</v>
      </c>
      <c r="H339" s="25" t="s">
        <v>2654</v>
      </c>
      <c r="I339" s="24" t="s">
        <v>2655</v>
      </c>
      <c r="J339" s="24" t="s">
        <v>2656</v>
      </c>
      <c r="K339" s="24" t="s">
        <v>2657</v>
      </c>
      <c r="L339" s="24" t="s">
        <v>2658</v>
      </c>
      <c r="M339" s="26" t="s">
        <v>50</v>
      </c>
      <c r="N339" s="27" t="s">
        <v>2660</v>
      </c>
      <c r="O339" s="27" t="s">
        <v>2659</v>
      </c>
      <c r="P339" s="28"/>
      <c r="Q339" s="27"/>
      <c r="R339" s="28">
        <v>93401</v>
      </c>
      <c r="S339" s="28" t="s">
        <v>2661</v>
      </c>
      <c r="T339" s="29">
        <v>38600</v>
      </c>
    </row>
    <row r="340" spans="1:20" s="18" customFormat="1" ht="18.75" customHeight="1" x14ac:dyDescent="0.25">
      <c r="A340" s="157">
        <v>7179</v>
      </c>
      <c r="B340" s="19" t="s">
        <v>3553</v>
      </c>
      <c r="C340" s="140">
        <v>691904008</v>
      </c>
      <c r="D340" s="17" t="s">
        <v>2854</v>
      </c>
      <c r="E340" s="17" t="s">
        <v>2871</v>
      </c>
      <c r="F340" s="16" t="s">
        <v>27</v>
      </c>
      <c r="G340" s="16" t="s">
        <v>2872</v>
      </c>
      <c r="H340" s="16" t="s">
        <v>29</v>
      </c>
      <c r="I340" s="17"/>
      <c r="J340" s="17"/>
      <c r="K340" s="17" t="s">
        <v>3554</v>
      </c>
      <c r="L340" s="17" t="s">
        <v>3556</v>
      </c>
      <c r="M340" s="19" t="s">
        <v>51</v>
      </c>
      <c r="N340" s="20" t="s">
        <v>3558</v>
      </c>
      <c r="O340" s="20" t="s">
        <v>3557</v>
      </c>
      <c r="P340" s="21" t="s">
        <v>3555</v>
      </c>
      <c r="Q340" s="20"/>
      <c r="R340" s="21">
        <v>91001</v>
      </c>
      <c r="S340" s="21" t="s">
        <v>2875</v>
      </c>
      <c r="T340" s="22">
        <v>38568</v>
      </c>
    </row>
    <row r="341" spans="1:20" s="18" customFormat="1" ht="18.75" customHeight="1" x14ac:dyDescent="0.25">
      <c r="A341" s="156">
        <v>7180</v>
      </c>
      <c r="B341" s="26" t="s">
        <v>3970</v>
      </c>
      <c r="C341" s="139">
        <v>692525000</v>
      </c>
      <c r="D341" s="24" t="s">
        <v>2854</v>
      </c>
      <c r="E341" s="24" t="s">
        <v>2871</v>
      </c>
      <c r="F341" s="25" t="s">
        <v>27</v>
      </c>
      <c r="G341" s="25" t="s">
        <v>2872</v>
      </c>
      <c r="H341" s="25" t="s">
        <v>3496</v>
      </c>
      <c r="I341" s="24"/>
      <c r="J341" s="24"/>
      <c r="K341" s="24" t="s">
        <v>3971</v>
      </c>
      <c r="L341" s="24" t="s">
        <v>3973</v>
      </c>
      <c r="M341" s="26" t="s">
        <v>6167</v>
      </c>
      <c r="N341" s="27" t="s">
        <v>3975</v>
      </c>
      <c r="O341" s="27" t="s">
        <v>3974</v>
      </c>
      <c r="P341" s="28" t="s">
        <v>3972</v>
      </c>
      <c r="Q341" s="27"/>
      <c r="R341" s="28">
        <v>91001</v>
      </c>
      <c r="S341" s="28" t="s">
        <v>3976</v>
      </c>
      <c r="T341" s="29">
        <v>38553</v>
      </c>
    </row>
    <row r="342" spans="1:20" s="18" customFormat="1" ht="18.75" customHeight="1" x14ac:dyDescent="0.25">
      <c r="A342" s="157">
        <v>7181</v>
      </c>
      <c r="B342" s="19" t="s">
        <v>3064</v>
      </c>
      <c r="C342" s="140">
        <v>692402006</v>
      </c>
      <c r="D342" s="17" t="s">
        <v>2854</v>
      </c>
      <c r="E342" s="17" t="s">
        <v>2871</v>
      </c>
      <c r="F342" s="16" t="s">
        <v>27</v>
      </c>
      <c r="G342" s="16" t="s">
        <v>2872</v>
      </c>
      <c r="H342" s="16" t="s">
        <v>29</v>
      </c>
      <c r="I342" s="17"/>
      <c r="J342" s="17"/>
      <c r="K342" s="17" t="s">
        <v>3065</v>
      </c>
      <c r="L342" s="17" t="s">
        <v>3066</v>
      </c>
      <c r="M342" s="19" t="s">
        <v>890</v>
      </c>
      <c r="N342" s="20" t="s">
        <v>3067</v>
      </c>
      <c r="O342" s="20"/>
      <c r="P342" s="21"/>
      <c r="Q342" s="20"/>
      <c r="R342" s="21">
        <v>91001</v>
      </c>
      <c r="S342" s="21" t="s">
        <v>2887</v>
      </c>
      <c r="T342" s="22">
        <v>38572</v>
      </c>
    </row>
    <row r="343" spans="1:20" s="18" customFormat="1" ht="18.75" customHeight="1" x14ac:dyDescent="0.25">
      <c r="A343" s="157">
        <v>7183</v>
      </c>
      <c r="B343" s="17" t="s">
        <v>3820</v>
      </c>
      <c r="C343" s="140">
        <v>690801000</v>
      </c>
      <c r="D343" s="17" t="s">
        <v>2854</v>
      </c>
      <c r="E343" s="17" t="s">
        <v>2882</v>
      </c>
      <c r="F343" s="16" t="s">
        <v>1700</v>
      </c>
      <c r="G343" s="16" t="s">
        <v>3634</v>
      </c>
      <c r="H343" s="16" t="s">
        <v>29</v>
      </c>
      <c r="I343" s="17"/>
      <c r="J343" s="17"/>
      <c r="K343" s="17" t="s">
        <v>3821</v>
      </c>
      <c r="L343" s="17" t="s">
        <v>3822</v>
      </c>
      <c r="M343" s="19" t="s">
        <v>6170</v>
      </c>
      <c r="N343" s="20" t="s">
        <v>2773</v>
      </c>
      <c r="O343" s="20" t="s">
        <v>6393</v>
      </c>
      <c r="P343" s="21" t="s">
        <v>6394</v>
      </c>
      <c r="Q343" s="20"/>
      <c r="R343" s="21">
        <v>91001</v>
      </c>
      <c r="S343" s="21" t="s">
        <v>2875</v>
      </c>
      <c r="T343" s="22">
        <v>38558</v>
      </c>
    </row>
    <row r="344" spans="1:20" s="18" customFormat="1" ht="18.75" customHeight="1" x14ac:dyDescent="0.25">
      <c r="A344" s="157">
        <v>7184</v>
      </c>
      <c r="B344" s="19" t="s">
        <v>2898</v>
      </c>
      <c r="C344" s="140">
        <v>691801004</v>
      </c>
      <c r="D344" s="17" t="s">
        <v>2854</v>
      </c>
      <c r="E344" s="17" t="s">
        <v>2871</v>
      </c>
      <c r="F344" s="16" t="s">
        <v>27</v>
      </c>
      <c r="G344" s="16" t="s">
        <v>2872</v>
      </c>
      <c r="H344" s="16" t="s">
        <v>29</v>
      </c>
      <c r="I344" s="17"/>
      <c r="J344" s="17"/>
      <c r="K344" s="17" t="s">
        <v>2899</v>
      </c>
      <c r="L344" s="17" t="s">
        <v>2900</v>
      </c>
      <c r="M344" s="19" t="s">
        <v>51</v>
      </c>
      <c r="N344" s="20" t="s">
        <v>2901</v>
      </c>
      <c r="O344" s="20" t="s">
        <v>6371</v>
      </c>
      <c r="P344" s="21" t="s">
        <v>6372</v>
      </c>
      <c r="Q344" s="20"/>
      <c r="R344" s="21">
        <v>91001</v>
      </c>
      <c r="S344" s="21" t="s">
        <v>2902</v>
      </c>
      <c r="T344" s="22">
        <v>38568</v>
      </c>
    </row>
    <row r="345" spans="1:20" s="18" customFormat="1" ht="18.75" customHeight="1" x14ac:dyDescent="0.25">
      <c r="A345" s="156">
        <v>7185</v>
      </c>
      <c r="B345" s="26" t="s">
        <v>1858</v>
      </c>
      <c r="C345" s="139">
        <v>717354001</v>
      </c>
      <c r="D345" s="24" t="s">
        <v>1566</v>
      </c>
      <c r="E345" s="24" t="s">
        <v>1859</v>
      </c>
      <c r="F345" s="25" t="s">
        <v>1860</v>
      </c>
      <c r="G345" s="25" t="s">
        <v>1861</v>
      </c>
      <c r="H345" s="25" t="s">
        <v>1862</v>
      </c>
      <c r="I345" s="24" t="s">
        <v>1863</v>
      </c>
      <c r="J345" s="24" t="s">
        <v>1864</v>
      </c>
      <c r="K345" s="24" t="s">
        <v>1865</v>
      </c>
      <c r="L345" s="24" t="s">
        <v>1867</v>
      </c>
      <c r="M345" s="26" t="s">
        <v>50</v>
      </c>
      <c r="N345" s="27" t="s">
        <v>1869</v>
      </c>
      <c r="O345" s="27" t="s">
        <v>1868</v>
      </c>
      <c r="P345" s="28" t="s">
        <v>1866</v>
      </c>
      <c r="Q345" s="27"/>
      <c r="R345" s="28">
        <v>93401</v>
      </c>
      <c r="S345" s="28" t="s">
        <v>1870</v>
      </c>
      <c r="T345" s="29">
        <v>38568</v>
      </c>
    </row>
    <row r="346" spans="1:20" s="18" customFormat="1" ht="18.75" customHeight="1" x14ac:dyDescent="0.25">
      <c r="A346" s="157">
        <v>7186</v>
      </c>
      <c r="B346" s="19" t="s">
        <v>6097</v>
      </c>
      <c r="C346" s="140">
        <v>691501000</v>
      </c>
      <c r="D346" s="17" t="s">
        <v>2854</v>
      </c>
      <c r="E346" s="17" t="s">
        <v>633</v>
      </c>
      <c r="F346" s="16" t="s">
        <v>27</v>
      </c>
      <c r="G346" s="16" t="s">
        <v>2976</v>
      </c>
      <c r="H346" s="16" t="s">
        <v>29</v>
      </c>
      <c r="I346" s="17"/>
      <c r="J346" s="17"/>
      <c r="K346" s="17" t="s">
        <v>6098</v>
      </c>
      <c r="L346" s="17" t="s">
        <v>6300</v>
      </c>
      <c r="M346" s="19" t="s">
        <v>344</v>
      </c>
      <c r="N346" s="20" t="s">
        <v>4848</v>
      </c>
      <c r="O346" s="20" t="s">
        <v>6099</v>
      </c>
      <c r="P346" s="21" t="s">
        <v>6301</v>
      </c>
      <c r="Q346" s="20"/>
      <c r="R346" s="21">
        <v>91001</v>
      </c>
      <c r="S346" s="21" t="s">
        <v>6100</v>
      </c>
      <c r="T346" s="22">
        <v>38572</v>
      </c>
    </row>
    <row r="347" spans="1:20" s="18" customFormat="1" ht="18.75" customHeight="1" x14ac:dyDescent="0.25">
      <c r="A347" s="156">
        <v>7187</v>
      </c>
      <c r="B347" s="26" t="s">
        <v>5353</v>
      </c>
      <c r="C347" s="139" t="s">
        <v>7866</v>
      </c>
      <c r="D347" s="24" t="s">
        <v>5354</v>
      </c>
      <c r="E347" s="24" t="s">
        <v>5355</v>
      </c>
      <c r="F347" s="25" t="s">
        <v>5356</v>
      </c>
      <c r="G347" s="25" t="s">
        <v>5357</v>
      </c>
      <c r="H347" s="25" t="s">
        <v>5358</v>
      </c>
      <c r="I347" s="24" t="s">
        <v>5359</v>
      </c>
      <c r="J347" s="24"/>
      <c r="K347" s="24" t="s">
        <v>5360</v>
      </c>
      <c r="L347" s="24" t="s">
        <v>5362</v>
      </c>
      <c r="M347" s="26" t="s">
        <v>630</v>
      </c>
      <c r="N347" s="27" t="s">
        <v>462</v>
      </c>
      <c r="O347" s="27" t="s">
        <v>5361</v>
      </c>
      <c r="P347" s="28"/>
      <c r="Q347" s="27"/>
      <c r="R347" s="28" t="s">
        <v>1217</v>
      </c>
      <c r="S347" s="28" t="s">
        <v>5363</v>
      </c>
      <c r="T347" s="29">
        <v>38580</v>
      </c>
    </row>
    <row r="348" spans="1:20" s="18" customFormat="1" ht="18.75" customHeight="1" x14ac:dyDescent="0.25">
      <c r="A348" s="156">
        <v>7188</v>
      </c>
      <c r="B348" s="26" t="s">
        <v>5933</v>
      </c>
      <c r="C348" s="139">
        <v>616080008</v>
      </c>
      <c r="D348" s="24" t="s">
        <v>2745</v>
      </c>
      <c r="E348" s="24" t="s">
        <v>5926</v>
      </c>
      <c r="F348" s="25" t="s">
        <v>27</v>
      </c>
      <c r="G348" s="25" t="s">
        <v>5927</v>
      </c>
      <c r="H348" s="25" t="s">
        <v>29</v>
      </c>
      <c r="I348" s="24"/>
      <c r="J348" s="24"/>
      <c r="K348" s="24" t="s">
        <v>6591</v>
      </c>
      <c r="L348" s="24" t="s">
        <v>6589</v>
      </c>
      <c r="M348" s="26" t="s">
        <v>50</v>
      </c>
      <c r="N348" s="27" t="s">
        <v>6232</v>
      </c>
      <c r="O348" s="27">
        <v>225758522</v>
      </c>
      <c r="P348" s="40" t="s">
        <v>6590</v>
      </c>
      <c r="Q348" s="27"/>
      <c r="R348" s="28">
        <v>91001</v>
      </c>
      <c r="S348" s="28" t="s">
        <v>2875</v>
      </c>
      <c r="T348" s="29">
        <v>38595</v>
      </c>
    </row>
    <row r="349" spans="1:20" s="18" customFormat="1" ht="18.75" customHeight="1" x14ac:dyDescent="0.25">
      <c r="A349" s="157">
        <v>7189</v>
      </c>
      <c r="B349" s="19" t="s">
        <v>1692</v>
      </c>
      <c r="C349" s="140">
        <v>754634006</v>
      </c>
      <c r="D349" s="17" t="s">
        <v>1658</v>
      </c>
      <c r="E349" s="17" t="s">
        <v>1693</v>
      </c>
      <c r="F349" s="16" t="s">
        <v>7696</v>
      </c>
      <c r="G349" s="16" t="s">
        <v>1694</v>
      </c>
      <c r="H349" s="16" t="s">
        <v>7697</v>
      </c>
      <c r="I349" s="17" t="s">
        <v>1695</v>
      </c>
      <c r="J349" s="17" t="s">
        <v>1696</v>
      </c>
      <c r="K349" s="17" t="s">
        <v>7699</v>
      </c>
      <c r="L349" s="17" t="s">
        <v>6979</v>
      </c>
      <c r="M349" s="19" t="s">
        <v>6171</v>
      </c>
      <c r="N349" s="20" t="s">
        <v>1697</v>
      </c>
      <c r="O349" s="20" t="s">
        <v>6980</v>
      </c>
      <c r="P349" s="21" t="s">
        <v>6981</v>
      </c>
      <c r="Q349" s="20"/>
      <c r="R349" s="21">
        <v>93401</v>
      </c>
      <c r="S349" s="21" t="s">
        <v>7698</v>
      </c>
      <c r="T349" s="22">
        <v>38600</v>
      </c>
    </row>
    <row r="350" spans="1:20" s="18" customFormat="1" ht="18.75" customHeight="1" x14ac:dyDescent="0.25">
      <c r="A350" s="157">
        <v>7190</v>
      </c>
      <c r="B350" s="19" t="s">
        <v>4676</v>
      </c>
      <c r="C350" s="140" t="s">
        <v>7855</v>
      </c>
      <c r="D350" s="17" t="s">
        <v>4677</v>
      </c>
      <c r="E350" s="17" t="s">
        <v>4678</v>
      </c>
      <c r="F350" s="16" t="s">
        <v>7625</v>
      </c>
      <c r="G350" s="16" t="s">
        <v>4679</v>
      </c>
      <c r="H350" s="16" t="s">
        <v>7626</v>
      </c>
      <c r="I350" s="17" t="s">
        <v>4680</v>
      </c>
      <c r="J350" s="17" t="s">
        <v>7671</v>
      </c>
      <c r="K350" s="17" t="s">
        <v>7627</v>
      </c>
      <c r="L350" s="17" t="s">
        <v>4681</v>
      </c>
      <c r="M350" s="19" t="s">
        <v>6222</v>
      </c>
      <c r="N350" s="20" t="s">
        <v>881</v>
      </c>
      <c r="O350" s="20"/>
      <c r="P350" s="21"/>
      <c r="Q350" s="20"/>
      <c r="R350" s="21" t="s">
        <v>1217</v>
      </c>
      <c r="S350" s="21" t="s">
        <v>7632</v>
      </c>
      <c r="T350" s="22">
        <v>38607</v>
      </c>
    </row>
    <row r="351" spans="1:20" s="18" customFormat="1" ht="18.75" customHeight="1" x14ac:dyDescent="0.25">
      <c r="A351" s="156">
        <v>7191</v>
      </c>
      <c r="B351" s="26" t="s">
        <v>4433</v>
      </c>
      <c r="C351" s="139">
        <v>759894200</v>
      </c>
      <c r="D351" s="24" t="s">
        <v>4263</v>
      </c>
      <c r="E351" s="24" t="s">
        <v>4434</v>
      </c>
      <c r="F351" s="25" t="s">
        <v>4435</v>
      </c>
      <c r="G351" s="25" t="s">
        <v>4436</v>
      </c>
      <c r="H351" s="25" t="s">
        <v>4437</v>
      </c>
      <c r="I351" s="24" t="s">
        <v>4438</v>
      </c>
      <c r="J351" s="24" t="s">
        <v>4439</v>
      </c>
      <c r="K351" s="24" t="s">
        <v>4440</v>
      </c>
      <c r="L351" s="24" t="s">
        <v>4443</v>
      </c>
      <c r="M351" s="26" t="s">
        <v>50</v>
      </c>
      <c r="N351" s="27" t="s">
        <v>4444</v>
      </c>
      <c r="O351" s="27" t="s">
        <v>4442</v>
      </c>
      <c r="P351" s="28" t="s">
        <v>4441</v>
      </c>
      <c r="Q351" s="27"/>
      <c r="R351" s="28" t="s">
        <v>48</v>
      </c>
      <c r="S351" s="28" t="s">
        <v>4445</v>
      </c>
      <c r="T351" s="29">
        <v>38610</v>
      </c>
    </row>
    <row r="352" spans="1:20" s="18" customFormat="1" ht="18.75" customHeight="1" x14ac:dyDescent="0.25">
      <c r="A352" s="156">
        <v>7192</v>
      </c>
      <c r="B352" s="26" t="s">
        <v>4486</v>
      </c>
      <c r="C352" s="139">
        <v>655097503</v>
      </c>
      <c r="D352" s="24" t="s">
        <v>4263</v>
      </c>
      <c r="E352" s="24" t="s">
        <v>4487</v>
      </c>
      <c r="F352" s="25" t="s">
        <v>4488</v>
      </c>
      <c r="G352" s="25" t="s">
        <v>4489</v>
      </c>
      <c r="H352" s="25" t="s">
        <v>4490</v>
      </c>
      <c r="I352" s="24" t="s">
        <v>4491</v>
      </c>
      <c r="J352" s="24" t="s">
        <v>4492</v>
      </c>
      <c r="K352" s="24" t="s">
        <v>4493</v>
      </c>
      <c r="L352" s="24" t="s">
        <v>4494</v>
      </c>
      <c r="M352" s="26" t="s">
        <v>50</v>
      </c>
      <c r="N352" s="27" t="s">
        <v>671</v>
      </c>
      <c r="O352" s="27" t="s">
        <v>4495</v>
      </c>
      <c r="P352" s="28"/>
      <c r="Q352" s="27"/>
      <c r="R352" s="28" t="s">
        <v>48</v>
      </c>
      <c r="S352" s="28" t="s">
        <v>4496</v>
      </c>
      <c r="T352" s="29">
        <v>38617</v>
      </c>
    </row>
    <row r="353" spans="1:20" s="18" customFormat="1" ht="18.75" customHeight="1" x14ac:dyDescent="0.25">
      <c r="A353" s="157">
        <v>7193</v>
      </c>
      <c r="B353" s="19" t="s">
        <v>2142</v>
      </c>
      <c r="C353" s="140">
        <v>700217507</v>
      </c>
      <c r="D353" s="17" t="s">
        <v>2143</v>
      </c>
      <c r="E353" s="17" t="s">
        <v>2144</v>
      </c>
      <c r="F353" s="16" t="s">
        <v>7381</v>
      </c>
      <c r="G353" s="16" t="s">
        <v>2145</v>
      </c>
      <c r="H353" s="16" t="s">
        <v>7382</v>
      </c>
      <c r="I353" s="17" t="s">
        <v>2146</v>
      </c>
      <c r="J353" s="17" t="s">
        <v>7383</v>
      </c>
      <c r="K353" s="17" t="s">
        <v>7384</v>
      </c>
      <c r="L353" s="17" t="s">
        <v>7385</v>
      </c>
      <c r="M353" s="19" t="s">
        <v>50</v>
      </c>
      <c r="N353" s="20" t="s">
        <v>2147</v>
      </c>
      <c r="O353" s="20" t="s">
        <v>7386</v>
      </c>
      <c r="P353" s="21" t="s">
        <v>6691</v>
      </c>
      <c r="Q353" s="20"/>
      <c r="R353" s="21" t="s">
        <v>92</v>
      </c>
      <c r="S353" s="21" t="s">
        <v>7432</v>
      </c>
      <c r="T353" s="22">
        <v>38618</v>
      </c>
    </row>
    <row r="354" spans="1:20" s="18" customFormat="1" ht="18.75" customHeight="1" x14ac:dyDescent="0.25">
      <c r="A354" s="157">
        <v>7194</v>
      </c>
      <c r="B354" s="19" t="s">
        <v>3512</v>
      </c>
      <c r="C354" s="140">
        <v>690204002</v>
      </c>
      <c r="D354" s="17" t="s">
        <v>2854</v>
      </c>
      <c r="E354" s="17" t="s">
        <v>633</v>
      </c>
      <c r="F354" s="16" t="s">
        <v>27</v>
      </c>
      <c r="G354" s="16" t="s">
        <v>634</v>
      </c>
      <c r="H354" s="16" t="s">
        <v>29</v>
      </c>
      <c r="I354" s="17"/>
      <c r="J354" s="17"/>
      <c r="K354" s="17" t="s">
        <v>3513</v>
      </c>
      <c r="L354" s="17" t="s">
        <v>3515</v>
      </c>
      <c r="M354" s="19" t="s">
        <v>6167</v>
      </c>
      <c r="N354" s="20" t="s">
        <v>3517</v>
      </c>
      <c r="O354" s="20" t="s">
        <v>3516</v>
      </c>
      <c r="P354" s="21" t="s">
        <v>3514</v>
      </c>
      <c r="Q354" s="20"/>
      <c r="R354" s="21">
        <v>91001</v>
      </c>
      <c r="S354" s="21" t="s">
        <v>2906</v>
      </c>
      <c r="T354" s="22">
        <v>38618</v>
      </c>
    </row>
    <row r="355" spans="1:20" s="18" customFormat="1" ht="18.75" customHeight="1" x14ac:dyDescent="0.25">
      <c r="A355" s="157">
        <v>7195</v>
      </c>
      <c r="B355" s="19" t="s">
        <v>3604</v>
      </c>
      <c r="C355" s="140">
        <v>690726009</v>
      </c>
      <c r="D355" s="17" t="s">
        <v>2854</v>
      </c>
      <c r="E355" s="17" t="s">
        <v>2871</v>
      </c>
      <c r="F355" s="16" t="s">
        <v>27</v>
      </c>
      <c r="G355" s="16" t="s">
        <v>2872</v>
      </c>
      <c r="H355" s="16" t="s">
        <v>29</v>
      </c>
      <c r="I355" s="17"/>
      <c r="J355" s="17"/>
      <c r="K355" s="17" t="s">
        <v>3605</v>
      </c>
      <c r="L355" s="17" t="s">
        <v>3606</v>
      </c>
      <c r="M355" s="19" t="s">
        <v>50</v>
      </c>
      <c r="N355" s="20" t="s">
        <v>3607</v>
      </c>
      <c r="O355" s="20" t="s">
        <v>6417</v>
      </c>
      <c r="P355" s="21" t="s">
        <v>6418</v>
      </c>
      <c r="Q355" s="20"/>
      <c r="R355" s="21">
        <v>91001</v>
      </c>
      <c r="S355" s="21" t="s">
        <v>2949</v>
      </c>
      <c r="T355" s="22">
        <v>38624</v>
      </c>
    </row>
    <row r="356" spans="1:20" s="18" customFormat="1" ht="18.75" customHeight="1" x14ac:dyDescent="0.25">
      <c r="A356" s="157">
        <v>7196</v>
      </c>
      <c r="B356" s="19" t="s">
        <v>3326</v>
      </c>
      <c r="C356" s="140">
        <v>690720000</v>
      </c>
      <c r="D356" s="17" t="s">
        <v>2854</v>
      </c>
      <c r="E356" s="17" t="s">
        <v>2871</v>
      </c>
      <c r="F356" s="16" t="s">
        <v>27</v>
      </c>
      <c r="G356" s="16" t="s">
        <v>2872</v>
      </c>
      <c r="H356" s="16" t="s">
        <v>29</v>
      </c>
      <c r="I356" s="17"/>
      <c r="J356" s="17"/>
      <c r="K356" s="17" t="s">
        <v>3327</v>
      </c>
      <c r="L356" s="17" t="s">
        <v>3328</v>
      </c>
      <c r="M356" s="19" t="s">
        <v>50</v>
      </c>
      <c r="N356" s="20" t="s">
        <v>3329</v>
      </c>
      <c r="O356" s="20" t="s">
        <v>6327</v>
      </c>
      <c r="P356" s="41" t="s">
        <v>6326</v>
      </c>
      <c r="Q356" s="20"/>
      <c r="R356" s="21">
        <v>91001</v>
      </c>
      <c r="S356" s="21" t="s">
        <v>2875</v>
      </c>
      <c r="T356" s="22">
        <v>38624</v>
      </c>
    </row>
    <row r="357" spans="1:20" s="18" customFormat="1" ht="18.75" customHeight="1" x14ac:dyDescent="0.25">
      <c r="A357" s="156">
        <v>7197</v>
      </c>
      <c r="B357" s="26" t="s">
        <v>3892</v>
      </c>
      <c r="C357" s="139">
        <v>690414007</v>
      </c>
      <c r="D357" s="24" t="s">
        <v>2854</v>
      </c>
      <c r="E357" s="24" t="s">
        <v>2871</v>
      </c>
      <c r="F357" s="25" t="s">
        <v>27</v>
      </c>
      <c r="G357" s="25" t="s">
        <v>2872</v>
      </c>
      <c r="H357" s="25"/>
      <c r="I357" s="24"/>
      <c r="J357" s="24"/>
      <c r="K357" s="24" t="s">
        <v>3893</v>
      </c>
      <c r="L357" s="24" t="s">
        <v>3895</v>
      </c>
      <c r="M357" s="26" t="s">
        <v>6169</v>
      </c>
      <c r="N357" s="27" t="s">
        <v>3897</v>
      </c>
      <c r="O357" s="27" t="s">
        <v>3896</v>
      </c>
      <c r="P357" s="28" t="s">
        <v>3894</v>
      </c>
      <c r="Q357" s="27"/>
      <c r="R357" s="28">
        <v>91001</v>
      </c>
      <c r="S357" s="28" t="s">
        <v>2875</v>
      </c>
      <c r="T357" s="29">
        <v>38624</v>
      </c>
    </row>
    <row r="358" spans="1:20" s="18" customFormat="1" ht="18.75" customHeight="1" x14ac:dyDescent="0.25">
      <c r="A358" s="157">
        <v>7198</v>
      </c>
      <c r="B358" s="19" t="s">
        <v>2919</v>
      </c>
      <c r="C358" s="140">
        <v>690725002</v>
      </c>
      <c r="D358" s="17" t="s">
        <v>2854</v>
      </c>
      <c r="E358" s="17" t="s">
        <v>2871</v>
      </c>
      <c r="F358" s="16" t="s">
        <v>27</v>
      </c>
      <c r="G358" s="16" t="s">
        <v>2872</v>
      </c>
      <c r="H358" s="16" t="s">
        <v>29</v>
      </c>
      <c r="I358" s="17"/>
      <c r="J358" s="17"/>
      <c r="K358" s="17" t="s">
        <v>2920</v>
      </c>
      <c r="L358" s="17" t="s">
        <v>2921</v>
      </c>
      <c r="M358" s="19" t="s">
        <v>50</v>
      </c>
      <c r="N358" s="20" t="s">
        <v>2923</v>
      </c>
      <c r="O358" s="20" t="s">
        <v>2922</v>
      </c>
      <c r="P358" s="21"/>
      <c r="Q358" s="20"/>
      <c r="R358" s="21">
        <v>91001</v>
      </c>
      <c r="S358" s="21" t="s">
        <v>2887</v>
      </c>
      <c r="T358" s="22">
        <v>38624</v>
      </c>
    </row>
    <row r="359" spans="1:20" s="18" customFormat="1" ht="18.75" customHeight="1" x14ac:dyDescent="0.25">
      <c r="A359" s="157">
        <v>7199</v>
      </c>
      <c r="B359" s="19" t="s">
        <v>3419</v>
      </c>
      <c r="C359" s="140">
        <v>692552008</v>
      </c>
      <c r="D359" s="17" t="s">
        <v>2854</v>
      </c>
      <c r="E359" s="17" t="s">
        <v>2871</v>
      </c>
      <c r="F359" s="16" t="s">
        <v>27</v>
      </c>
      <c r="G359" s="16" t="s">
        <v>2872</v>
      </c>
      <c r="H359" s="16" t="s">
        <v>29</v>
      </c>
      <c r="I359" s="17"/>
      <c r="J359" s="17"/>
      <c r="K359" s="17" t="s">
        <v>7307</v>
      </c>
      <c r="L359" s="17" t="s">
        <v>3420</v>
      </c>
      <c r="M359" s="19" t="s">
        <v>50</v>
      </c>
      <c r="N359" s="20" t="s">
        <v>3421</v>
      </c>
      <c r="O359" s="20" t="s">
        <v>6376</v>
      </c>
      <c r="P359" s="41" t="s">
        <v>6377</v>
      </c>
      <c r="Q359" s="20"/>
      <c r="R359" s="21">
        <v>91001</v>
      </c>
      <c r="S359" s="21" t="s">
        <v>3423</v>
      </c>
      <c r="T359" s="22">
        <v>38624</v>
      </c>
    </row>
    <row r="360" spans="1:20" s="18" customFormat="1" ht="18.75" customHeight="1" x14ac:dyDescent="0.25">
      <c r="A360" s="157">
        <v>7200</v>
      </c>
      <c r="B360" s="19" t="s">
        <v>3190</v>
      </c>
      <c r="C360" s="140">
        <v>692553004</v>
      </c>
      <c r="D360" s="17" t="s">
        <v>2854</v>
      </c>
      <c r="E360" s="17" t="s">
        <v>2871</v>
      </c>
      <c r="F360" s="16" t="s">
        <v>27</v>
      </c>
      <c r="G360" s="16" t="s">
        <v>2872</v>
      </c>
      <c r="H360" s="16" t="s">
        <v>29</v>
      </c>
      <c r="I360" s="17"/>
      <c r="J360" s="17"/>
      <c r="K360" s="17" t="s">
        <v>3191</v>
      </c>
      <c r="L360" s="17" t="s">
        <v>3192</v>
      </c>
      <c r="M360" s="19" t="s">
        <v>50</v>
      </c>
      <c r="N360" s="20" t="s">
        <v>3194</v>
      </c>
      <c r="O360" s="20" t="s">
        <v>3193</v>
      </c>
      <c r="P360" s="21"/>
      <c r="Q360" s="20"/>
      <c r="R360" s="21">
        <v>91001</v>
      </c>
      <c r="S360" s="21" t="s">
        <v>2875</v>
      </c>
      <c r="T360" s="22">
        <v>38624</v>
      </c>
    </row>
    <row r="361" spans="1:20" s="18" customFormat="1" ht="18.75" customHeight="1" x14ac:dyDescent="0.25">
      <c r="A361" s="157">
        <v>7201</v>
      </c>
      <c r="B361" s="19" t="s">
        <v>3765</v>
      </c>
      <c r="C361" s="140">
        <v>692105001</v>
      </c>
      <c r="D361" s="17" t="s">
        <v>2854</v>
      </c>
      <c r="E361" s="17" t="s">
        <v>2871</v>
      </c>
      <c r="F361" s="16" t="s">
        <v>27</v>
      </c>
      <c r="G361" s="16" t="s">
        <v>2872</v>
      </c>
      <c r="H361" s="16" t="s">
        <v>29</v>
      </c>
      <c r="I361" s="17"/>
      <c r="J361" s="17"/>
      <c r="K361" s="17" t="s">
        <v>3766</v>
      </c>
      <c r="L361" s="17" t="s">
        <v>3767</v>
      </c>
      <c r="M361" s="19" t="s">
        <v>6166</v>
      </c>
      <c r="N361" s="20" t="s">
        <v>3768</v>
      </c>
      <c r="O361" s="20" t="s">
        <v>6399</v>
      </c>
      <c r="P361" s="21" t="s">
        <v>6398</v>
      </c>
      <c r="Q361" s="20"/>
      <c r="R361" s="21">
        <v>91001</v>
      </c>
      <c r="S361" s="21" t="s">
        <v>2875</v>
      </c>
      <c r="T361" s="22">
        <v>38624</v>
      </c>
    </row>
    <row r="362" spans="1:20" s="18" customFormat="1" ht="18.75" customHeight="1" x14ac:dyDescent="0.25">
      <c r="A362" s="157">
        <v>7202</v>
      </c>
      <c r="B362" s="19" t="s">
        <v>2961</v>
      </c>
      <c r="C362" s="140">
        <v>690728001</v>
      </c>
      <c r="D362" s="17" t="s">
        <v>2854</v>
      </c>
      <c r="E362" s="17" t="s">
        <v>2871</v>
      </c>
      <c r="F362" s="16" t="s">
        <v>27</v>
      </c>
      <c r="G362" s="16" t="s">
        <v>2872</v>
      </c>
      <c r="H362" s="16" t="s">
        <v>29</v>
      </c>
      <c r="I362" s="17"/>
      <c r="J362" s="17"/>
      <c r="K362" s="17" t="s">
        <v>2962</v>
      </c>
      <c r="L362" s="17" t="s">
        <v>2963</v>
      </c>
      <c r="M362" s="19" t="s">
        <v>50</v>
      </c>
      <c r="N362" s="20" t="s">
        <v>2965</v>
      </c>
      <c r="O362" s="20" t="s">
        <v>2964</v>
      </c>
      <c r="P362" s="21"/>
      <c r="Q362" s="20"/>
      <c r="R362" s="21">
        <v>91001</v>
      </c>
      <c r="S362" s="21" t="s">
        <v>2875</v>
      </c>
      <c r="T362" s="22">
        <v>38624</v>
      </c>
    </row>
    <row r="363" spans="1:20" s="18" customFormat="1" ht="18.75" customHeight="1" x14ac:dyDescent="0.25">
      <c r="A363" s="157">
        <v>7203</v>
      </c>
      <c r="B363" s="19" t="s">
        <v>3955</v>
      </c>
      <c r="C363" s="140">
        <v>690708000</v>
      </c>
      <c r="D363" s="17" t="s">
        <v>2854</v>
      </c>
      <c r="E363" s="17" t="s">
        <v>2882</v>
      </c>
      <c r="F363" s="16" t="s">
        <v>1700</v>
      </c>
      <c r="G363" s="16" t="s">
        <v>3634</v>
      </c>
      <c r="H363" s="16" t="s">
        <v>29</v>
      </c>
      <c r="I363" s="17"/>
      <c r="J363" s="17"/>
      <c r="K363" s="51" t="s">
        <v>3956</v>
      </c>
      <c r="L363" s="17" t="s">
        <v>3957</v>
      </c>
      <c r="M363" s="19" t="s">
        <v>50</v>
      </c>
      <c r="N363" s="20" t="s">
        <v>3958</v>
      </c>
      <c r="O363" s="20" t="s">
        <v>6383</v>
      </c>
      <c r="P363" s="21" t="s">
        <v>6384</v>
      </c>
      <c r="Q363" s="20"/>
      <c r="R363" s="21">
        <v>91001</v>
      </c>
      <c r="S363" s="21" t="s">
        <v>2906</v>
      </c>
      <c r="T363" s="22">
        <v>38628</v>
      </c>
    </row>
    <row r="364" spans="1:20" s="18" customFormat="1" ht="18.75" customHeight="1" x14ac:dyDescent="0.25">
      <c r="A364" s="156">
        <v>7204</v>
      </c>
      <c r="B364" s="26" t="s">
        <v>4025</v>
      </c>
      <c r="C364" s="139">
        <v>690718006</v>
      </c>
      <c r="D364" s="24" t="s">
        <v>2854</v>
      </c>
      <c r="E364" s="24" t="s">
        <v>2871</v>
      </c>
      <c r="F364" s="25" t="s">
        <v>27</v>
      </c>
      <c r="G364" s="25" t="s">
        <v>2872</v>
      </c>
      <c r="H364" s="25" t="s">
        <v>29</v>
      </c>
      <c r="I364" s="24"/>
      <c r="J364" s="24"/>
      <c r="K364" s="24" t="s">
        <v>4026</v>
      </c>
      <c r="L364" s="24" t="s">
        <v>4027</v>
      </c>
      <c r="M364" s="26" t="s">
        <v>50</v>
      </c>
      <c r="N364" s="27" t="s">
        <v>1052</v>
      </c>
      <c r="O364" s="38" t="s">
        <v>6381</v>
      </c>
      <c r="P364" s="33" t="s">
        <v>6382</v>
      </c>
      <c r="Q364" s="27"/>
      <c r="R364" s="28">
        <v>91001</v>
      </c>
      <c r="S364" s="28" t="s">
        <v>2906</v>
      </c>
      <c r="T364" s="29">
        <v>38628</v>
      </c>
    </row>
    <row r="365" spans="1:20" s="18" customFormat="1" ht="18.75" customHeight="1" x14ac:dyDescent="0.2">
      <c r="A365" s="157">
        <v>7205</v>
      </c>
      <c r="B365" s="19" t="s">
        <v>3946</v>
      </c>
      <c r="C365" s="140" t="s">
        <v>7847</v>
      </c>
      <c r="D365" s="17" t="s">
        <v>2854</v>
      </c>
      <c r="E365" s="17" t="s">
        <v>2871</v>
      </c>
      <c r="F365" s="16" t="s">
        <v>27</v>
      </c>
      <c r="G365" s="16" t="s">
        <v>2872</v>
      </c>
      <c r="H365" s="16" t="s">
        <v>29</v>
      </c>
      <c r="I365" s="17"/>
      <c r="J365" s="17"/>
      <c r="K365" s="17" t="s">
        <v>3947</v>
      </c>
      <c r="L365" s="17" t="s">
        <v>3948</v>
      </c>
      <c r="M365" s="19" t="s">
        <v>50</v>
      </c>
      <c r="N365" s="20" t="s">
        <v>2472</v>
      </c>
      <c r="O365" s="87">
        <v>226784305</v>
      </c>
      <c r="P365" s="88" t="s">
        <v>6270</v>
      </c>
      <c r="Q365" s="20"/>
      <c r="R365" s="21">
        <v>91001</v>
      </c>
      <c r="S365" s="21" t="s">
        <v>3269</v>
      </c>
      <c r="T365" s="22">
        <v>38628</v>
      </c>
    </row>
    <row r="366" spans="1:20" s="18" customFormat="1" ht="18.75" customHeight="1" x14ac:dyDescent="0.25">
      <c r="A366" s="157">
        <v>7206</v>
      </c>
      <c r="B366" s="19" t="s">
        <v>3832</v>
      </c>
      <c r="C366" s="140">
        <v>692548000</v>
      </c>
      <c r="D366" s="17" t="s">
        <v>2854</v>
      </c>
      <c r="E366" s="17" t="s">
        <v>2882</v>
      </c>
      <c r="F366" s="16" t="s">
        <v>1700</v>
      </c>
      <c r="G366" s="16" t="s">
        <v>3644</v>
      </c>
      <c r="H366" s="16" t="s">
        <v>29</v>
      </c>
      <c r="I366" s="17"/>
      <c r="J366" s="17"/>
      <c r="K366" s="21" t="s">
        <v>6337</v>
      </c>
      <c r="L366" s="17" t="s">
        <v>3833</v>
      </c>
      <c r="M366" s="19" t="s">
        <v>50</v>
      </c>
      <c r="N366" s="20" t="s">
        <v>3834</v>
      </c>
      <c r="O366" s="85">
        <v>229457440</v>
      </c>
      <c r="P366" s="86" t="s">
        <v>6336</v>
      </c>
      <c r="Q366" s="20"/>
      <c r="R366" s="21">
        <v>91001</v>
      </c>
      <c r="S366" s="17" t="s">
        <v>2875</v>
      </c>
      <c r="T366" s="22">
        <v>38631</v>
      </c>
    </row>
    <row r="367" spans="1:20" s="18" customFormat="1" ht="18.75" customHeight="1" x14ac:dyDescent="0.25">
      <c r="A367" s="157">
        <v>7207</v>
      </c>
      <c r="B367" s="19" t="s">
        <v>3926</v>
      </c>
      <c r="C367" s="140">
        <v>690506009</v>
      </c>
      <c r="D367" s="17" t="s">
        <v>2854</v>
      </c>
      <c r="E367" s="17" t="s">
        <v>2882</v>
      </c>
      <c r="F367" s="16" t="s">
        <v>1700</v>
      </c>
      <c r="G367" s="16" t="s">
        <v>3634</v>
      </c>
      <c r="H367" s="16" t="s">
        <v>29</v>
      </c>
      <c r="I367" s="17"/>
      <c r="J367" s="17"/>
      <c r="K367" s="17" t="s">
        <v>3927</v>
      </c>
      <c r="L367" s="17" t="s">
        <v>3929</v>
      </c>
      <c r="M367" s="19" t="s">
        <v>630</v>
      </c>
      <c r="N367" s="20" t="s">
        <v>1602</v>
      </c>
      <c r="O367" s="20" t="s">
        <v>3930</v>
      </c>
      <c r="P367" s="21" t="s">
        <v>3928</v>
      </c>
      <c r="Q367" s="20"/>
      <c r="R367" s="21">
        <v>91001</v>
      </c>
      <c r="S367" s="21" t="s">
        <v>620</v>
      </c>
      <c r="T367" s="22">
        <v>38631</v>
      </c>
    </row>
    <row r="368" spans="1:20" s="18" customFormat="1" ht="18.75" customHeight="1" x14ac:dyDescent="0.25">
      <c r="A368" s="157">
        <v>7208</v>
      </c>
      <c r="B368" s="19" t="s">
        <v>3294</v>
      </c>
      <c r="C368" s="140">
        <v>692554000</v>
      </c>
      <c r="D368" s="17" t="s">
        <v>2854</v>
      </c>
      <c r="E368" s="17" t="s">
        <v>2871</v>
      </c>
      <c r="F368" s="16" t="s">
        <v>27</v>
      </c>
      <c r="G368" s="16" t="s">
        <v>2976</v>
      </c>
      <c r="H368" s="16" t="s">
        <v>29</v>
      </c>
      <c r="I368" s="17"/>
      <c r="J368" s="17"/>
      <c r="K368" s="17" t="s">
        <v>3295</v>
      </c>
      <c r="L368" s="17" t="s">
        <v>3296</v>
      </c>
      <c r="M368" s="19" t="s">
        <v>50</v>
      </c>
      <c r="N368" s="20" t="s">
        <v>1869</v>
      </c>
      <c r="O368" s="20" t="s">
        <v>3297</v>
      </c>
      <c r="P368" s="120" t="s">
        <v>6342</v>
      </c>
      <c r="Q368" s="20"/>
      <c r="R368" s="21">
        <v>91001</v>
      </c>
      <c r="S368" s="21" t="s">
        <v>3298</v>
      </c>
      <c r="T368" s="22">
        <v>38649</v>
      </c>
    </row>
    <row r="369" spans="1:20" s="18" customFormat="1" ht="18.75" customHeight="1" x14ac:dyDescent="0.25">
      <c r="A369" s="156">
        <v>7209</v>
      </c>
      <c r="B369" s="26" t="s">
        <v>3699</v>
      </c>
      <c r="C369" s="139">
        <v>830175008</v>
      </c>
      <c r="D369" s="24" t="s">
        <v>2854</v>
      </c>
      <c r="E369" s="24" t="s">
        <v>633</v>
      </c>
      <c r="F369" s="25" t="s">
        <v>27</v>
      </c>
      <c r="G369" s="25" t="s">
        <v>634</v>
      </c>
      <c r="H369" s="25" t="s">
        <v>29</v>
      </c>
      <c r="I369" s="24"/>
      <c r="J369" s="24"/>
      <c r="K369" s="24" t="s">
        <v>3700</v>
      </c>
      <c r="L369" s="24" t="s">
        <v>3701</v>
      </c>
      <c r="M369" s="27" t="s">
        <v>618</v>
      </c>
      <c r="N369" s="27" t="s">
        <v>3278</v>
      </c>
      <c r="O369" s="27" t="s">
        <v>3702</v>
      </c>
      <c r="P369" s="28"/>
      <c r="Q369" s="27"/>
      <c r="R369" s="28">
        <v>91001</v>
      </c>
      <c r="S369" s="28" t="s">
        <v>2875</v>
      </c>
      <c r="T369" s="29">
        <v>38649</v>
      </c>
    </row>
    <row r="370" spans="1:20" s="18" customFormat="1" ht="18.75" customHeight="1" x14ac:dyDescent="0.2">
      <c r="A370" s="156">
        <v>7210</v>
      </c>
      <c r="B370" s="24" t="s">
        <v>6216</v>
      </c>
      <c r="C370" s="145">
        <v>815184009</v>
      </c>
      <c r="D370" s="24" t="s">
        <v>6217</v>
      </c>
      <c r="E370" s="24" t="s">
        <v>6218</v>
      </c>
      <c r="F370" s="25" t="s">
        <v>6219</v>
      </c>
      <c r="G370" s="25" t="s">
        <v>6220</v>
      </c>
      <c r="H370" s="25" t="s">
        <v>29</v>
      </c>
      <c r="I370" s="24"/>
      <c r="J370" s="24"/>
      <c r="K370" s="24" t="s">
        <v>6221</v>
      </c>
      <c r="L370" s="24" t="s">
        <v>6507</v>
      </c>
      <c r="M370" s="26" t="s">
        <v>898</v>
      </c>
      <c r="N370" s="27" t="s">
        <v>1833</v>
      </c>
      <c r="O370" s="27" t="s">
        <v>6508</v>
      </c>
      <c r="P370" s="28" t="s">
        <v>6509</v>
      </c>
      <c r="Q370" s="27"/>
      <c r="R370" s="28">
        <v>93105</v>
      </c>
      <c r="S370" s="28" t="s">
        <v>6510</v>
      </c>
      <c r="T370" s="29">
        <v>38652</v>
      </c>
    </row>
    <row r="371" spans="1:20" s="18" customFormat="1" ht="18.75" customHeight="1" x14ac:dyDescent="0.25">
      <c r="A371" s="156">
        <v>7210</v>
      </c>
      <c r="B371" s="26" t="s">
        <v>6003</v>
      </c>
      <c r="C371" s="139">
        <v>707918004</v>
      </c>
      <c r="D371" s="24" t="s">
        <v>602</v>
      </c>
      <c r="E371" s="24" t="s">
        <v>6004</v>
      </c>
      <c r="F371" s="25" t="s">
        <v>1700</v>
      </c>
      <c r="G371" s="25" t="s">
        <v>6005</v>
      </c>
      <c r="H371" s="25" t="s">
        <v>29</v>
      </c>
      <c r="I371" s="24"/>
      <c r="J371" s="24"/>
      <c r="K371" s="24" t="s">
        <v>6006</v>
      </c>
      <c r="L371" s="24" t="s">
        <v>6008</v>
      </c>
      <c r="M371" s="26" t="s">
        <v>898</v>
      </c>
      <c r="N371" s="27" t="s">
        <v>1833</v>
      </c>
      <c r="O371" s="27" t="s">
        <v>6009</v>
      </c>
      <c r="P371" s="40" t="s">
        <v>6007</v>
      </c>
      <c r="Q371" s="27"/>
      <c r="R371" s="28">
        <v>93105</v>
      </c>
      <c r="S371" s="28" t="s">
        <v>6746</v>
      </c>
      <c r="T371" s="29">
        <v>38652</v>
      </c>
    </row>
    <row r="372" spans="1:20" s="18" customFormat="1" ht="18.75" customHeight="1" x14ac:dyDescent="0.25">
      <c r="A372" s="157">
        <v>7211</v>
      </c>
      <c r="B372" s="19" t="s">
        <v>3967</v>
      </c>
      <c r="C372" s="140">
        <v>690731002</v>
      </c>
      <c r="D372" s="17" t="s">
        <v>2854</v>
      </c>
      <c r="E372" s="17" t="s">
        <v>633</v>
      </c>
      <c r="F372" s="16" t="s">
        <v>27</v>
      </c>
      <c r="G372" s="16" t="s">
        <v>634</v>
      </c>
      <c r="H372" s="17" t="s">
        <v>3496</v>
      </c>
      <c r="I372" s="17"/>
      <c r="J372" s="17"/>
      <c r="K372" s="17" t="s">
        <v>3969</v>
      </c>
      <c r="L372" s="16" t="s">
        <v>3968</v>
      </c>
      <c r="M372" s="17" t="s">
        <v>50</v>
      </c>
      <c r="N372" s="20" t="s">
        <v>6387</v>
      </c>
      <c r="O372" s="20" t="s">
        <v>6388</v>
      </c>
      <c r="P372" s="21" t="s">
        <v>6389</v>
      </c>
      <c r="Q372" s="20"/>
      <c r="R372" s="21">
        <v>91001</v>
      </c>
      <c r="S372" s="21" t="s">
        <v>2875</v>
      </c>
      <c r="T372" s="22">
        <v>38656</v>
      </c>
    </row>
    <row r="373" spans="1:20" s="18" customFormat="1" ht="18.75" customHeight="1" x14ac:dyDescent="0.25">
      <c r="A373" s="157">
        <v>7212</v>
      </c>
      <c r="B373" s="19" t="s">
        <v>3526</v>
      </c>
      <c r="C373" s="140">
        <v>690408007</v>
      </c>
      <c r="D373" s="17" t="s">
        <v>2854</v>
      </c>
      <c r="E373" s="17" t="s">
        <v>633</v>
      </c>
      <c r="F373" s="16" t="s">
        <v>27</v>
      </c>
      <c r="G373" s="16" t="s">
        <v>634</v>
      </c>
      <c r="H373" s="16" t="s">
        <v>29</v>
      </c>
      <c r="I373" s="17"/>
      <c r="J373" s="17"/>
      <c r="K373" s="17" t="s">
        <v>3527</v>
      </c>
      <c r="L373" s="36" t="s">
        <v>3529</v>
      </c>
      <c r="M373" s="19" t="s">
        <v>6169</v>
      </c>
      <c r="N373" s="20" t="s">
        <v>3531</v>
      </c>
      <c r="O373" s="20" t="s">
        <v>3530</v>
      </c>
      <c r="P373" s="21" t="s">
        <v>3528</v>
      </c>
      <c r="Q373" s="20"/>
      <c r="R373" s="21">
        <v>91001</v>
      </c>
      <c r="S373" s="21" t="s">
        <v>2875</v>
      </c>
      <c r="T373" s="22">
        <v>38658</v>
      </c>
    </row>
    <row r="374" spans="1:20" s="18" customFormat="1" ht="18.75" customHeight="1" x14ac:dyDescent="0.25">
      <c r="A374" s="156">
        <v>7213</v>
      </c>
      <c r="B374" s="26" t="s">
        <v>4142</v>
      </c>
      <c r="C374" s="139">
        <v>700659003</v>
      </c>
      <c r="D374" s="24" t="s">
        <v>4143</v>
      </c>
      <c r="E374" s="24" t="s">
        <v>4144</v>
      </c>
      <c r="F374" s="25" t="s">
        <v>4145</v>
      </c>
      <c r="G374" s="25" t="s">
        <v>4146</v>
      </c>
      <c r="H374" s="25" t="s">
        <v>4147</v>
      </c>
      <c r="I374" s="24" t="s">
        <v>1651</v>
      </c>
      <c r="J374" s="24" t="s">
        <v>4148</v>
      </c>
      <c r="K374" s="24" t="s">
        <v>4149</v>
      </c>
      <c r="L374" s="24" t="s">
        <v>4150</v>
      </c>
      <c r="M374" s="26" t="s">
        <v>50</v>
      </c>
      <c r="N374" s="27" t="s">
        <v>1414</v>
      </c>
      <c r="O374" s="27"/>
      <c r="P374" s="28"/>
      <c r="Q374" s="27"/>
      <c r="R374" s="28">
        <v>93401</v>
      </c>
      <c r="S374" s="28" t="s">
        <v>6157</v>
      </c>
      <c r="T374" s="29">
        <v>38659</v>
      </c>
    </row>
    <row r="375" spans="1:20" s="18" customFormat="1" ht="18.75" customHeight="1" x14ac:dyDescent="0.25">
      <c r="A375" s="156">
        <v>7214</v>
      </c>
      <c r="B375" s="26" t="s">
        <v>5992</v>
      </c>
      <c r="C375" s="139" t="s">
        <v>7874</v>
      </c>
      <c r="D375" s="24" t="s">
        <v>81</v>
      </c>
      <c r="E375" s="24" t="s">
        <v>5993</v>
      </c>
      <c r="F375" s="25" t="s">
        <v>5994</v>
      </c>
      <c r="G375" s="25" t="s">
        <v>5995</v>
      </c>
      <c r="H375" s="25" t="s">
        <v>5996</v>
      </c>
      <c r="I375" s="24" t="s">
        <v>5997</v>
      </c>
      <c r="J375" s="24" t="s">
        <v>5998</v>
      </c>
      <c r="K375" s="24" t="s">
        <v>5999</v>
      </c>
      <c r="L375" s="24" t="s">
        <v>6000</v>
      </c>
      <c r="M375" s="26" t="s">
        <v>50</v>
      </c>
      <c r="N375" s="27" t="s">
        <v>730</v>
      </c>
      <c r="O375" s="27" t="s">
        <v>6001</v>
      </c>
      <c r="P375" s="28"/>
      <c r="Q375" s="27"/>
      <c r="R375" s="28">
        <v>93401</v>
      </c>
      <c r="S375" s="28" t="s">
        <v>6002</v>
      </c>
      <c r="T375" s="29">
        <v>38659</v>
      </c>
    </row>
    <row r="376" spans="1:20" s="18" customFormat="1" ht="18.75" customHeight="1" x14ac:dyDescent="0.25">
      <c r="A376" s="157">
        <v>7215</v>
      </c>
      <c r="B376" s="19" t="s">
        <v>3242</v>
      </c>
      <c r="C376" s="140">
        <v>692207009</v>
      </c>
      <c r="D376" s="17" t="s">
        <v>2854</v>
      </c>
      <c r="E376" s="17" t="s">
        <v>633</v>
      </c>
      <c r="F376" s="16" t="s">
        <v>27</v>
      </c>
      <c r="G376" s="16" t="s">
        <v>2976</v>
      </c>
      <c r="H376" s="16" t="s">
        <v>29</v>
      </c>
      <c r="I376" s="17"/>
      <c r="J376" s="17"/>
      <c r="K376" s="17" t="s">
        <v>3243</v>
      </c>
      <c r="L376" s="17" t="s">
        <v>3244</v>
      </c>
      <c r="M376" s="19" t="s">
        <v>6166</v>
      </c>
      <c r="N376" s="20" t="s">
        <v>3245</v>
      </c>
      <c r="O376" s="20"/>
      <c r="P376" s="21"/>
      <c r="Q376" s="20"/>
      <c r="R376" s="21">
        <v>91001</v>
      </c>
      <c r="S376" s="17" t="s">
        <v>2875</v>
      </c>
      <c r="T376" s="22">
        <v>38663</v>
      </c>
    </row>
    <row r="377" spans="1:20" s="18" customFormat="1" ht="18.75" customHeight="1" x14ac:dyDescent="0.2">
      <c r="A377" s="157">
        <v>7216</v>
      </c>
      <c r="B377" s="19" t="s">
        <v>3870</v>
      </c>
      <c r="C377" s="140">
        <v>692103009</v>
      </c>
      <c r="D377" s="17" t="s">
        <v>2854</v>
      </c>
      <c r="E377" s="17" t="s">
        <v>633</v>
      </c>
      <c r="F377" s="16" t="s">
        <v>27</v>
      </c>
      <c r="G377" s="16" t="s">
        <v>2976</v>
      </c>
      <c r="H377" s="16" t="s">
        <v>29</v>
      </c>
      <c r="I377" s="17"/>
      <c r="J377" s="17"/>
      <c r="K377" s="17" t="s">
        <v>3872</v>
      </c>
      <c r="L377" s="17" t="s">
        <v>3871</v>
      </c>
      <c r="M377" s="19" t="s">
        <v>6166</v>
      </c>
      <c r="N377" s="20" t="s">
        <v>3873</v>
      </c>
      <c r="O377" s="87" t="s">
        <v>6269</v>
      </c>
      <c r="P377" s="21" t="s">
        <v>6268</v>
      </c>
      <c r="Q377" s="20"/>
      <c r="R377" s="21">
        <v>91001</v>
      </c>
      <c r="S377" s="21" t="s">
        <v>2875</v>
      </c>
      <c r="T377" s="22">
        <v>38672</v>
      </c>
    </row>
    <row r="378" spans="1:20" s="18" customFormat="1" ht="18.75" customHeight="1" x14ac:dyDescent="0.25">
      <c r="A378" s="156">
        <v>7217</v>
      </c>
      <c r="B378" s="26" t="s">
        <v>3661</v>
      </c>
      <c r="C378" s="139">
        <v>690104008</v>
      </c>
      <c r="D378" s="24" t="s">
        <v>2854</v>
      </c>
      <c r="E378" s="24" t="s">
        <v>633</v>
      </c>
      <c r="F378" s="25" t="s">
        <v>27</v>
      </c>
      <c r="G378" s="25" t="s">
        <v>634</v>
      </c>
      <c r="H378" s="25" t="s">
        <v>29</v>
      </c>
      <c r="I378" s="24"/>
      <c r="J378" s="24"/>
      <c r="K378" s="24" t="s">
        <v>3662</v>
      </c>
      <c r="L378" s="24" t="s">
        <v>3664</v>
      </c>
      <c r="M378" s="27" t="s">
        <v>618</v>
      </c>
      <c r="N378" s="27" t="s">
        <v>3666</v>
      </c>
      <c r="O378" s="27" t="s">
        <v>3665</v>
      </c>
      <c r="P378" s="28" t="s">
        <v>3663</v>
      </c>
      <c r="Q378" s="27"/>
      <c r="R378" s="28">
        <v>91001</v>
      </c>
      <c r="S378" s="28" t="s">
        <v>3667</v>
      </c>
      <c r="T378" s="29">
        <v>38673</v>
      </c>
    </row>
    <row r="379" spans="1:20" s="18" customFormat="1" ht="18.75" customHeight="1" x14ac:dyDescent="0.25">
      <c r="A379" s="157">
        <v>7218</v>
      </c>
      <c r="B379" s="19" t="s">
        <v>3740</v>
      </c>
      <c r="C379" s="140">
        <v>692104005</v>
      </c>
      <c r="D379" s="17" t="s">
        <v>2854</v>
      </c>
      <c r="E379" s="17" t="s">
        <v>633</v>
      </c>
      <c r="F379" s="16" t="s">
        <v>27</v>
      </c>
      <c r="G379" s="16" t="s">
        <v>2976</v>
      </c>
      <c r="H379" s="16" t="s">
        <v>29</v>
      </c>
      <c r="I379" s="17"/>
      <c r="J379" s="17"/>
      <c r="K379" s="17" t="s">
        <v>3741</v>
      </c>
      <c r="L379" s="17" t="s">
        <v>3742</v>
      </c>
      <c r="M379" s="19" t="s">
        <v>6166</v>
      </c>
      <c r="N379" s="20" t="s">
        <v>3743</v>
      </c>
      <c r="O379" s="20" t="s">
        <v>3745</v>
      </c>
      <c r="P379" s="21" t="s">
        <v>3744</v>
      </c>
      <c r="Q379" s="20"/>
      <c r="R379" s="21">
        <v>91001</v>
      </c>
      <c r="S379" s="21" t="s">
        <v>2887</v>
      </c>
      <c r="T379" s="22">
        <v>38674</v>
      </c>
    </row>
    <row r="380" spans="1:20" s="18" customFormat="1" ht="18.75" customHeight="1" x14ac:dyDescent="0.25">
      <c r="A380" s="157">
        <v>7219</v>
      </c>
      <c r="B380" s="19" t="s">
        <v>3679</v>
      </c>
      <c r="C380" s="140">
        <v>690722003</v>
      </c>
      <c r="D380" s="17" t="s">
        <v>2854</v>
      </c>
      <c r="E380" s="17" t="s">
        <v>2871</v>
      </c>
      <c r="F380" s="16" t="s">
        <v>27</v>
      </c>
      <c r="G380" s="16" t="s">
        <v>2872</v>
      </c>
      <c r="H380" s="16" t="s">
        <v>29</v>
      </c>
      <c r="I380" s="17"/>
      <c r="J380" s="17"/>
      <c r="K380" s="17" t="s">
        <v>3680</v>
      </c>
      <c r="L380" s="17" t="s">
        <v>3681</v>
      </c>
      <c r="M380" s="19" t="s">
        <v>50</v>
      </c>
      <c r="N380" s="20" t="s">
        <v>3683</v>
      </c>
      <c r="O380" s="20" t="s">
        <v>3682</v>
      </c>
      <c r="P380" s="21"/>
      <c r="Q380" s="20"/>
      <c r="R380" s="21">
        <v>91001</v>
      </c>
      <c r="S380" s="21" t="s">
        <v>2949</v>
      </c>
      <c r="T380" s="22">
        <v>38686</v>
      </c>
    </row>
    <row r="381" spans="1:20" s="18" customFormat="1" ht="18.75" customHeight="1" x14ac:dyDescent="0.25">
      <c r="A381" s="157">
        <v>7220</v>
      </c>
      <c r="B381" s="19" t="s">
        <v>3334</v>
      </c>
      <c r="C381" s="140">
        <v>690714000</v>
      </c>
      <c r="D381" s="17" t="s">
        <v>2854</v>
      </c>
      <c r="E381" s="17" t="s">
        <v>633</v>
      </c>
      <c r="F381" s="16" t="s">
        <v>27</v>
      </c>
      <c r="G381" s="16" t="s">
        <v>634</v>
      </c>
      <c r="H381" s="16" t="s">
        <v>29</v>
      </c>
      <c r="I381" s="17"/>
      <c r="J381" s="17"/>
      <c r="K381" s="17" t="s">
        <v>3335</v>
      </c>
      <c r="L381" s="17" t="s">
        <v>3336</v>
      </c>
      <c r="M381" s="19" t="s">
        <v>50</v>
      </c>
      <c r="N381" s="20" t="s">
        <v>1338</v>
      </c>
      <c r="O381" s="20" t="s">
        <v>6456</v>
      </c>
      <c r="P381" s="21" t="s">
        <v>6457</v>
      </c>
      <c r="Q381" s="20"/>
      <c r="R381" s="21">
        <v>91001</v>
      </c>
      <c r="S381" s="21" t="s">
        <v>607</v>
      </c>
      <c r="T381" s="22">
        <v>38686</v>
      </c>
    </row>
    <row r="382" spans="1:20" s="18" customFormat="1" ht="18.75" customHeight="1" x14ac:dyDescent="0.25">
      <c r="A382" s="157">
        <v>7221</v>
      </c>
      <c r="B382" s="19" t="s">
        <v>3343</v>
      </c>
      <c r="C382" s="140">
        <v>690704005</v>
      </c>
      <c r="D382" s="17" t="s">
        <v>2854</v>
      </c>
      <c r="E382" s="17" t="s">
        <v>633</v>
      </c>
      <c r="F382" s="16" t="s">
        <v>27</v>
      </c>
      <c r="G382" s="16" t="s">
        <v>634</v>
      </c>
      <c r="H382" s="16" t="s">
        <v>29</v>
      </c>
      <c r="I382" s="17"/>
      <c r="J382" s="17"/>
      <c r="K382" s="17" t="s">
        <v>6699</v>
      </c>
      <c r="L382" s="17" t="s">
        <v>3345</v>
      </c>
      <c r="M382" s="19" t="s">
        <v>50</v>
      </c>
      <c r="N382" s="20" t="s">
        <v>3347</v>
      </c>
      <c r="O382" s="20" t="s">
        <v>3346</v>
      </c>
      <c r="P382" s="21" t="s">
        <v>3344</v>
      </c>
      <c r="Q382" s="20"/>
      <c r="R382" s="17">
        <v>91001</v>
      </c>
      <c r="S382" s="21" t="s">
        <v>607</v>
      </c>
      <c r="T382" s="22">
        <v>38686</v>
      </c>
    </row>
    <row r="383" spans="1:20" s="18" customFormat="1" ht="18.75" customHeight="1" x14ac:dyDescent="0.25">
      <c r="A383" s="156">
        <v>7222</v>
      </c>
      <c r="B383" s="26" t="s">
        <v>3181</v>
      </c>
      <c r="C383" s="139" t="s">
        <v>7833</v>
      </c>
      <c r="D383" s="24" t="s">
        <v>2854</v>
      </c>
      <c r="E383" s="24" t="s">
        <v>2871</v>
      </c>
      <c r="F383" s="25" t="s">
        <v>27</v>
      </c>
      <c r="G383" s="25" t="s">
        <v>2872</v>
      </c>
      <c r="H383" s="25" t="s">
        <v>29</v>
      </c>
      <c r="I383" s="24"/>
      <c r="J383" s="24"/>
      <c r="K383" s="24" t="s">
        <v>3182</v>
      </c>
      <c r="L383" s="24" t="s">
        <v>3183</v>
      </c>
      <c r="M383" s="26" t="s">
        <v>6167</v>
      </c>
      <c r="N383" s="27" t="s">
        <v>3185</v>
      </c>
      <c r="O383" s="27" t="s">
        <v>3184</v>
      </c>
      <c r="P383" s="28"/>
      <c r="Q383" s="27"/>
      <c r="R383" s="28">
        <v>91001</v>
      </c>
      <c r="S383" s="28" t="s">
        <v>607</v>
      </c>
      <c r="T383" s="29">
        <v>38687</v>
      </c>
    </row>
    <row r="384" spans="1:20" s="18" customFormat="1" ht="18.75" customHeight="1" x14ac:dyDescent="0.25">
      <c r="A384" s="157">
        <v>7223</v>
      </c>
      <c r="B384" s="19" t="s">
        <v>2991</v>
      </c>
      <c r="C384" s="140">
        <v>690614006</v>
      </c>
      <c r="D384" s="17" t="s">
        <v>2854</v>
      </c>
      <c r="E384" s="17" t="s">
        <v>633</v>
      </c>
      <c r="F384" s="16" t="s">
        <v>27</v>
      </c>
      <c r="G384" s="16" t="s">
        <v>634</v>
      </c>
      <c r="H384" s="16" t="s">
        <v>29</v>
      </c>
      <c r="I384" s="17"/>
      <c r="J384" s="17"/>
      <c r="K384" s="17" t="s">
        <v>2992</v>
      </c>
      <c r="L384" s="17" t="s">
        <v>2993</v>
      </c>
      <c r="M384" s="19" t="s">
        <v>630</v>
      </c>
      <c r="N384" s="20" t="s">
        <v>2995</v>
      </c>
      <c r="O384" s="20" t="s">
        <v>2994</v>
      </c>
      <c r="P384" s="21"/>
      <c r="Q384" s="20"/>
      <c r="R384" s="21">
        <v>91001</v>
      </c>
      <c r="S384" s="21" t="s">
        <v>2875</v>
      </c>
      <c r="T384" s="22">
        <v>38687</v>
      </c>
    </row>
    <row r="385" spans="1:20" s="18" customFormat="1" ht="18.75" customHeight="1" x14ac:dyDescent="0.25">
      <c r="A385" s="157">
        <v>7224</v>
      </c>
      <c r="B385" s="19"/>
      <c r="C385" s="140" t="s">
        <v>7846</v>
      </c>
      <c r="D385" s="17" t="s">
        <v>2854</v>
      </c>
      <c r="E385" s="17" t="s">
        <v>2871</v>
      </c>
      <c r="F385" s="16" t="s">
        <v>27</v>
      </c>
      <c r="G385" s="16" t="s">
        <v>2872</v>
      </c>
      <c r="H385" s="16" t="s">
        <v>29</v>
      </c>
      <c r="I385" s="17"/>
      <c r="J385" s="17"/>
      <c r="K385" s="17" t="s">
        <v>3813</v>
      </c>
      <c r="L385" s="17" t="s">
        <v>3814</v>
      </c>
      <c r="M385" s="19" t="s">
        <v>630</v>
      </c>
      <c r="N385" s="20" t="s">
        <v>3815</v>
      </c>
      <c r="O385" s="20" t="s">
        <v>6400</v>
      </c>
      <c r="P385" s="21" t="s">
        <v>6401</v>
      </c>
      <c r="Q385" s="20"/>
      <c r="R385" s="21">
        <v>91001</v>
      </c>
      <c r="S385" s="21" t="s">
        <v>3269</v>
      </c>
      <c r="T385" s="22">
        <v>38691</v>
      </c>
    </row>
    <row r="386" spans="1:20" s="18" customFormat="1" ht="18.75" customHeight="1" x14ac:dyDescent="0.25">
      <c r="A386" s="156">
        <v>7225</v>
      </c>
      <c r="B386" s="26" t="s">
        <v>3657</v>
      </c>
      <c r="C386" s="139">
        <v>690505002</v>
      </c>
      <c r="D386" s="24" t="s">
        <v>2854</v>
      </c>
      <c r="E386" s="24" t="s">
        <v>3206</v>
      </c>
      <c r="F386" s="25" t="s">
        <v>27</v>
      </c>
      <c r="G386" s="25" t="s">
        <v>2976</v>
      </c>
      <c r="H386" s="25" t="s">
        <v>29</v>
      </c>
      <c r="I386" s="24"/>
      <c r="J386" s="24"/>
      <c r="K386" s="24" t="s">
        <v>3658</v>
      </c>
      <c r="L386" s="24" t="s">
        <v>3659</v>
      </c>
      <c r="M386" s="26" t="s">
        <v>630</v>
      </c>
      <c r="N386" s="27" t="s">
        <v>3660</v>
      </c>
      <c r="O386" s="27"/>
      <c r="P386" s="28"/>
      <c r="Q386" s="27"/>
      <c r="R386" s="28">
        <v>91001</v>
      </c>
      <c r="S386" s="28" t="s">
        <v>2875</v>
      </c>
      <c r="T386" s="29">
        <v>38695</v>
      </c>
    </row>
    <row r="387" spans="1:20" s="18" customFormat="1" ht="18.75" customHeight="1" x14ac:dyDescent="0.25">
      <c r="A387" s="157">
        <v>7226</v>
      </c>
      <c r="B387" s="19" t="s">
        <v>3007</v>
      </c>
      <c r="C387" s="140">
        <v>692550005</v>
      </c>
      <c r="D387" s="17" t="s">
        <v>2854</v>
      </c>
      <c r="E387" s="17" t="s">
        <v>633</v>
      </c>
      <c r="F387" s="16" t="s">
        <v>27</v>
      </c>
      <c r="G387" s="16" t="s">
        <v>634</v>
      </c>
      <c r="H387" s="16" t="s">
        <v>29</v>
      </c>
      <c r="I387" s="17"/>
      <c r="J387" s="17"/>
      <c r="K387" s="17" t="s">
        <v>3008</v>
      </c>
      <c r="L387" s="17" t="s">
        <v>3010</v>
      </c>
      <c r="M387" s="19" t="s">
        <v>50</v>
      </c>
      <c r="N387" s="20" t="s">
        <v>3014</v>
      </c>
      <c r="O387" s="20"/>
      <c r="P387" s="21" t="s">
        <v>3009</v>
      </c>
      <c r="Q387" s="20"/>
      <c r="R387" s="21">
        <v>91001</v>
      </c>
      <c r="S387" s="21" t="s">
        <v>2875</v>
      </c>
      <c r="T387" s="22">
        <v>38695</v>
      </c>
    </row>
    <row r="388" spans="1:20" s="18" customFormat="1" ht="18.75" customHeight="1" x14ac:dyDescent="0.25">
      <c r="A388" s="157">
        <v>7228</v>
      </c>
      <c r="B388" s="19" t="s">
        <v>3003</v>
      </c>
      <c r="C388" s="140">
        <v>690509008</v>
      </c>
      <c r="D388" s="17" t="s">
        <v>2854</v>
      </c>
      <c r="E388" s="17" t="s">
        <v>633</v>
      </c>
      <c r="F388" s="17" t="s">
        <v>27</v>
      </c>
      <c r="G388" s="16" t="s">
        <v>634</v>
      </c>
      <c r="H388" s="16" t="s">
        <v>29</v>
      </c>
      <c r="I388" s="17"/>
      <c r="J388" s="17"/>
      <c r="K388" s="17" t="s">
        <v>3004</v>
      </c>
      <c r="L388" s="17" t="s">
        <v>3005</v>
      </c>
      <c r="M388" s="19" t="s">
        <v>630</v>
      </c>
      <c r="N388" s="20" t="s">
        <v>3006</v>
      </c>
      <c r="O388" s="20"/>
      <c r="P388" s="21"/>
      <c r="Q388" s="20"/>
      <c r="R388" s="21">
        <v>91001</v>
      </c>
      <c r="S388" s="21" t="s">
        <v>2875</v>
      </c>
      <c r="T388" s="22">
        <v>38700</v>
      </c>
    </row>
    <row r="389" spans="1:20" s="18" customFormat="1" ht="18.75" customHeight="1" x14ac:dyDescent="0.25">
      <c r="A389" s="156">
        <v>7229</v>
      </c>
      <c r="B389" s="26" t="s">
        <v>2956</v>
      </c>
      <c r="C389" s="139">
        <v>690303000</v>
      </c>
      <c r="D389" s="24" t="s">
        <v>2854</v>
      </c>
      <c r="E389" s="24" t="s">
        <v>2871</v>
      </c>
      <c r="F389" s="25" t="s">
        <v>27</v>
      </c>
      <c r="G389" s="25" t="s">
        <v>2872</v>
      </c>
      <c r="H389" s="25" t="s">
        <v>29</v>
      </c>
      <c r="I389" s="24"/>
      <c r="J389" s="24"/>
      <c r="K389" s="24" t="s">
        <v>7136</v>
      </c>
      <c r="L389" s="24" t="s">
        <v>2958</v>
      </c>
      <c r="M389" s="26" t="s">
        <v>6167</v>
      </c>
      <c r="N389" s="27" t="s">
        <v>2960</v>
      </c>
      <c r="O389" s="27" t="s">
        <v>2959</v>
      </c>
      <c r="P389" s="28" t="s">
        <v>2957</v>
      </c>
      <c r="Q389" s="27"/>
      <c r="R389" s="28">
        <v>91001</v>
      </c>
      <c r="S389" s="28" t="s">
        <v>2875</v>
      </c>
      <c r="T389" s="29">
        <v>38700</v>
      </c>
    </row>
    <row r="390" spans="1:20" s="18" customFormat="1" ht="18.75" customHeight="1" x14ac:dyDescent="0.25">
      <c r="A390" s="157">
        <v>7230</v>
      </c>
      <c r="B390" s="19" t="s">
        <v>2881</v>
      </c>
      <c r="C390" s="140">
        <v>690616009</v>
      </c>
      <c r="D390" s="17" t="s">
        <v>2854</v>
      </c>
      <c r="E390" s="17" t="s">
        <v>2882</v>
      </c>
      <c r="F390" s="16" t="s">
        <v>1700</v>
      </c>
      <c r="G390" s="16" t="s">
        <v>2883</v>
      </c>
      <c r="H390" s="16" t="s">
        <v>29</v>
      </c>
      <c r="I390" s="17"/>
      <c r="J390" s="17"/>
      <c r="K390" s="17" t="s">
        <v>2884</v>
      </c>
      <c r="L390" s="17" t="s">
        <v>2885</v>
      </c>
      <c r="M390" s="19" t="s">
        <v>630</v>
      </c>
      <c r="N390" s="20" t="s">
        <v>2886</v>
      </c>
      <c r="O390" s="114"/>
      <c r="P390" s="21"/>
      <c r="Q390" s="20"/>
      <c r="R390" s="21">
        <v>91001</v>
      </c>
      <c r="S390" s="21" t="s">
        <v>2887</v>
      </c>
      <c r="T390" s="22">
        <v>38700</v>
      </c>
    </row>
    <row r="391" spans="1:20" s="18" customFormat="1" ht="18.75" customHeight="1" x14ac:dyDescent="0.25">
      <c r="A391" s="157">
        <v>7231</v>
      </c>
      <c r="B391" s="19" t="s">
        <v>3303</v>
      </c>
      <c r="C391" s="140">
        <v>692555007</v>
      </c>
      <c r="D391" s="17" t="s">
        <v>2854</v>
      </c>
      <c r="E391" s="17" t="s">
        <v>633</v>
      </c>
      <c r="F391" s="16" t="s">
        <v>27</v>
      </c>
      <c r="G391" s="16" t="s">
        <v>634</v>
      </c>
      <c r="H391" s="16" t="s">
        <v>29</v>
      </c>
      <c r="I391" s="17"/>
      <c r="J391" s="17"/>
      <c r="K391" s="17" t="s">
        <v>3304</v>
      </c>
      <c r="L391" s="17" t="s">
        <v>3306</v>
      </c>
      <c r="M391" s="19" t="s">
        <v>50</v>
      </c>
      <c r="N391" s="20" t="s">
        <v>1476</v>
      </c>
      <c r="O391" s="20" t="s">
        <v>3307</v>
      </c>
      <c r="P391" s="21" t="s">
        <v>3305</v>
      </c>
      <c r="Q391" s="20"/>
      <c r="R391" s="21">
        <v>91001</v>
      </c>
      <c r="S391" s="21" t="s">
        <v>2875</v>
      </c>
      <c r="T391" s="22">
        <v>38700</v>
      </c>
    </row>
    <row r="392" spans="1:20" s="18" customFormat="1" ht="18.75" customHeight="1" x14ac:dyDescent="0.25">
      <c r="A392" s="157">
        <v>7232</v>
      </c>
      <c r="B392" s="19" t="s">
        <v>2907</v>
      </c>
      <c r="C392" s="140">
        <v>691601005</v>
      </c>
      <c r="D392" s="17" t="s">
        <v>2854</v>
      </c>
      <c r="E392" s="17" t="s">
        <v>2871</v>
      </c>
      <c r="F392" s="16" t="s">
        <v>27</v>
      </c>
      <c r="G392" s="16" t="s">
        <v>2872</v>
      </c>
      <c r="H392" s="16" t="s">
        <v>29</v>
      </c>
      <c r="I392" s="17"/>
      <c r="J392" s="17"/>
      <c r="K392" s="17" t="s">
        <v>2908</v>
      </c>
      <c r="L392" s="17" t="s">
        <v>2909</v>
      </c>
      <c r="M392" s="19" t="s">
        <v>344</v>
      </c>
      <c r="N392" s="20" t="s">
        <v>2910</v>
      </c>
      <c r="O392" s="20" t="s">
        <v>6624</v>
      </c>
      <c r="P392" s="41" t="s">
        <v>6625</v>
      </c>
      <c r="Q392" s="20"/>
      <c r="R392" s="21">
        <v>91001</v>
      </c>
      <c r="S392" s="21" t="s">
        <v>2875</v>
      </c>
      <c r="T392" s="22">
        <v>38700</v>
      </c>
    </row>
    <row r="393" spans="1:20" s="18" customFormat="1" ht="18.75" customHeight="1" x14ac:dyDescent="0.25">
      <c r="A393" s="157">
        <v>7233</v>
      </c>
      <c r="B393" s="19" t="s">
        <v>3094</v>
      </c>
      <c r="C393" s="140" t="s">
        <v>7831</v>
      </c>
      <c r="D393" s="17" t="s">
        <v>2854</v>
      </c>
      <c r="E393" s="17" t="s">
        <v>633</v>
      </c>
      <c r="F393" s="16" t="s">
        <v>27</v>
      </c>
      <c r="G393" s="16" t="s">
        <v>634</v>
      </c>
      <c r="H393" s="16" t="s">
        <v>29</v>
      </c>
      <c r="I393" s="17"/>
      <c r="J393" s="17"/>
      <c r="K393" s="17" t="s">
        <v>3095</v>
      </c>
      <c r="L393" s="17" t="s">
        <v>3097</v>
      </c>
      <c r="M393" s="17" t="s">
        <v>51</v>
      </c>
      <c r="N393" s="17" t="s">
        <v>3099</v>
      </c>
      <c r="O393" s="17" t="s">
        <v>3098</v>
      </c>
      <c r="P393" s="21" t="s">
        <v>3096</v>
      </c>
      <c r="Q393" s="20"/>
      <c r="R393" s="21">
        <v>91001</v>
      </c>
      <c r="S393" s="21" t="s">
        <v>2906</v>
      </c>
      <c r="T393" s="22">
        <v>38705</v>
      </c>
    </row>
    <row r="394" spans="1:20" s="18" customFormat="1" ht="18.75" customHeight="1" x14ac:dyDescent="0.25">
      <c r="A394" s="157">
        <v>7234</v>
      </c>
      <c r="B394" s="19" t="s">
        <v>3502</v>
      </c>
      <c r="C394" s="140">
        <v>691109003</v>
      </c>
      <c r="D394" s="17" t="s">
        <v>2854</v>
      </c>
      <c r="E394" s="17" t="s">
        <v>2871</v>
      </c>
      <c r="F394" s="16" t="s">
        <v>27</v>
      </c>
      <c r="G394" s="16" t="s">
        <v>2872</v>
      </c>
      <c r="H394" s="16" t="s">
        <v>29</v>
      </c>
      <c r="I394" s="17"/>
      <c r="J394" s="17"/>
      <c r="K394" s="17" t="s">
        <v>3503</v>
      </c>
      <c r="L394" s="17" t="s">
        <v>3505</v>
      </c>
      <c r="M394" s="19" t="s">
        <v>6171</v>
      </c>
      <c r="N394" s="20" t="s">
        <v>3507</v>
      </c>
      <c r="O394" s="20" t="s">
        <v>3506</v>
      </c>
      <c r="P394" s="21" t="s">
        <v>3504</v>
      </c>
      <c r="Q394" s="20"/>
      <c r="R394" s="21">
        <v>91001</v>
      </c>
      <c r="S394" s="21" t="s">
        <v>2875</v>
      </c>
      <c r="T394" s="22">
        <v>38709</v>
      </c>
    </row>
    <row r="395" spans="1:20" s="18" customFormat="1" ht="18.75" customHeight="1" x14ac:dyDescent="0.25">
      <c r="A395" s="157">
        <v>7235</v>
      </c>
      <c r="B395" s="19" t="s">
        <v>3469</v>
      </c>
      <c r="C395" s="140">
        <v>690802007</v>
      </c>
      <c r="D395" s="17" t="s">
        <v>2854</v>
      </c>
      <c r="E395" s="17" t="s">
        <v>2871</v>
      </c>
      <c r="F395" s="16" t="s">
        <v>27</v>
      </c>
      <c r="G395" s="16" t="s">
        <v>2872</v>
      </c>
      <c r="H395" s="16" t="s">
        <v>29</v>
      </c>
      <c r="I395" s="17"/>
      <c r="J395" s="17"/>
      <c r="K395" s="17" t="s">
        <v>3470</v>
      </c>
      <c r="L395" s="17" t="s">
        <v>3471</v>
      </c>
      <c r="M395" s="19" t="s">
        <v>6170</v>
      </c>
      <c r="N395" s="20" t="s">
        <v>3473</v>
      </c>
      <c r="O395" s="20" t="s">
        <v>3472</v>
      </c>
      <c r="P395" s="21"/>
      <c r="Q395" s="20"/>
      <c r="R395" s="21">
        <v>91001</v>
      </c>
      <c r="S395" s="21" t="s">
        <v>2875</v>
      </c>
      <c r="T395" s="22">
        <v>38712</v>
      </c>
    </row>
    <row r="396" spans="1:20" s="18" customFormat="1" ht="18.75" customHeight="1" x14ac:dyDescent="0.25">
      <c r="A396" s="156">
        <v>7236</v>
      </c>
      <c r="B396" s="26" t="s">
        <v>3311</v>
      </c>
      <c r="C396" s="139">
        <v>690719002</v>
      </c>
      <c r="D396" s="24" t="s">
        <v>2854</v>
      </c>
      <c r="E396" s="24" t="s">
        <v>2871</v>
      </c>
      <c r="F396" s="25" t="s">
        <v>27</v>
      </c>
      <c r="G396" s="25" t="s">
        <v>2872</v>
      </c>
      <c r="H396" s="25" t="s">
        <v>29</v>
      </c>
      <c r="I396" s="24"/>
      <c r="J396" s="24"/>
      <c r="K396" s="24" t="s">
        <v>3312</v>
      </c>
      <c r="L396" s="24" t="s">
        <v>3313</v>
      </c>
      <c r="M396" s="26" t="s">
        <v>50</v>
      </c>
      <c r="N396" s="27" t="s">
        <v>3315</v>
      </c>
      <c r="O396" s="27" t="s">
        <v>3314</v>
      </c>
      <c r="P396" s="28"/>
      <c r="Q396" s="27"/>
      <c r="R396" s="28">
        <v>91001</v>
      </c>
      <c r="S396" s="28" t="s">
        <v>2875</v>
      </c>
      <c r="T396" s="29">
        <v>38712</v>
      </c>
    </row>
    <row r="397" spans="1:20" s="18" customFormat="1" ht="18.75" customHeight="1" x14ac:dyDescent="0.25">
      <c r="A397" s="156">
        <v>7237</v>
      </c>
      <c r="B397" s="26" t="s">
        <v>3409</v>
      </c>
      <c r="C397" s="139">
        <v>690911000</v>
      </c>
      <c r="D397" s="24" t="s">
        <v>2854</v>
      </c>
      <c r="E397" s="24" t="s">
        <v>2871</v>
      </c>
      <c r="F397" s="24" t="s">
        <v>27</v>
      </c>
      <c r="G397" s="25" t="s">
        <v>2872</v>
      </c>
      <c r="H397" s="25" t="s">
        <v>29</v>
      </c>
      <c r="I397" s="24"/>
      <c r="J397" s="24"/>
      <c r="K397" s="24" t="s">
        <v>3410</v>
      </c>
      <c r="L397" s="24" t="s">
        <v>3411</v>
      </c>
      <c r="M397" s="26" t="s">
        <v>6170</v>
      </c>
      <c r="N397" s="27" t="s">
        <v>3412</v>
      </c>
      <c r="O397" s="27"/>
      <c r="P397" s="28"/>
      <c r="Q397" s="27"/>
      <c r="R397" s="28">
        <v>91001</v>
      </c>
      <c r="S397" s="28" t="s">
        <v>3413</v>
      </c>
      <c r="T397" s="29">
        <v>38712</v>
      </c>
    </row>
    <row r="398" spans="1:20" s="18" customFormat="1" ht="18.75" customHeight="1" x14ac:dyDescent="0.25">
      <c r="A398" s="156">
        <v>7238</v>
      </c>
      <c r="B398" s="26" t="s">
        <v>4597</v>
      </c>
      <c r="C398" s="139">
        <v>652167306</v>
      </c>
      <c r="D398" s="24" t="s">
        <v>4263</v>
      </c>
      <c r="E398" s="24" t="s">
        <v>4598</v>
      </c>
      <c r="F398" s="25" t="s">
        <v>4599</v>
      </c>
      <c r="G398" s="25" t="s">
        <v>4600</v>
      </c>
      <c r="H398" s="25" t="s">
        <v>4601</v>
      </c>
      <c r="I398" s="24" t="s">
        <v>135</v>
      </c>
      <c r="J398" s="24" t="s">
        <v>135</v>
      </c>
      <c r="K398" s="24" t="s">
        <v>4602</v>
      </c>
      <c r="L398" s="24" t="s">
        <v>4603</v>
      </c>
      <c r="M398" s="26" t="s">
        <v>50</v>
      </c>
      <c r="N398" s="27" t="s">
        <v>4604</v>
      </c>
      <c r="O398" s="27"/>
      <c r="P398" s="28"/>
      <c r="Q398" s="27"/>
      <c r="R398" s="28" t="s">
        <v>419</v>
      </c>
      <c r="S398" s="28" t="s">
        <v>4605</v>
      </c>
      <c r="T398" s="29">
        <v>38713</v>
      </c>
    </row>
    <row r="399" spans="1:20" s="18" customFormat="1" ht="18.75" customHeight="1" x14ac:dyDescent="0.25">
      <c r="A399" s="157">
        <v>7239</v>
      </c>
      <c r="B399" s="19" t="s">
        <v>3885</v>
      </c>
      <c r="C399" s="140">
        <v>691906000</v>
      </c>
      <c r="D399" s="17" t="s">
        <v>2854</v>
      </c>
      <c r="E399" s="17" t="s">
        <v>3886</v>
      </c>
      <c r="F399" s="16" t="s">
        <v>27</v>
      </c>
      <c r="G399" s="16" t="s">
        <v>634</v>
      </c>
      <c r="H399" s="17"/>
      <c r="I399" s="17"/>
      <c r="J399" s="17"/>
      <c r="K399" s="16" t="s">
        <v>3887</v>
      </c>
      <c r="L399" s="17" t="s">
        <v>3889</v>
      </c>
      <c r="M399" s="19" t="s">
        <v>51</v>
      </c>
      <c r="N399" s="20" t="s">
        <v>3891</v>
      </c>
      <c r="O399" s="20" t="s">
        <v>3890</v>
      </c>
      <c r="P399" s="21" t="s">
        <v>3888</v>
      </c>
      <c r="Q399" s="20"/>
      <c r="R399" s="21">
        <v>91001</v>
      </c>
      <c r="S399" s="21" t="s">
        <v>620</v>
      </c>
      <c r="T399" s="22">
        <v>38714</v>
      </c>
    </row>
    <row r="400" spans="1:20" s="18" customFormat="1" ht="18.75" customHeight="1" x14ac:dyDescent="0.25">
      <c r="A400" s="157">
        <v>7240</v>
      </c>
      <c r="B400" s="19" t="s">
        <v>2998</v>
      </c>
      <c r="C400" s="140">
        <v>691204006</v>
      </c>
      <c r="D400" s="17" t="s">
        <v>2854</v>
      </c>
      <c r="E400" s="17" t="s">
        <v>2871</v>
      </c>
      <c r="F400" s="16" t="s">
        <v>27</v>
      </c>
      <c r="G400" s="16" t="s">
        <v>2872</v>
      </c>
      <c r="H400" s="16" t="s">
        <v>29</v>
      </c>
      <c r="I400" s="17"/>
      <c r="J400" s="17"/>
      <c r="K400" s="17" t="s">
        <v>2999</v>
      </c>
      <c r="L400" s="17" t="s">
        <v>3000</v>
      </c>
      <c r="M400" s="19" t="s">
        <v>6171</v>
      </c>
      <c r="N400" s="20" t="s">
        <v>3002</v>
      </c>
      <c r="O400" s="17" t="s">
        <v>3001</v>
      </c>
      <c r="P400" s="21"/>
      <c r="Q400" s="20"/>
      <c r="R400" s="21">
        <v>91001</v>
      </c>
      <c r="S400" s="21" t="s">
        <v>2875</v>
      </c>
      <c r="T400" s="22">
        <v>38714</v>
      </c>
    </row>
    <row r="401" spans="1:20" s="18" customFormat="1" ht="18.75" customHeight="1" x14ac:dyDescent="0.25">
      <c r="A401" s="156">
        <v>7241</v>
      </c>
      <c r="B401" s="26" t="s">
        <v>4617</v>
      </c>
      <c r="C401" s="139">
        <v>757565005</v>
      </c>
      <c r="D401" s="24" t="s">
        <v>4263</v>
      </c>
      <c r="E401" s="24" t="s">
        <v>4618</v>
      </c>
      <c r="F401" s="25" t="s">
        <v>4619</v>
      </c>
      <c r="G401" s="25" t="s">
        <v>4620</v>
      </c>
      <c r="H401" s="25" t="s">
        <v>4621</v>
      </c>
      <c r="I401" s="24" t="s">
        <v>135</v>
      </c>
      <c r="J401" s="24" t="s">
        <v>4622</v>
      </c>
      <c r="K401" s="24" t="s">
        <v>4623</v>
      </c>
      <c r="L401" s="24" t="s">
        <v>4624</v>
      </c>
      <c r="M401" s="26" t="s">
        <v>50</v>
      </c>
      <c r="N401" s="27" t="s">
        <v>671</v>
      </c>
      <c r="O401" s="27"/>
      <c r="P401" s="28"/>
      <c r="Q401" s="27"/>
      <c r="R401" s="28" t="s">
        <v>419</v>
      </c>
      <c r="S401" s="28" t="s">
        <v>4625</v>
      </c>
      <c r="T401" s="29">
        <v>38715</v>
      </c>
    </row>
    <row r="402" spans="1:20" s="18" customFormat="1" ht="18.75" customHeight="1" x14ac:dyDescent="0.25">
      <c r="A402" s="156">
        <v>7242</v>
      </c>
      <c r="B402" s="25" t="s">
        <v>546</v>
      </c>
      <c r="C402" s="139">
        <v>654624909</v>
      </c>
      <c r="D402" s="24" t="s">
        <v>81</v>
      </c>
      <c r="E402" s="24" t="s">
        <v>547</v>
      </c>
      <c r="F402" s="25" t="s">
        <v>548</v>
      </c>
      <c r="G402" s="25" t="s">
        <v>549</v>
      </c>
      <c r="H402" s="25" t="s">
        <v>550</v>
      </c>
      <c r="I402" s="24" t="s">
        <v>551</v>
      </c>
      <c r="J402" s="24" t="s">
        <v>552</v>
      </c>
      <c r="K402" s="24" t="s">
        <v>553</v>
      </c>
      <c r="L402" s="24" t="s">
        <v>554</v>
      </c>
      <c r="M402" s="26" t="s">
        <v>50</v>
      </c>
      <c r="N402" s="27" t="s">
        <v>280</v>
      </c>
      <c r="O402" s="27"/>
      <c r="P402" s="28"/>
      <c r="Q402" s="27"/>
      <c r="R402" s="28" t="s">
        <v>555</v>
      </c>
      <c r="S402" s="28" t="s">
        <v>556</v>
      </c>
      <c r="T402" s="29">
        <v>38720</v>
      </c>
    </row>
    <row r="403" spans="1:20" s="18" customFormat="1" ht="18.75" customHeight="1" x14ac:dyDescent="0.25">
      <c r="A403" s="157">
        <v>7243</v>
      </c>
      <c r="B403" s="19" t="s">
        <v>3977</v>
      </c>
      <c r="C403" s="140">
        <v>692648005</v>
      </c>
      <c r="D403" s="17" t="s">
        <v>2854</v>
      </c>
      <c r="E403" s="17" t="s">
        <v>2871</v>
      </c>
      <c r="F403" s="16" t="s">
        <v>27</v>
      </c>
      <c r="G403" s="16" t="s">
        <v>2872</v>
      </c>
      <c r="H403" s="16" t="s">
        <v>29</v>
      </c>
      <c r="I403" s="17"/>
      <c r="J403" s="17"/>
      <c r="K403" s="17" t="s">
        <v>3978</v>
      </c>
      <c r="L403" s="17" t="s">
        <v>3979</v>
      </c>
      <c r="M403" s="19" t="s">
        <v>344</v>
      </c>
      <c r="N403" s="20" t="s">
        <v>3981</v>
      </c>
      <c r="O403" s="20" t="s">
        <v>3980</v>
      </c>
      <c r="P403" s="21"/>
      <c r="Q403" s="20"/>
      <c r="R403" s="21">
        <v>91001</v>
      </c>
      <c r="S403" s="21" t="s">
        <v>2875</v>
      </c>
      <c r="T403" s="22">
        <v>38722</v>
      </c>
    </row>
    <row r="404" spans="1:20" s="18" customFormat="1" ht="18.75" customHeight="1" x14ac:dyDescent="0.25">
      <c r="A404" s="157">
        <v>7244</v>
      </c>
      <c r="B404" s="19" t="s">
        <v>3025</v>
      </c>
      <c r="C404" s="140">
        <v>690907003</v>
      </c>
      <c r="D404" s="17" t="s">
        <v>2854</v>
      </c>
      <c r="E404" s="17" t="s">
        <v>2871</v>
      </c>
      <c r="F404" s="16" t="s">
        <v>27</v>
      </c>
      <c r="G404" s="16" t="s">
        <v>2872</v>
      </c>
      <c r="H404" s="16" t="s">
        <v>29</v>
      </c>
      <c r="I404" s="17"/>
      <c r="J404" s="17"/>
      <c r="K404" s="17" t="s">
        <v>3026</v>
      </c>
      <c r="L404" s="17" t="s">
        <v>3027</v>
      </c>
      <c r="M404" s="19" t="s">
        <v>6170</v>
      </c>
      <c r="N404" s="20" t="s">
        <v>3028</v>
      </c>
      <c r="O404" s="20"/>
      <c r="P404" s="21"/>
      <c r="Q404" s="20"/>
      <c r="R404" s="21">
        <v>91001</v>
      </c>
      <c r="S404" s="21" t="s">
        <v>2875</v>
      </c>
      <c r="T404" s="22">
        <v>38722</v>
      </c>
    </row>
    <row r="405" spans="1:20" s="18" customFormat="1" ht="18.75" customHeight="1" x14ac:dyDescent="0.25">
      <c r="A405" s="157">
        <v>7245</v>
      </c>
      <c r="B405" s="19" t="s">
        <v>3629</v>
      </c>
      <c r="C405" s="140">
        <v>692549007</v>
      </c>
      <c r="D405" s="17" t="s">
        <v>2854</v>
      </c>
      <c r="E405" s="17" t="s">
        <v>2871</v>
      </c>
      <c r="F405" s="16" t="s">
        <v>27</v>
      </c>
      <c r="G405" s="16" t="s">
        <v>2872</v>
      </c>
      <c r="H405" s="16" t="s">
        <v>29</v>
      </c>
      <c r="I405" s="17"/>
      <c r="J405" s="17"/>
      <c r="K405" s="17" t="s">
        <v>3630</v>
      </c>
      <c r="L405" s="17" t="s">
        <v>3631</v>
      </c>
      <c r="M405" s="19" t="s">
        <v>50</v>
      </c>
      <c r="N405" s="20" t="s">
        <v>921</v>
      </c>
      <c r="O405" s="20" t="s">
        <v>3632</v>
      </c>
      <c r="P405" s="21"/>
      <c r="Q405" s="20"/>
      <c r="R405" s="17">
        <v>91001</v>
      </c>
      <c r="S405" s="21" t="s">
        <v>2949</v>
      </c>
      <c r="T405" s="22">
        <v>38722</v>
      </c>
    </row>
    <row r="406" spans="1:20" s="18" customFormat="1" ht="18.75" customHeight="1" x14ac:dyDescent="0.25">
      <c r="A406" s="157">
        <v>7246</v>
      </c>
      <c r="B406" s="19" t="s">
        <v>3856</v>
      </c>
      <c r="C406" s="140">
        <v>690813009</v>
      </c>
      <c r="D406" s="17" t="s">
        <v>2854</v>
      </c>
      <c r="E406" s="17" t="s">
        <v>2882</v>
      </c>
      <c r="F406" s="16" t="s">
        <v>2882</v>
      </c>
      <c r="G406" s="16" t="s">
        <v>2883</v>
      </c>
      <c r="H406" s="16" t="s">
        <v>29</v>
      </c>
      <c r="I406" s="17"/>
      <c r="J406" s="17"/>
      <c r="K406" s="17" t="s">
        <v>3857</v>
      </c>
      <c r="L406" s="17" t="s">
        <v>3858</v>
      </c>
      <c r="M406" s="19" t="s">
        <v>6170</v>
      </c>
      <c r="N406" s="20" t="s">
        <v>3860</v>
      </c>
      <c r="O406" s="20" t="s">
        <v>3859</v>
      </c>
      <c r="P406" s="21"/>
      <c r="Q406" s="20"/>
      <c r="R406" s="21">
        <v>91001</v>
      </c>
      <c r="S406" s="21" t="s">
        <v>3269</v>
      </c>
      <c r="T406" s="22">
        <v>38722</v>
      </c>
    </row>
    <row r="407" spans="1:20" s="18" customFormat="1" ht="18.75" customHeight="1" x14ac:dyDescent="0.25">
      <c r="A407" s="157">
        <v>7247</v>
      </c>
      <c r="B407" s="19" t="s">
        <v>2894</v>
      </c>
      <c r="C407" s="140">
        <v>690404001</v>
      </c>
      <c r="D407" s="17" t="s">
        <v>2854</v>
      </c>
      <c r="E407" s="17" t="s">
        <v>2882</v>
      </c>
      <c r="F407" s="16" t="s">
        <v>1700</v>
      </c>
      <c r="G407" s="16" t="s">
        <v>2883</v>
      </c>
      <c r="H407" s="16" t="s">
        <v>29</v>
      </c>
      <c r="I407" s="17"/>
      <c r="J407" s="17"/>
      <c r="K407" s="17" t="s">
        <v>2895</v>
      </c>
      <c r="L407" s="17" t="s">
        <v>2896</v>
      </c>
      <c r="M407" s="19" t="s">
        <v>6169</v>
      </c>
      <c r="N407" s="20" t="s">
        <v>2897</v>
      </c>
      <c r="O407" s="20"/>
      <c r="P407" s="21"/>
      <c r="Q407" s="20"/>
      <c r="R407" s="21">
        <v>91001</v>
      </c>
      <c r="S407" s="21" t="s">
        <v>607</v>
      </c>
      <c r="T407" s="22">
        <v>38722</v>
      </c>
    </row>
    <row r="408" spans="1:20" s="18" customFormat="1" ht="18.75" customHeight="1" x14ac:dyDescent="0.25">
      <c r="A408" s="157">
        <v>7248</v>
      </c>
      <c r="B408" s="19" t="s">
        <v>3090</v>
      </c>
      <c r="C408" s="140">
        <v>690715007</v>
      </c>
      <c r="D408" s="17" t="s">
        <v>2854</v>
      </c>
      <c r="E408" s="17" t="s">
        <v>2871</v>
      </c>
      <c r="F408" s="16" t="s">
        <v>27</v>
      </c>
      <c r="G408" s="16" t="s">
        <v>2872</v>
      </c>
      <c r="H408" s="16" t="s">
        <v>29</v>
      </c>
      <c r="I408" s="17"/>
      <c r="J408" s="17"/>
      <c r="K408" s="17" t="s">
        <v>3091</v>
      </c>
      <c r="L408" s="17" t="s">
        <v>3092</v>
      </c>
      <c r="M408" s="19" t="s">
        <v>50</v>
      </c>
      <c r="N408" s="20"/>
      <c r="O408" s="20" t="s">
        <v>3093</v>
      </c>
      <c r="P408" s="21"/>
      <c r="Q408" s="20"/>
      <c r="R408" s="21">
        <v>91001</v>
      </c>
      <c r="S408" s="21" t="s">
        <v>2875</v>
      </c>
      <c r="T408" s="22">
        <v>38722</v>
      </c>
    </row>
    <row r="409" spans="1:20" s="18" customFormat="1" ht="18.75" customHeight="1" x14ac:dyDescent="0.25">
      <c r="A409" s="156">
        <v>7249</v>
      </c>
      <c r="B409" s="26" t="s">
        <v>3264</v>
      </c>
      <c r="C409" s="139" t="s">
        <v>7839</v>
      </c>
      <c r="D409" s="24" t="s">
        <v>2854</v>
      </c>
      <c r="E409" s="24" t="s">
        <v>2871</v>
      </c>
      <c r="F409" s="25" t="s">
        <v>27</v>
      </c>
      <c r="G409" s="25" t="s">
        <v>2872</v>
      </c>
      <c r="H409" s="25" t="s">
        <v>29</v>
      </c>
      <c r="I409" s="24"/>
      <c r="J409" s="24"/>
      <c r="K409" s="24" t="s">
        <v>3265</v>
      </c>
      <c r="L409" s="24" t="s">
        <v>3266</v>
      </c>
      <c r="M409" s="26" t="s">
        <v>6171</v>
      </c>
      <c r="N409" s="27" t="s">
        <v>3268</v>
      </c>
      <c r="O409" s="27" t="s">
        <v>3267</v>
      </c>
      <c r="P409" s="28"/>
      <c r="Q409" s="27"/>
      <c r="R409" s="28">
        <v>91001</v>
      </c>
      <c r="S409" s="28" t="s">
        <v>3269</v>
      </c>
      <c r="T409" s="29">
        <v>38722</v>
      </c>
    </row>
    <row r="410" spans="1:20" s="18" customFormat="1" ht="18.75" customHeight="1" x14ac:dyDescent="0.25">
      <c r="A410" s="157">
        <v>7250</v>
      </c>
      <c r="B410" s="19" t="s">
        <v>3805</v>
      </c>
      <c r="C410" s="140">
        <v>690817004</v>
      </c>
      <c r="D410" s="17" t="s">
        <v>2854</v>
      </c>
      <c r="E410" s="17" t="s">
        <v>2871</v>
      </c>
      <c r="F410" s="16" t="s">
        <v>27</v>
      </c>
      <c r="G410" s="16" t="s">
        <v>2872</v>
      </c>
      <c r="H410" s="16" t="s">
        <v>29</v>
      </c>
      <c r="I410" s="17"/>
      <c r="J410" s="17"/>
      <c r="K410" s="17" t="s">
        <v>3806</v>
      </c>
      <c r="L410" s="17" t="s">
        <v>3808</v>
      </c>
      <c r="M410" s="19" t="s">
        <v>6170</v>
      </c>
      <c r="N410" s="20" t="s">
        <v>2219</v>
      </c>
      <c r="O410" s="20" t="s">
        <v>3809</v>
      </c>
      <c r="P410" s="21" t="s">
        <v>3807</v>
      </c>
      <c r="Q410" s="20"/>
      <c r="R410" s="21">
        <v>91001</v>
      </c>
      <c r="S410" s="21" t="s">
        <v>2875</v>
      </c>
      <c r="T410" s="22">
        <v>38722</v>
      </c>
    </row>
    <row r="411" spans="1:20" s="18" customFormat="1" ht="18.75" customHeight="1" x14ac:dyDescent="0.25">
      <c r="A411" s="157">
        <v>7251</v>
      </c>
      <c r="B411" s="19" t="s">
        <v>3047</v>
      </c>
      <c r="C411" s="140">
        <v>691409007</v>
      </c>
      <c r="D411" s="17" t="s">
        <v>2854</v>
      </c>
      <c r="E411" s="17" t="s">
        <v>2871</v>
      </c>
      <c r="F411" s="16" t="s">
        <v>27</v>
      </c>
      <c r="G411" s="16" t="s">
        <v>2872</v>
      </c>
      <c r="H411" s="16" t="s">
        <v>29</v>
      </c>
      <c r="I411" s="17"/>
      <c r="J411" s="17"/>
      <c r="K411" s="17" t="s">
        <v>3048</v>
      </c>
      <c r="L411" s="17" t="s">
        <v>6195</v>
      </c>
      <c r="M411" s="19" t="s">
        <v>6168</v>
      </c>
      <c r="N411" s="20" t="s">
        <v>3050</v>
      </c>
      <c r="O411" s="20" t="s">
        <v>3049</v>
      </c>
      <c r="P411" s="21"/>
      <c r="Q411" s="20"/>
      <c r="R411" s="21">
        <v>91001</v>
      </c>
      <c r="S411" s="21" t="s">
        <v>3051</v>
      </c>
      <c r="T411" s="22">
        <v>38723</v>
      </c>
    </row>
    <row r="412" spans="1:20" s="18" customFormat="1" ht="18.75" customHeight="1" x14ac:dyDescent="0.25">
      <c r="A412" s="157">
        <v>7252</v>
      </c>
      <c r="B412" s="19" t="s">
        <v>3543</v>
      </c>
      <c r="C412" s="140">
        <v>691707008</v>
      </c>
      <c r="D412" s="17" t="s">
        <v>2854</v>
      </c>
      <c r="E412" s="17" t="s">
        <v>2871</v>
      </c>
      <c r="F412" s="16" t="s">
        <v>27</v>
      </c>
      <c r="G412" s="16" t="s">
        <v>2872</v>
      </c>
      <c r="H412" s="16" t="s">
        <v>29</v>
      </c>
      <c r="I412" s="17"/>
      <c r="J412" s="17"/>
      <c r="K412" s="17" t="s">
        <v>3544</v>
      </c>
      <c r="L412" s="17" t="s">
        <v>3546</v>
      </c>
      <c r="M412" s="19" t="s">
        <v>344</v>
      </c>
      <c r="N412" s="20" t="s">
        <v>3548</v>
      </c>
      <c r="O412" s="20" t="s">
        <v>3547</v>
      </c>
      <c r="P412" s="21" t="s">
        <v>3545</v>
      </c>
      <c r="Q412" s="20"/>
      <c r="R412" s="21">
        <v>91001</v>
      </c>
      <c r="S412" s="21" t="s">
        <v>3269</v>
      </c>
      <c r="T412" s="22">
        <v>38723</v>
      </c>
    </row>
    <row r="413" spans="1:20" s="18" customFormat="1" ht="18.75" customHeight="1" x14ac:dyDescent="0.25">
      <c r="A413" s="157">
        <v>7253</v>
      </c>
      <c r="B413" s="19" t="s">
        <v>3177</v>
      </c>
      <c r="C413" s="140">
        <v>691001008</v>
      </c>
      <c r="D413" s="17" t="s">
        <v>2854</v>
      </c>
      <c r="E413" s="17" t="s">
        <v>2871</v>
      </c>
      <c r="F413" s="16" t="s">
        <v>27</v>
      </c>
      <c r="G413" s="16" t="s">
        <v>2872</v>
      </c>
      <c r="H413" s="16" t="s">
        <v>29</v>
      </c>
      <c r="I413" s="17"/>
      <c r="J413" s="17"/>
      <c r="K413" s="17" t="s">
        <v>3178</v>
      </c>
      <c r="L413" s="17" t="s">
        <v>3180</v>
      </c>
      <c r="M413" s="19" t="s">
        <v>6171</v>
      </c>
      <c r="N413" s="20" t="s">
        <v>1325</v>
      </c>
      <c r="O413" s="20" t="s">
        <v>6325</v>
      </c>
      <c r="P413" s="21" t="s">
        <v>3179</v>
      </c>
      <c r="Q413" s="20"/>
      <c r="R413" s="21">
        <v>91001</v>
      </c>
      <c r="S413" s="21" t="s">
        <v>2906</v>
      </c>
      <c r="T413" s="22">
        <v>38723</v>
      </c>
    </row>
    <row r="414" spans="1:20" s="18" customFormat="1" ht="18.75" customHeight="1" x14ac:dyDescent="0.25">
      <c r="A414" s="157">
        <v>7254</v>
      </c>
      <c r="B414" s="19" t="s">
        <v>3991</v>
      </c>
      <c r="C414" s="140">
        <v>690906007</v>
      </c>
      <c r="D414" s="17" t="s">
        <v>2854</v>
      </c>
      <c r="E414" s="17" t="s">
        <v>2871</v>
      </c>
      <c r="F414" s="16" t="s">
        <v>27</v>
      </c>
      <c r="G414" s="16" t="s">
        <v>2872</v>
      </c>
      <c r="H414" s="16" t="s">
        <v>29</v>
      </c>
      <c r="I414" s="17"/>
      <c r="J414" s="17"/>
      <c r="K414" s="17" t="s">
        <v>3992</v>
      </c>
      <c r="L414" s="17" t="s">
        <v>3993</v>
      </c>
      <c r="M414" s="19" t="s">
        <v>6170</v>
      </c>
      <c r="N414" s="20" t="s">
        <v>3995</v>
      </c>
      <c r="O414" s="20" t="s">
        <v>3994</v>
      </c>
      <c r="P414" s="21"/>
      <c r="Q414" s="20"/>
      <c r="R414" s="21" t="s">
        <v>3995</v>
      </c>
      <c r="S414" s="21" t="s">
        <v>2906</v>
      </c>
      <c r="T414" s="22">
        <v>38729</v>
      </c>
    </row>
    <row r="415" spans="1:20" s="18" customFormat="1" ht="18.75" customHeight="1" x14ac:dyDescent="0.25">
      <c r="A415" s="157">
        <v>7255</v>
      </c>
      <c r="B415" s="19" t="s">
        <v>3387</v>
      </c>
      <c r="C415" s="140">
        <v>691901009</v>
      </c>
      <c r="D415" s="17" t="s">
        <v>2854</v>
      </c>
      <c r="E415" s="17" t="s">
        <v>2871</v>
      </c>
      <c r="F415" s="16" t="s">
        <v>27</v>
      </c>
      <c r="G415" s="16" t="s">
        <v>2872</v>
      </c>
      <c r="H415" s="16" t="s">
        <v>29</v>
      </c>
      <c r="I415" s="17"/>
      <c r="J415" s="17"/>
      <c r="K415" s="17" t="s">
        <v>3388</v>
      </c>
      <c r="L415" s="17" t="s">
        <v>3391</v>
      </c>
      <c r="M415" s="19" t="s">
        <v>51</v>
      </c>
      <c r="N415" s="20" t="s">
        <v>3390</v>
      </c>
      <c r="O415" s="20" t="s">
        <v>3389</v>
      </c>
      <c r="P415" s="21"/>
      <c r="Q415" s="20"/>
      <c r="R415" s="21">
        <v>91001</v>
      </c>
      <c r="S415" s="21" t="s">
        <v>2875</v>
      </c>
      <c r="T415" s="22">
        <v>38729</v>
      </c>
    </row>
    <row r="416" spans="1:20" s="18" customFormat="1" ht="18.75" customHeight="1" x14ac:dyDescent="0.25">
      <c r="A416" s="157">
        <v>7256</v>
      </c>
      <c r="B416" s="19" t="s">
        <v>4009</v>
      </c>
      <c r="C416" s="140">
        <v>692539001</v>
      </c>
      <c r="D416" s="17" t="s">
        <v>2854</v>
      </c>
      <c r="E416" s="17" t="s">
        <v>2871</v>
      </c>
      <c r="F416" s="16" t="s">
        <v>27</v>
      </c>
      <c r="G416" s="16" t="s">
        <v>2872</v>
      </c>
      <c r="H416" s="16" t="s">
        <v>29</v>
      </c>
      <c r="I416" s="17"/>
      <c r="J416" s="17"/>
      <c r="K416" s="17" t="s">
        <v>4010</v>
      </c>
      <c r="L416" s="17" t="s">
        <v>4011</v>
      </c>
      <c r="M416" s="19" t="s">
        <v>50</v>
      </c>
      <c r="N416" s="20" t="s">
        <v>4013</v>
      </c>
      <c r="O416" s="20" t="s">
        <v>4012</v>
      </c>
      <c r="P416" s="21"/>
      <c r="Q416" s="20"/>
      <c r="R416" s="21">
        <v>91001</v>
      </c>
      <c r="S416" s="21" t="s">
        <v>2887</v>
      </c>
      <c r="T416" s="22">
        <v>38729</v>
      </c>
    </row>
    <row r="417" spans="1:20" s="18" customFormat="1" ht="18.75" customHeight="1" x14ac:dyDescent="0.25">
      <c r="A417" s="156">
        <v>7257</v>
      </c>
      <c r="B417" s="26" t="s">
        <v>3396</v>
      </c>
      <c r="C417" s="139">
        <v>691005003</v>
      </c>
      <c r="D417" s="24" t="s">
        <v>2854</v>
      </c>
      <c r="E417" s="24" t="s">
        <v>2882</v>
      </c>
      <c r="F417" s="25" t="s">
        <v>1700</v>
      </c>
      <c r="G417" s="25" t="s">
        <v>2883</v>
      </c>
      <c r="H417" s="25" t="s">
        <v>29</v>
      </c>
      <c r="I417" s="24"/>
      <c r="J417" s="24"/>
      <c r="K417" s="24" t="s">
        <v>3397</v>
      </c>
      <c r="L417" s="24" t="s">
        <v>3398</v>
      </c>
      <c r="M417" s="26" t="s">
        <v>6171</v>
      </c>
      <c r="N417" s="27" t="s">
        <v>3399</v>
      </c>
      <c r="O417" s="27"/>
      <c r="P417" s="28"/>
      <c r="Q417" s="27"/>
      <c r="R417" s="28">
        <v>91001</v>
      </c>
      <c r="S417" s="28" t="s">
        <v>2875</v>
      </c>
      <c r="T417" s="29">
        <v>38729</v>
      </c>
    </row>
    <row r="418" spans="1:20" s="18" customFormat="1" ht="18.75" customHeight="1" x14ac:dyDescent="0.25">
      <c r="A418" s="156">
        <v>7258</v>
      </c>
      <c r="B418" s="26" t="s">
        <v>4044</v>
      </c>
      <c r="C418" s="139">
        <v>691003000</v>
      </c>
      <c r="D418" s="24" t="s">
        <v>2854</v>
      </c>
      <c r="E418" s="24" t="s">
        <v>2882</v>
      </c>
      <c r="F418" s="25" t="s">
        <v>1700</v>
      </c>
      <c r="G418" s="25" t="s">
        <v>2883</v>
      </c>
      <c r="H418" s="25" t="s">
        <v>29</v>
      </c>
      <c r="I418" s="24"/>
      <c r="J418" s="24"/>
      <c r="K418" s="24" t="s">
        <v>4045</v>
      </c>
      <c r="L418" s="24" t="s">
        <v>4046</v>
      </c>
      <c r="M418" s="26" t="s">
        <v>6171</v>
      </c>
      <c r="N418" s="27" t="s">
        <v>4047</v>
      </c>
      <c r="O418" s="27"/>
      <c r="P418" s="28"/>
      <c r="Q418" s="27"/>
      <c r="R418" s="28">
        <v>91001</v>
      </c>
      <c r="S418" s="28" t="s">
        <v>4048</v>
      </c>
      <c r="T418" s="29">
        <v>38729</v>
      </c>
    </row>
    <row r="419" spans="1:20" s="18" customFormat="1" ht="18.75" customHeight="1" x14ac:dyDescent="0.25">
      <c r="A419" s="157">
        <v>7259</v>
      </c>
      <c r="B419" s="19" t="s">
        <v>3083</v>
      </c>
      <c r="C419" s="140">
        <v>691502007</v>
      </c>
      <c r="D419" s="17" t="s">
        <v>2854</v>
      </c>
      <c r="E419" s="17" t="s">
        <v>2882</v>
      </c>
      <c r="F419" s="16" t="s">
        <v>1700</v>
      </c>
      <c r="G419" s="16" t="s">
        <v>2883</v>
      </c>
      <c r="H419" s="16"/>
      <c r="I419" s="17"/>
      <c r="J419" s="17"/>
      <c r="K419" s="17" t="s">
        <v>3084</v>
      </c>
      <c r="L419" s="17" t="s">
        <v>6197</v>
      </c>
      <c r="M419" s="19" t="s">
        <v>6168</v>
      </c>
      <c r="N419" s="20" t="s">
        <v>3085</v>
      </c>
      <c r="O419" s="20"/>
      <c r="P419" s="21"/>
      <c r="Q419" s="20"/>
      <c r="R419" s="21">
        <v>91001</v>
      </c>
      <c r="S419" s="21" t="s">
        <v>3046</v>
      </c>
      <c r="T419" s="22">
        <v>38734</v>
      </c>
    </row>
    <row r="420" spans="1:20" s="18" customFormat="1" ht="18.75" customHeight="1" x14ac:dyDescent="0.25">
      <c r="A420" s="157">
        <v>7260</v>
      </c>
      <c r="B420" s="19" t="s">
        <v>3816</v>
      </c>
      <c r="C420" s="140">
        <v>691401006</v>
      </c>
      <c r="D420" s="17" t="s">
        <v>2854</v>
      </c>
      <c r="E420" s="17" t="s">
        <v>2882</v>
      </c>
      <c r="F420" s="16" t="s">
        <v>1700</v>
      </c>
      <c r="G420" s="16" t="s">
        <v>3644</v>
      </c>
      <c r="H420" s="16" t="s">
        <v>29</v>
      </c>
      <c r="I420" s="17"/>
      <c r="J420" s="17"/>
      <c r="K420" s="17" t="s">
        <v>3817</v>
      </c>
      <c r="L420" s="17" t="s">
        <v>6201</v>
      </c>
      <c r="M420" s="19" t="s">
        <v>6168</v>
      </c>
      <c r="N420" s="20" t="s">
        <v>1370</v>
      </c>
      <c r="O420" s="20" t="s">
        <v>3819</v>
      </c>
      <c r="P420" s="21" t="s">
        <v>3818</v>
      </c>
      <c r="Q420" s="20"/>
      <c r="R420" s="21">
        <v>91001</v>
      </c>
      <c r="S420" s="21" t="s">
        <v>2875</v>
      </c>
      <c r="T420" s="22">
        <v>38735</v>
      </c>
    </row>
    <row r="421" spans="1:20" s="18" customFormat="1" ht="18.75" customHeight="1" x14ac:dyDescent="0.25">
      <c r="A421" s="157">
        <v>7261</v>
      </c>
      <c r="B421" s="19" t="s">
        <v>3532</v>
      </c>
      <c r="C421" s="140">
        <v>690805006</v>
      </c>
      <c r="D421" s="17" t="s">
        <v>2854</v>
      </c>
      <c r="E421" s="17" t="s">
        <v>2882</v>
      </c>
      <c r="F421" s="16" t="s">
        <v>1700</v>
      </c>
      <c r="G421" s="16" t="s">
        <v>2883</v>
      </c>
      <c r="H421" s="16" t="s">
        <v>29</v>
      </c>
      <c r="I421" s="17"/>
      <c r="J421" s="17"/>
      <c r="K421" s="17" t="s">
        <v>3533</v>
      </c>
      <c r="L421" s="17" t="s">
        <v>3535</v>
      </c>
      <c r="M421" s="19" t="s">
        <v>6170</v>
      </c>
      <c r="N421" s="20" t="s">
        <v>3537</v>
      </c>
      <c r="O421" s="20" t="s">
        <v>3536</v>
      </c>
      <c r="P421" s="21" t="s">
        <v>3534</v>
      </c>
      <c r="Q421" s="20"/>
      <c r="R421" s="21">
        <v>91001</v>
      </c>
      <c r="S421" s="21" t="s">
        <v>607</v>
      </c>
      <c r="T421" s="22">
        <v>38729</v>
      </c>
    </row>
    <row r="422" spans="1:20" s="18" customFormat="1" ht="18.75" customHeight="1" x14ac:dyDescent="0.25">
      <c r="A422" s="156">
        <v>7262</v>
      </c>
      <c r="B422" s="26" t="s">
        <v>1022</v>
      </c>
      <c r="C422" s="139">
        <v>650944208</v>
      </c>
      <c r="D422" s="24" t="s">
        <v>81</v>
      </c>
      <c r="E422" s="24" t="s">
        <v>1023</v>
      </c>
      <c r="F422" s="25" t="s">
        <v>1024</v>
      </c>
      <c r="G422" s="25" t="s">
        <v>1025</v>
      </c>
      <c r="H422" s="25" t="s">
        <v>1026</v>
      </c>
      <c r="I422" s="24" t="s">
        <v>1027</v>
      </c>
      <c r="J422" s="24" t="s">
        <v>1028</v>
      </c>
      <c r="K422" s="24" t="s">
        <v>1029</v>
      </c>
      <c r="L422" s="24" t="s">
        <v>1030</v>
      </c>
      <c r="M422" s="26" t="s">
        <v>344</v>
      </c>
      <c r="N422" s="27" t="s">
        <v>1031</v>
      </c>
      <c r="O422" s="27"/>
      <c r="P422" s="28"/>
      <c r="Q422" s="27"/>
      <c r="R422" s="28">
        <v>93401</v>
      </c>
      <c r="S422" s="28" t="s">
        <v>1032</v>
      </c>
      <c r="T422" s="29">
        <v>38733</v>
      </c>
    </row>
    <row r="423" spans="1:20" s="18" customFormat="1" ht="18.75" customHeight="1" x14ac:dyDescent="0.25">
      <c r="A423" s="157">
        <v>7263</v>
      </c>
      <c r="B423" s="19" t="s">
        <v>2982</v>
      </c>
      <c r="C423" s="140">
        <v>691905004</v>
      </c>
      <c r="D423" s="17" t="s">
        <v>2854</v>
      </c>
      <c r="E423" s="17" t="s">
        <v>2871</v>
      </c>
      <c r="F423" s="16" t="s">
        <v>27</v>
      </c>
      <c r="G423" s="16" t="s">
        <v>2872</v>
      </c>
      <c r="H423" s="16" t="s">
        <v>29</v>
      </c>
      <c r="I423" s="17"/>
      <c r="J423" s="17"/>
      <c r="K423" s="17" t="s">
        <v>7137</v>
      </c>
      <c r="L423" s="17" t="s">
        <v>2983</v>
      </c>
      <c r="M423" s="19" t="s">
        <v>51</v>
      </c>
      <c r="N423" s="20" t="s">
        <v>2985</v>
      </c>
      <c r="O423" s="20" t="s">
        <v>2984</v>
      </c>
      <c r="P423" s="21"/>
      <c r="Q423" s="20"/>
      <c r="R423" s="21">
        <v>91001</v>
      </c>
      <c r="S423" s="21" t="s">
        <v>2875</v>
      </c>
      <c r="T423" s="22">
        <v>38735</v>
      </c>
    </row>
    <row r="424" spans="1:20" s="18" customFormat="1" ht="18.75" customHeight="1" x14ac:dyDescent="0.25">
      <c r="A424" s="156">
        <v>7264</v>
      </c>
      <c r="B424" s="26" t="s">
        <v>3987</v>
      </c>
      <c r="C424" s="139">
        <v>691702006</v>
      </c>
      <c r="D424" s="24" t="s">
        <v>2854</v>
      </c>
      <c r="E424" s="24" t="s">
        <v>2871</v>
      </c>
      <c r="F424" s="25" t="s">
        <v>27</v>
      </c>
      <c r="G424" s="25" t="s">
        <v>2872</v>
      </c>
      <c r="H424" s="25" t="s">
        <v>29</v>
      </c>
      <c r="I424" s="24"/>
      <c r="J424" s="24"/>
      <c r="K424" s="24" t="s">
        <v>3988</v>
      </c>
      <c r="L424" s="24" t="s">
        <v>3989</v>
      </c>
      <c r="M424" s="26" t="s">
        <v>344</v>
      </c>
      <c r="N424" s="27" t="s">
        <v>3990</v>
      </c>
      <c r="O424" s="27"/>
      <c r="P424" s="28"/>
      <c r="Q424" s="27"/>
      <c r="R424" s="24">
        <v>91001</v>
      </c>
      <c r="S424" s="28" t="s">
        <v>2875</v>
      </c>
      <c r="T424" s="29">
        <v>38735</v>
      </c>
    </row>
    <row r="425" spans="1:20" s="18" customFormat="1" ht="18.75" customHeight="1" x14ac:dyDescent="0.25">
      <c r="A425" s="157">
        <v>7265</v>
      </c>
      <c r="B425" s="19" t="s">
        <v>2975</v>
      </c>
      <c r="C425" s="140">
        <v>691605000</v>
      </c>
      <c r="D425" s="17" t="s">
        <v>2854</v>
      </c>
      <c r="E425" s="17" t="s">
        <v>633</v>
      </c>
      <c r="F425" s="16" t="s">
        <v>27</v>
      </c>
      <c r="G425" s="16" t="s">
        <v>2976</v>
      </c>
      <c r="H425" s="16" t="s">
        <v>29</v>
      </c>
      <c r="I425" s="17"/>
      <c r="J425" s="17"/>
      <c r="K425" s="17" t="s">
        <v>2977</v>
      </c>
      <c r="L425" s="17" t="s">
        <v>2980</v>
      </c>
      <c r="M425" s="19" t="s">
        <v>344</v>
      </c>
      <c r="N425" s="20" t="s">
        <v>2981</v>
      </c>
      <c r="O425" s="20" t="s">
        <v>2979</v>
      </c>
      <c r="P425" s="21" t="s">
        <v>2978</v>
      </c>
      <c r="Q425" s="20"/>
      <c r="R425" s="21">
        <v>91001</v>
      </c>
      <c r="S425" s="21" t="s">
        <v>2906</v>
      </c>
      <c r="T425" s="22">
        <v>38735</v>
      </c>
    </row>
    <row r="426" spans="1:20" s="18" customFormat="1" ht="18.75" customHeight="1" x14ac:dyDescent="0.25">
      <c r="A426" s="156">
        <v>7267</v>
      </c>
      <c r="B426" s="26" t="s">
        <v>3444</v>
      </c>
      <c r="C426" s="139" t="s">
        <v>7841</v>
      </c>
      <c r="D426" s="24" t="s">
        <v>2854</v>
      </c>
      <c r="E426" s="24" t="s">
        <v>2871</v>
      </c>
      <c r="F426" s="25" t="s">
        <v>27</v>
      </c>
      <c r="G426" s="25" t="s">
        <v>2872</v>
      </c>
      <c r="H426" s="25" t="s">
        <v>29</v>
      </c>
      <c r="I426" s="24"/>
      <c r="J426" s="24"/>
      <c r="K426" s="24" t="s">
        <v>3445</v>
      </c>
      <c r="L426" s="24" t="s">
        <v>3446</v>
      </c>
      <c r="M426" s="26" t="s">
        <v>344</v>
      </c>
      <c r="N426" s="27" t="s">
        <v>3448</v>
      </c>
      <c r="O426" s="27" t="s">
        <v>3447</v>
      </c>
      <c r="P426" s="28"/>
      <c r="Q426" s="27"/>
      <c r="R426" s="28">
        <v>91001</v>
      </c>
      <c r="S426" s="28" t="s">
        <v>3449</v>
      </c>
      <c r="T426" s="29">
        <v>38736</v>
      </c>
    </row>
    <row r="427" spans="1:20" s="18" customFormat="1" ht="18.75" customHeight="1" x14ac:dyDescent="0.2">
      <c r="A427" s="157">
        <v>7268</v>
      </c>
      <c r="B427" s="19" t="s">
        <v>4129</v>
      </c>
      <c r="C427" s="140">
        <v>691415007</v>
      </c>
      <c r="D427" s="17" t="s">
        <v>2854</v>
      </c>
      <c r="E427" s="17" t="s">
        <v>2871</v>
      </c>
      <c r="F427" s="16" t="s">
        <v>27</v>
      </c>
      <c r="G427" s="16" t="s">
        <v>2872</v>
      </c>
      <c r="H427" s="16" t="s">
        <v>29</v>
      </c>
      <c r="I427" s="17"/>
      <c r="J427" s="17"/>
      <c r="K427" s="17" t="s">
        <v>6289</v>
      </c>
      <c r="L427" s="17" t="s">
        <v>6209</v>
      </c>
      <c r="M427" s="19" t="s">
        <v>6168</v>
      </c>
      <c r="N427" s="20" t="s">
        <v>4130</v>
      </c>
      <c r="O427" s="20" t="s">
        <v>6290</v>
      </c>
      <c r="P427" s="88" t="s">
        <v>6291</v>
      </c>
      <c r="Q427" s="20"/>
      <c r="R427" s="21">
        <v>91001</v>
      </c>
      <c r="S427" s="21" t="s">
        <v>2887</v>
      </c>
      <c r="T427" s="22">
        <v>38736</v>
      </c>
    </row>
    <row r="428" spans="1:20" s="18" customFormat="1" ht="18.75" customHeight="1" x14ac:dyDescent="0.25">
      <c r="A428" s="156">
        <v>7269</v>
      </c>
      <c r="B428" s="26" t="s">
        <v>4114</v>
      </c>
      <c r="C428" s="139">
        <v>691908003</v>
      </c>
      <c r="D428" s="24" t="s">
        <v>2854</v>
      </c>
      <c r="E428" s="24" t="s">
        <v>2871</v>
      </c>
      <c r="F428" s="25" t="s">
        <v>27</v>
      </c>
      <c r="G428" s="25" t="s">
        <v>2872</v>
      </c>
      <c r="H428" s="25" t="s">
        <v>29</v>
      </c>
      <c r="I428" s="24"/>
      <c r="J428" s="24"/>
      <c r="K428" s="24" t="s">
        <v>4115</v>
      </c>
      <c r="L428" s="24" t="s">
        <v>4117</v>
      </c>
      <c r="M428" s="26" t="s">
        <v>51</v>
      </c>
      <c r="N428" s="27" t="s">
        <v>4119</v>
      </c>
      <c r="O428" s="27" t="s">
        <v>4118</v>
      </c>
      <c r="P428" s="28" t="s">
        <v>4116</v>
      </c>
      <c r="Q428" s="27"/>
      <c r="R428" s="28">
        <v>91001</v>
      </c>
      <c r="S428" s="28" t="s">
        <v>2875</v>
      </c>
      <c r="T428" s="29">
        <v>38736</v>
      </c>
    </row>
    <row r="429" spans="1:20" s="18" customFormat="1" ht="18.75" customHeight="1" x14ac:dyDescent="0.25">
      <c r="A429" s="157">
        <v>7270</v>
      </c>
      <c r="B429" s="19" t="s">
        <v>3939</v>
      </c>
      <c r="C429" s="140">
        <v>691301001</v>
      </c>
      <c r="D429" s="17" t="s">
        <v>2854</v>
      </c>
      <c r="E429" s="17" t="s">
        <v>2871</v>
      </c>
      <c r="F429" s="16" t="s">
        <v>27</v>
      </c>
      <c r="G429" s="16" t="s">
        <v>2872</v>
      </c>
      <c r="H429" s="16" t="s">
        <v>29</v>
      </c>
      <c r="I429" s="17"/>
      <c r="J429" s="17"/>
      <c r="K429" s="17" t="s">
        <v>3940</v>
      </c>
      <c r="L429" s="17" t="s">
        <v>3941</v>
      </c>
      <c r="M429" s="19" t="s">
        <v>6171</v>
      </c>
      <c r="N429" s="20" t="s">
        <v>3942</v>
      </c>
      <c r="O429" s="20"/>
      <c r="P429" s="21"/>
      <c r="Q429" s="20"/>
      <c r="R429" s="21">
        <v>91001</v>
      </c>
      <c r="S429" s="21" t="s">
        <v>2875</v>
      </c>
      <c r="T429" s="22">
        <v>38736</v>
      </c>
    </row>
    <row r="430" spans="1:20" s="18" customFormat="1" ht="18.75" customHeight="1" x14ac:dyDescent="0.25">
      <c r="A430" s="157">
        <v>7271</v>
      </c>
      <c r="B430" s="19" t="s">
        <v>3688</v>
      </c>
      <c r="C430" s="140">
        <v>690902001</v>
      </c>
      <c r="D430" s="17" t="s">
        <v>2854</v>
      </c>
      <c r="E430" s="17" t="s">
        <v>2882</v>
      </c>
      <c r="F430" s="16" t="s">
        <v>1700</v>
      </c>
      <c r="G430" s="16" t="s">
        <v>2883</v>
      </c>
      <c r="H430" s="16" t="s">
        <v>29</v>
      </c>
      <c r="I430" s="17"/>
      <c r="J430" s="17"/>
      <c r="K430" s="17" t="s">
        <v>3689</v>
      </c>
      <c r="L430" s="17" t="s">
        <v>3690</v>
      </c>
      <c r="M430" s="19" t="s">
        <v>6170</v>
      </c>
      <c r="N430" s="20" t="s">
        <v>3691</v>
      </c>
      <c r="O430" s="20"/>
      <c r="P430" s="21"/>
      <c r="Q430" s="20"/>
      <c r="R430" s="21">
        <v>91001</v>
      </c>
      <c r="S430" s="21" t="s">
        <v>3692</v>
      </c>
      <c r="T430" s="22">
        <v>38736</v>
      </c>
    </row>
    <row r="431" spans="1:20" s="18" customFormat="1" ht="18.75" customHeight="1" x14ac:dyDescent="0.25">
      <c r="A431" s="156">
        <v>7272</v>
      </c>
      <c r="B431" s="26" t="s">
        <v>4109</v>
      </c>
      <c r="C431" s="139">
        <v>691302008</v>
      </c>
      <c r="D431" s="24" t="s">
        <v>2854</v>
      </c>
      <c r="E431" s="24" t="s">
        <v>2871</v>
      </c>
      <c r="F431" s="25" t="s">
        <v>27</v>
      </c>
      <c r="G431" s="25" t="s">
        <v>2872</v>
      </c>
      <c r="H431" s="25" t="s">
        <v>29</v>
      </c>
      <c r="I431" s="24"/>
      <c r="J431" s="24"/>
      <c r="K431" s="24" t="s">
        <v>4110</v>
      </c>
      <c r="L431" s="24" t="s">
        <v>4111</v>
      </c>
      <c r="M431" s="26" t="s">
        <v>6171</v>
      </c>
      <c r="N431" s="27" t="s">
        <v>4113</v>
      </c>
      <c r="O431" s="27" t="s">
        <v>4112</v>
      </c>
      <c r="P431" s="28"/>
      <c r="Q431" s="27"/>
      <c r="R431" s="28">
        <v>91001</v>
      </c>
      <c r="S431" s="28" t="s">
        <v>2875</v>
      </c>
      <c r="T431" s="29">
        <v>38736</v>
      </c>
    </row>
    <row r="432" spans="1:20" s="18" customFormat="1" ht="18.75" customHeight="1" x14ac:dyDescent="0.25">
      <c r="A432" s="156">
        <v>7273</v>
      </c>
      <c r="B432" s="24" t="s">
        <v>3791</v>
      </c>
      <c r="C432" s="139">
        <v>691414000</v>
      </c>
      <c r="D432" s="24" t="s">
        <v>2854</v>
      </c>
      <c r="E432" s="24" t="s">
        <v>2854</v>
      </c>
      <c r="F432" s="25" t="s">
        <v>27</v>
      </c>
      <c r="G432" s="25" t="s">
        <v>2872</v>
      </c>
      <c r="H432" s="25" t="s">
        <v>29</v>
      </c>
      <c r="I432" s="24"/>
      <c r="J432" s="24"/>
      <c r="K432" s="24" t="s">
        <v>3792</v>
      </c>
      <c r="L432" s="24" t="s">
        <v>6200</v>
      </c>
      <c r="M432" s="26" t="s">
        <v>6168</v>
      </c>
      <c r="N432" s="27" t="s">
        <v>3794</v>
      </c>
      <c r="O432" s="27" t="s">
        <v>3793</v>
      </c>
      <c r="P432" s="28"/>
      <c r="Q432" s="27"/>
      <c r="R432" s="28">
        <v>91001</v>
      </c>
      <c r="S432" s="28" t="s">
        <v>2875</v>
      </c>
      <c r="T432" s="29">
        <v>38736</v>
      </c>
    </row>
    <row r="433" spans="1:20" s="18" customFormat="1" ht="18.75" customHeight="1" x14ac:dyDescent="0.25">
      <c r="A433" s="156">
        <v>7274</v>
      </c>
      <c r="B433" s="26" t="s">
        <v>4071</v>
      </c>
      <c r="C433" s="139">
        <v>691914003</v>
      </c>
      <c r="D433" s="24" t="s">
        <v>2854</v>
      </c>
      <c r="E433" s="24" t="s">
        <v>2871</v>
      </c>
      <c r="F433" s="25" t="s">
        <v>27</v>
      </c>
      <c r="G433" s="25" t="s">
        <v>2872</v>
      </c>
      <c r="H433" s="25" t="s">
        <v>29</v>
      </c>
      <c r="I433" s="24"/>
      <c r="J433" s="24"/>
      <c r="K433" s="24" t="s">
        <v>4072</v>
      </c>
      <c r="L433" s="24" t="s">
        <v>4073</v>
      </c>
      <c r="M433" s="26" t="s">
        <v>51</v>
      </c>
      <c r="N433" s="27" t="s">
        <v>4075</v>
      </c>
      <c r="O433" s="27" t="s">
        <v>4074</v>
      </c>
      <c r="P433" s="28"/>
      <c r="Q433" s="27"/>
      <c r="R433" s="28">
        <v>91001</v>
      </c>
      <c r="S433" s="28" t="s">
        <v>4076</v>
      </c>
      <c r="T433" s="29">
        <v>38736</v>
      </c>
    </row>
    <row r="434" spans="1:20" s="18" customFormat="1" ht="18.75" customHeight="1" x14ac:dyDescent="0.25">
      <c r="A434" s="157">
        <v>7275</v>
      </c>
      <c r="B434" s="19" t="s">
        <v>3911</v>
      </c>
      <c r="C434" s="140">
        <v>691105008</v>
      </c>
      <c r="D434" s="17" t="s">
        <v>2854</v>
      </c>
      <c r="E434" s="17" t="s">
        <v>2871</v>
      </c>
      <c r="F434" s="16" t="s">
        <v>27</v>
      </c>
      <c r="G434" s="16" t="s">
        <v>2872</v>
      </c>
      <c r="H434" s="16" t="s">
        <v>29</v>
      </c>
      <c r="I434" s="17"/>
      <c r="J434" s="17"/>
      <c r="K434" s="17" t="s">
        <v>3912</v>
      </c>
      <c r="L434" s="17" t="s">
        <v>3913</v>
      </c>
      <c r="M434" s="19" t="s">
        <v>6171</v>
      </c>
      <c r="N434" s="20" t="s">
        <v>3915</v>
      </c>
      <c r="O434" s="20" t="s">
        <v>3914</v>
      </c>
      <c r="P434" s="21"/>
      <c r="Q434" s="20"/>
      <c r="R434" s="21">
        <v>91001</v>
      </c>
      <c r="S434" s="21" t="s">
        <v>2875</v>
      </c>
      <c r="T434" s="22">
        <v>38736</v>
      </c>
    </row>
    <row r="435" spans="1:20" s="18" customFormat="1" ht="18.75" customHeight="1" x14ac:dyDescent="0.25">
      <c r="A435" s="156">
        <v>7276</v>
      </c>
      <c r="B435" s="26" t="s">
        <v>3521</v>
      </c>
      <c r="C435" s="139">
        <v>691101002</v>
      </c>
      <c r="D435" s="24" t="s">
        <v>2854</v>
      </c>
      <c r="E435" s="24" t="s">
        <v>2871</v>
      </c>
      <c r="F435" s="25" t="s">
        <v>27</v>
      </c>
      <c r="G435" s="25" t="s">
        <v>2872</v>
      </c>
      <c r="H435" s="25" t="s">
        <v>29</v>
      </c>
      <c r="I435" s="24"/>
      <c r="J435" s="24"/>
      <c r="K435" s="24" t="s">
        <v>3522</v>
      </c>
      <c r="L435" s="24" t="s">
        <v>3523</v>
      </c>
      <c r="M435" s="26" t="s">
        <v>6171</v>
      </c>
      <c r="N435" s="27" t="s">
        <v>3525</v>
      </c>
      <c r="O435" s="27" t="s">
        <v>3524</v>
      </c>
      <c r="P435" s="28"/>
      <c r="Q435" s="27"/>
      <c r="R435" s="28">
        <v>91001</v>
      </c>
      <c r="S435" s="28" t="s">
        <v>2875</v>
      </c>
      <c r="T435" s="29">
        <v>38736</v>
      </c>
    </row>
    <row r="436" spans="1:20" s="18" customFormat="1" ht="18.75" customHeight="1" x14ac:dyDescent="0.25">
      <c r="A436" s="157">
        <v>7277</v>
      </c>
      <c r="B436" s="19" t="s">
        <v>3068</v>
      </c>
      <c r="C436" s="140">
        <v>691404005</v>
      </c>
      <c r="D436" s="17" t="s">
        <v>2854</v>
      </c>
      <c r="E436" s="17" t="s">
        <v>2871</v>
      </c>
      <c r="F436" s="16" t="s">
        <v>27</v>
      </c>
      <c r="G436" s="16" t="s">
        <v>2872</v>
      </c>
      <c r="H436" s="16" t="s">
        <v>29</v>
      </c>
      <c r="I436" s="17"/>
      <c r="J436" s="17"/>
      <c r="K436" s="17" t="s">
        <v>3069</v>
      </c>
      <c r="L436" s="17" t="s">
        <v>6223</v>
      </c>
      <c r="M436" s="19" t="s">
        <v>6168</v>
      </c>
      <c r="N436" s="20" t="s">
        <v>3071</v>
      </c>
      <c r="O436" s="20" t="s">
        <v>3070</v>
      </c>
      <c r="P436" s="21"/>
      <c r="Q436" s="20"/>
      <c r="R436" s="21">
        <v>91001</v>
      </c>
      <c r="S436" s="21" t="s">
        <v>2875</v>
      </c>
      <c r="T436" s="22">
        <v>38736</v>
      </c>
    </row>
    <row r="437" spans="1:20" s="18" customFormat="1" ht="18.75" customHeight="1" x14ac:dyDescent="0.25">
      <c r="A437" s="156">
        <v>7278</v>
      </c>
      <c r="B437" s="26" t="s">
        <v>4077</v>
      </c>
      <c r="C437" s="139">
        <v>692506006</v>
      </c>
      <c r="D437" s="24" t="s">
        <v>2854</v>
      </c>
      <c r="E437" s="24" t="s">
        <v>2871</v>
      </c>
      <c r="F437" s="25" t="s">
        <v>27</v>
      </c>
      <c r="G437" s="25" t="s">
        <v>2872</v>
      </c>
      <c r="H437" s="25" t="s">
        <v>29</v>
      </c>
      <c r="I437" s="24"/>
      <c r="J437" s="24"/>
      <c r="K437" s="24" t="s">
        <v>4078</v>
      </c>
      <c r="L437" s="24" t="s">
        <v>6208</v>
      </c>
      <c r="M437" s="26" t="s">
        <v>6168</v>
      </c>
      <c r="N437" s="27" t="s">
        <v>4080</v>
      </c>
      <c r="O437" s="27" t="s">
        <v>4079</v>
      </c>
      <c r="P437" s="28"/>
      <c r="Q437" s="27"/>
      <c r="R437" s="28">
        <v>91001</v>
      </c>
      <c r="S437" s="28" t="s">
        <v>2875</v>
      </c>
      <c r="T437" s="29">
        <v>38736</v>
      </c>
    </row>
    <row r="438" spans="1:20" s="18" customFormat="1" ht="18.75" customHeight="1" x14ac:dyDescent="0.25">
      <c r="A438" s="157">
        <v>7279</v>
      </c>
      <c r="B438" s="19" t="s">
        <v>3200</v>
      </c>
      <c r="C438" s="140">
        <v>690730006</v>
      </c>
      <c r="D438" s="17" t="s">
        <v>2854</v>
      </c>
      <c r="E438" s="17" t="s">
        <v>2871</v>
      </c>
      <c r="F438" s="16" t="s">
        <v>27</v>
      </c>
      <c r="G438" s="16" t="s">
        <v>2872</v>
      </c>
      <c r="H438" s="16" t="s">
        <v>29</v>
      </c>
      <c r="I438" s="17"/>
      <c r="J438" s="17"/>
      <c r="K438" s="17" t="s">
        <v>3201</v>
      </c>
      <c r="L438" s="17" t="s">
        <v>3202</v>
      </c>
      <c r="M438" s="19" t="s">
        <v>50</v>
      </c>
      <c r="N438" s="20" t="s">
        <v>3204</v>
      </c>
      <c r="O438" s="20" t="s">
        <v>3203</v>
      </c>
      <c r="P438" s="21"/>
      <c r="Q438" s="20"/>
      <c r="R438" s="21">
        <v>91001</v>
      </c>
      <c r="S438" s="21" t="s">
        <v>2887</v>
      </c>
      <c r="T438" s="22">
        <v>38737</v>
      </c>
    </row>
    <row r="439" spans="1:20" s="18" customFormat="1" ht="18.75" customHeight="1" x14ac:dyDescent="0.25">
      <c r="A439" s="157">
        <v>7280</v>
      </c>
      <c r="B439" s="19" t="s">
        <v>4036</v>
      </c>
      <c r="C439" s="140">
        <v>690205009</v>
      </c>
      <c r="D439" s="17" t="s">
        <v>2854</v>
      </c>
      <c r="E439" s="17" t="s">
        <v>2871</v>
      </c>
      <c r="F439" s="16" t="s">
        <v>27</v>
      </c>
      <c r="G439" s="16" t="s">
        <v>2872</v>
      </c>
      <c r="H439" s="16" t="s">
        <v>29</v>
      </c>
      <c r="I439" s="17"/>
      <c r="J439" s="17"/>
      <c r="K439" s="17" t="s">
        <v>4037</v>
      </c>
      <c r="L439" s="17" t="s">
        <v>4038</v>
      </c>
      <c r="M439" s="19" t="s">
        <v>898</v>
      </c>
      <c r="N439" s="20" t="s">
        <v>4039</v>
      </c>
      <c r="O439" s="19" t="s">
        <v>6319</v>
      </c>
      <c r="P439" s="21" t="s">
        <v>6320</v>
      </c>
      <c r="Q439" s="20"/>
      <c r="R439" s="21">
        <v>91001</v>
      </c>
      <c r="S439" s="21" t="s">
        <v>2875</v>
      </c>
      <c r="T439" s="22">
        <v>38737</v>
      </c>
    </row>
    <row r="440" spans="1:20" s="18" customFormat="1" ht="18.75" customHeight="1" x14ac:dyDescent="0.25">
      <c r="A440" s="157">
        <v>7281</v>
      </c>
      <c r="B440" s="19" t="s">
        <v>3823</v>
      </c>
      <c r="C440" s="140">
        <v>691503003</v>
      </c>
      <c r="D440" s="17" t="s">
        <v>2854</v>
      </c>
      <c r="E440" s="17" t="s">
        <v>2871</v>
      </c>
      <c r="F440" s="16" t="s">
        <v>27</v>
      </c>
      <c r="G440" s="16" t="s">
        <v>2872</v>
      </c>
      <c r="H440" s="16" t="s">
        <v>29</v>
      </c>
      <c r="I440" s="17"/>
      <c r="J440" s="17"/>
      <c r="K440" s="17" t="s">
        <v>3824</v>
      </c>
      <c r="L440" s="17" t="s">
        <v>6202</v>
      </c>
      <c r="M440" s="19" t="s">
        <v>6168</v>
      </c>
      <c r="N440" s="20" t="s">
        <v>3826</v>
      </c>
      <c r="O440" s="20" t="s">
        <v>3825</v>
      </c>
      <c r="P440" s="21"/>
      <c r="Q440" s="20"/>
      <c r="R440" s="21">
        <v>91001</v>
      </c>
      <c r="S440" s="21" t="s">
        <v>2875</v>
      </c>
      <c r="T440" s="22">
        <v>38737</v>
      </c>
    </row>
    <row r="441" spans="1:20" s="18" customFormat="1" ht="18.75" customHeight="1" x14ac:dyDescent="0.25">
      <c r="A441" s="157">
        <v>7282</v>
      </c>
      <c r="B441" s="19" t="s">
        <v>3392</v>
      </c>
      <c r="C441" s="140">
        <v>691603008</v>
      </c>
      <c r="D441" s="17" t="s">
        <v>2854</v>
      </c>
      <c r="E441" s="17" t="s">
        <v>2871</v>
      </c>
      <c r="F441" s="16" t="s">
        <v>27</v>
      </c>
      <c r="G441" s="16" t="s">
        <v>2872</v>
      </c>
      <c r="H441" s="16" t="s">
        <v>29</v>
      </c>
      <c r="I441" s="17"/>
      <c r="J441" s="17"/>
      <c r="K441" s="17" t="s">
        <v>3393</v>
      </c>
      <c r="L441" s="17" t="s">
        <v>3394</v>
      </c>
      <c r="M441" s="19" t="s">
        <v>344</v>
      </c>
      <c r="N441" s="20" t="s">
        <v>3395</v>
      </c>
      <c r="O441" s="20" t="s">
        <v>6458</v>
      </c>
      <c r="P441" s="41" t="s">
        <v>6459</v>
      </c>
      <c r="Q441" s="20"/>
      <c r="R441" s="21">
        <v>91001</v>
      </c>
      <c r="S441" s="21" t="s">
        <v>2875</v>
      </c>
      <c r="T441" s="22">
        <v>38737</v>
      </c>
    </row>
    <row r="442" spans="1:20" s="18" customFormat="1" ht="18.75" customHeight="1" x14ac:dyDescent="0.25">
      <c r="A442" s="156">
        <v>7283</v>
      </c>
      <c r="B442" s="26" t="s">
        <v>3270</v>
      </c>
      <c r="C442" s="139" t="s">
        <v>7840</v>
      </c>
      <c r="D442" s="24" t="s">
        <v>2854</v>
      </c>
      <c r="E442" s="24" t="s">
        <v>633</v>
      </c>
      <c r="F442" s="25" t="s">
        <v>27</v>
      </c>
      <c r="G442" s="25" t="s">
        <v>634</v>
      </c>
      <c r="H442" s="25" t="s">
        <v>29</v>
      </c>
      <c r="I442" s="24"/>
      <c r="J442" s="24"/>
      <c r="K442" s="24" t="s">
        <v>3271</v>
      </c>
      <c r="L442" s="24" t="s">
        <v>3272</v>
      </c>
      <c r="M442" s="26" t="s">
        <v>344</v>
      </c>
      <c r="N442" s="27" t="s">
        <v>3274</v>
      </c>
      <c r="O442" s="27" t="s">
        <v>3273</v>
      </c>
      <c r="P442" s="28"/>
      <c r="Q442" s="27"/>
      <c r="R442" s="28">
        <v>91001</v>
      </c>
      <c r="S442" s="28" t="s">
        <v>3275</v>
      </c>
      <c r="T442" s="29">
        <v>38737</v>
      </c>
    </row>
    <row r="443" spans="1:20" s="18" customFormat="1" ht="18.75" customHeight="1" x14ac:dyDescent="0.25">
      <c r="A443" s="157">
        <v>7284</v>
      </c>
      <c r="B443" s="19" t="s">
        <v>3633</v>
      </c>
      <c r="C443" s="140">
        <v>691505006</v>
      </c>
      <c r="D443" s="17" t="s">
        <v>2854</v>
      </c>
      <c r="E443" s="17" t="s">
        <v>2882</v>
      </c>
      <c r="F443" s="16" t="s">
        <v>1700</v>
      </c>
      <c r="G443" s="16" t="s">
        <v>3634</v>
      </c>
      <c r="H443" s="16" t="s">
        <v>29</v>
      </c>
      <c r="I443" s="17"/>
      <c r="J443" s="17"/>
      <c r="K443" s="84" t="s">
        <v>3635</v>
      </c>
      <c r="L443" s="17" t="s">
        <v>3636</v>
      </c>
      <c r="M443" s="19" t="s">
        <v>344</v>
      </c>
      <c r="N443" s="20" t="s">
        <v>3637</v>
      </c>
      <c r="O443" s="20" t="s">
        <v>6771</v>
      </c>
      <c r="P443" s="21" t="s">
        <v>6770</v>
      </c>
      <c r="Q443" s="20"/>
      <c r="R443" s="21">
        <v>91001</v>
      </c>
      <c r="S443" s="21" t="s">
        <v>2875</v>
      </c>
      <c r="T443" s="22">
        <v>38737</v>
      </c>
    </row>
    <row r="444" spans="1:20" s="18" customFormat="1" ht="18.75" customHeight="1" x14ac:dyDescent="0.25">
      <c r="A444" s="157">
        <v>7285</v>
      </c>
      <c r="B444" s="19" t="s">
        <v>3105</v>
      </c>
      <c r="C444" s="140" t="s">
        <v>7832</v>
      </c>
      <c r="D444" s="17" t="s">
        <v>2854</v>
      </c>
      <c r="E444" s="17" t="s">
        <v>2871</v>
      </c>
      <c r="F444" s="16" t="s">
        <v>27</v>
      </c>
      <c r="G444" s="16" t="s">
        <v>2872</v>
      </c>
      <c r="H444" s="16" t="s">
        <v>29</v>
      </c>
      <c r="I444" s="17"/>
      <c r="J444" s="17"/>
      <c r="K444" s="17" t="s">
        <v>3106</v>
      </c>
      <c r="L444" s="17" t="s">
        <v>3108</v>
      </c>
      <c r="M444" s="19" t="s">
        <v>344</v>
      </c>
      <c r="N444" s="20" t="s">
        <v>1108</v>
      </c>
      <c r="O444" s="20" t="s">
        <v>3107</v>
      </c>
      <c r="P444" s="21"/>
      <c r="Q444" s="20"/>
      <c r="R444" s="21">
        <v>91001</v>
      </c>
      <c r="S444" s="21" t="s">
        <v>2875</v>
      </c>
      <c r="T444" s="22">
        <v>38737</v>
      </c>
    </row>
    <row r="445" spans="1:20" s="18" customFormat="1" ht="18.75" customHeight="1" x14ac:dyDescent="0.25">
      <c r="A445" s="156">
        <v>7286</v>
      </c>
      <c r="B445" s="26" t="s">
        <v>2888</v>
      </c>
      <c r="C445" s="139">
        <v>692301005</v>
      </c>
      <c r="D445" s="24" t="s">
        <v>2854</v>
      </c>
      <c r="E445" s="24" t="s">
        <v>2871</v>
      </c>
      <c r="F445" s="25" t="s">
        <v>27</v>
      </c>
      <c r="G445" s="25" t="s">
        <v>2872</v>
      </c>
      <c r="H445" s="25" t="s">
        <v>29</v>
      </c>
      <c r="I445" s="24"/>
      <c r="J445" s="24"/>
      <c r="K445" s="24" t="s">
        <v>2889</v>
      </c>
      <c r="L445" s="24" t="s">
        <v>2890</v>
      </c>
      <c r="M445" s="26" t="s">
        <v>6166</v>
      </c>
      <c r="N445" s="27" t="s">
        <v>2892</v>
      </c>
      <c r="O445" s="27" t="s">
        <v>2891</v>
      </c>
      <c r="P445" s="28"/>
      <c r="Q445" s="27"/>
      <c r="R445" s="28">
        <v>91001</v>
      </c>
      <c r="S445" s="28" t="s">
        <v>2893</v>
      </c>
      <c r="T445" s="29">
        <v>38737</v>
      </c>
    </row>
    <row r="446" spans="1:20" s="18" customFormat="1" ht="18.75" customHeight="1" x14ac:dyDescent="0.25">
      <c r="A446" s="156">
        <v>7287</v>
      </c>
      <c r="B446" s="26" t="s">
        <v>1739</v>
      </c>
      <c r="C446" s="139">
        <v>655466509</v>
      </c>
      <c r="D446" s="24" t="s">
        <v>1566</v>
      </c>
      <c r="E446" s="24" t="s">
        <v>1740</v>
      </c>
      <c r="F446" s="25" t="s">
        <v>1741</v>
      </c>
      <c r="G446" s="25" t="s">
        <v>1742</v>
      </c>
      <c r="H446" s="25" t="s">
        <v>1743</v>
      </c>
      <c r="I446" s="24" t="s">
        <v>1744</v>
      </c>
      <c r="J446" s="24" t="s">
        <v>1745</v>
      </c>
      <c r="K446" s="24" t="s">
        <v>1746</v>
      </c>
      <c r="L446" s="24" t="s">
        <v>1747</v>
      </c>
      <c r="M446" s="26" t="s">
        <v>50</v>
      </c>
      <c r="N446" s="27" t="s">
        <v>1153</v>
      </c>
      <c r="O446" s="27"/>
      <c r="P446" s="28" t="s">
        <v>1748</v>
      </c>
      <c r="Q446" s="27"/>
      <c r="R446" s="28" t="s">
        <v>92</v>
      </c>
      <c r="S446" s="28" t="s">
        <v>1749</v>
      </c>
      <c r="T446" s="29">
        <v>38742</v>
      </c>
    </row>
    <row r="447" spans="1:20" s="18" customFormat="1" ht="18.75" customHeight="1" x14ac:dyDescent="0.25">
      <c r="A447" s="156">
        <v>7288</v>
      </c>
      <c r="B447" s="26" t="s">
        <v>3624</v>
      </c>
      <c r="C447" s="139" t="s">
        <v>7842</v>
      </c>
      <c r="D447" s="24" t="s">
        <v>2854</v>
      </c>
      <c r="E447" s="24" t="s">
        <v>2882</v>
      </c>
      <c r="F447" s="25" t="s">
        <v>1700</v>
      </c>
      <c r="G447" s="25" t="s">
        <v>2883</v>
      </c>
      <c r="H447" s="25" t="s">
        <v>29</v>
      </c>
      <c r="I447" s="24"/>
      <c r="J447" s="24"/>
      <c r="K447" s="24" t="s">
        <v>3625</v>
      </c>
      <c r="L447" s="24" t="s">
        <v>3626</v>
      </c>
      <c r="M447" s="26" t="s">
        <v>6171</v>
      </c>
      <c r="N447" s="27" t="s">
        <v>3628</v>
      </c>
      <c r="O447" s="27" t="s">
        <v>3627</v>
      </c>
      <c r="P447" s="28"/>
      <c r="Q447" s="27"/>
      <c r="R447" s="28">
        <v>91001</v>
      </c>
      <c r="S447" s="28" t="s">
        <v>2875</v>
      </c>
      <c r="T447" s="29">
        <v>38743</v>
      </c>
    </row>
    <row r="448" spans="1:20" s="18" customFormat="1" ht="18.75" customHeight="1" x14ac:dyDescent="0.25">
      <c r="A448" s="157">
        <v>7289</v>
      </c>
      <c r="B448" s="19" t="s">
        <v>3428</v>
      </c>
      <c r="C448" s="140">
        <v>691306003</v>
      </c>
      <c r="D448" s="17" t="s">
        <v>2854</v>
      </c>
      <c r="E448" s="17" t="s">
        <v>2882</v>
      </c>
      <c r="F448" s="16" t="s">
        <v>1700</v>
      </c>
      <c r="G448" s="16" t="s">
        <v>2883</v>
      </c>
      <c r="H448" s="16" t="s">
        <v>29</v>
      </c>
      <c r="I448" s="17"/>
      <c r="J448" s="17"/>
      <c r="K448" s="17" t="s">
        <v>3429</v>
      </c>
      <c r="L448" s="17" t="s">
        <v>3430</v>
      </c>
      <c r="M448" s="19" t="s">
        <v>6171</v>
      </c>
      <c r="N448" s="20" t="s">
        <v>3431</v>
      </c>
      <c r="O448" s="20"/>
      <c r="P448" s="21"/>
      <c r="Q448" s="20"/>
      <c r="R448" s="21">
        <v>91001</v>
      </c>
      <c r="S448" s="21" t="s">
        <v>2875</v>
      </c>
      <c r="T448" s="22">
        <v>38744</v>
      </c>
    </row>
    <row r="449" spans="1:20" s="18" customFormat="1" ht="18.75" customHeight="1" x14ac:dyDescent="0.25">
      <c r="A449" s="156">
        <v>7290</v>
      </c>
      <c r="B449" s="26" t="s">
        <v>3219</v>
      </c>
      <c r="C449" s="139">
        <v>691507009</v>
      </c>
      <c r="D449" s="24" t="s">
        <v>2854</v>
      </c>
      <c r="E449" s="24" t="s">
        <v>2871</v>
      </c>
      <c r="F449" s="25" t="s">
        <v>27</v>
      </c>
      <c r="G449" s="25" t="s">
        <v>2872</v>
      </c>
      <c r="H449" s="25" t="s">
        <v>29</v>
      </c>
      <c r="I449" s="24"/>
      <c r="J449" s="24"/>
      <c r="K449" s="24" t="s">
        <v>3220</v>
      </c>
      <c r="L449" s="24" t="s">
        <v>3222</v>
      </c>
      <c r="M449" s="26" t="s">
        <v>344</v>
      </c>
      <c r="N449" s="27" t="s">
        <v>3224</v>
      </c>
      <c r="O449" s="27" t="s">
        <v>3223</v>
      </c>
      <c r="P449" s="28" t="s">
        <v>3221</v>
      </c>
      <c r="Q449" s="27"/>
      <c r="R449" s="28">
        <v>91001</v>
      </c>
      <c r="S449" s="28" t="s">
        <v>2887</v>
      </c>
      <c r="T449" s="29">
        <v>38744</v>
      </c>
    </row>
    <row r="450" spans="1:20" s="18" customFormat="1" ht="18.75" customHeight="1" x14ac:dyDescent="0.25">
      <c r="A450" s="156">
        <v>7291</v>
      </c>
      <c r="B450" s="26" t="s">
        <v>4120</v>
      </c>
      <c r="C450" s="139" t="s">
        <v>7849</v>
      </c>
      <c r="D450" s="24" t="s">
        <v>2854</v>
      </c>
      <c r="E450" s="24" t="s">
        <v>2882</v>
      </c>
      <c r="F450" s="25" t="s">
        <v>1700</v>
      </c>
      <c r="G450" s="25" t="s">
        <v>2883</v>
      </c>
      <c r="H450" s="25" t="s">
        <v>29</v>
      </c>
      <c r="I450" s="24"/>
      <c r="J450" s="24"/>
      <c r="K450" s="24" t="s">
        <v>4121</v>
      </c>
      <c r="L450" s="24" t="s">
        <v>4122</v>
      </c>
      <c r="M450" s="26" t="s">
        <v>51</v>
      </c>
      <c r="N450" s="27" t="s">
        <v>1690</v>
      </c>
      <c r="O450" s="27"/>
      <c r="P450" s="28"/>
      <c r="Q450" s="27"/>
      <c r="R450" s="28">
        <v>91001</v>
      </c>
      <c r="S450" s="28" t="s">
        <v>4123</v>
      </c>
      <c r="T450" s="29">
        <v>38737</v>
      </c>
    </row>
    <row r="451" spans="1:20" s="18" customFormat="1" ht="18.75" customHeight="1" x14ac:dyDescent="0.25">
      <c r="A451" s="157">
        <v>7292</v>
      </c>
      <c r="B451" s="19" t="s">
        <v>4099</v>
      </c>
      <c r="C451" s="140">
        <v>690405008</v>
      </c>
      <c r="D451" s="17" t="s">
        <v>2854</v>
      </c>
      <c r="E451" s="17" t="s">
        <v>2882</v>
      </c>
      <c r="F451" s="16" t="s">
        <v>1700</v>
      </c>
      <c r="G451" s="16" t="s">
        <v>2883</v>
      </c>
      <c r="H451" s="16" t="s">
        <v>29</v>
      </c>
      <c r="I451" s="17"/>
      <c r="J451" s="17"/>
      <c r="K451" s="17" t="s">
        <v>4100</v>
      </c>
      <c r="L451" s="17" t="s">
        <v>4101</v>
      </c>
      <c r="M451" s="19" t="s">
        <v>6169</v>
      </c>
      <c r="N451" s="20" t="s">
        <v>4102</v>
      </c>
      <c r="O451" s="20"/>
      <c r="P451" s="49" t="s">
        <v>7303</v>
      </c>
      <c r="Q451" s="20"/>
      <c r="R451" s="21">
        <v>91001</v>
      </c>
      <c r="S451" s="21" t="s">
        <v>3046</v>
      </c>
      <c r="T451" s="22">
        <v>38737</v>
      </c>
    </row>
    <row r="452" spans="1:20" s="18" customFormat="1" ht="18.75" customHeight="1" x14ac:dyDescent="0.25">
      <c r="A452" s="156">
        <v>7295</v>
      </c>
      <c r="B452" s="26" t="s">
        <v>3120</v>
      </c>
      <c r="C452" s="139">
        <v>691606007</v>
      </c>
      <c r="D452" s="24" t="s">
        <v>2854</v>
      </c>
      <c r="E452" s="24" t="s">
        <v>2871</v>
      </c>
      <c r="F452" s="25" t="s">
        <v>27</v>
      </c>
      <c r="G452" s="25" t="s">
        <v>2872</v>
      </c>
      <c r="H452" s="25" t="s">
        <v>29</v>
      </c>
      <c r="I452" s="24"/>
      <c r="J452" s="24"/>
      <c r="K452" s="24" t="s">
        <v>3121</v>
      </c>
      <c r="L452" s="24" t="s">
        <v>3123</v>
      </c>
      <c r="M452" s="26" t="s">
        <v>344</v>
      </c>
      <c r="N452" s="27" t="s">
        <v>3125</v>
      </c>
      <c r="O452" s="27" t="s">
        <v>3124</v>
      </c>
      <c r="P452" s="28" t="s">
        <v>3122</v>
      </c>
      <c r="Q452" s="27"/>
      <c r="R452" s="28">
        <v>91001</v>
      </c>
      <c r="S452" s="28" t="s">
        <v>2875</v>
      </c>
      <c r="T452" s="29">
        <v>38751</v>
      </c>
    </row>
    <row r="453" spans="1:20" s="18" customFormat="1" ht="18.75" customHeight="1" x14ac:dyDescent="0.25">
      <c r="A453" s="157">
        <v>7296</v>
      </c>
      <c r="B453" s="19" t="s">
        <v>4049</v>
      </c>
      <c r="C453" s="140">
        <v>692521005</v>
      </c>
      <c r="D453" s="17" t="s">
        <v>2854</v>
      </c>
      <c r="E453" s="17" t="s">
        <v>633</v>
      </c>
      <c r="F453" s="16" t="s">
        <v>27</v>
      </c>
      <c r="G453" s="16" t="s">
        <v>634</v>
      </c>
      <c r="H453" s="16" t="s">
        <v>29</v>
      </c>
      <c r="I453" s="17"/>
      <c r="J453" s="17"/>
      <c r="K453" s="17" t="s">
        <v>6310</v>
      </c>
      <c r="L453" s="17" t="s">
        <v>4051</v>
      </c>
      <c r="M453" s="19" t="s">
        <v>51</v>
      </c>
      <c r="N453" s="20" t="s">
        <v>4050</v>
      </c>
      <c r="O453" s="20" t="s">
        <v>6311</v>
      </c>
      <c r="P453" s="21" t="s">
        <v>6312</v>
      </c>
      <c r="Q453" s="20"/>
      <c r="R453" s="21">
        <v>91001</v>
      </c>
      <c r="S453" s="21" t="s">
        <v>4052</v>
      </c>
      <c r="T453" s="22">
        <v>38755</v>
      </c>
    </row>
    <row r="454" spans="1:20" s="18" customFormat="1" ht="18.75" customHeight="1" x14ac:dyDescent="0.25">
      <c r="A454" s="157">
        <v>7297</v>
      </c>
      <c r="B454" s="19" t="s">
        <v>3157</v>
      </c>
      <c r="C454" s="140">
        <v>691810003</v>
      </c>
      <c r="D454" s="17" t="s">
        <v>2854</v>
      </c>
      <c r="E454" s="17" t="s">
        <v>2871</v>
      </c>
      <c r="F454" s="16" t="s">
        <v>27</v>
      </c>
      <c r="G454" s="16" t="s">
        <v>2872</v>
      </c>
      <c r="H454" s="16" t="s">
        <v>29</v>
      </c>
      <c r="I454" s="17"/>
      <c r="J454" s="17"/>
      <c r="K454" s="17" t="s">
        <v>3158</v>
      </c>
      <c r="L454" s="17" t="s">
        <v>3159</v>
      </c>
      <c r="M454" s="20" t="s">
        <v>51</v>
      </c>
      <c r="N454" s="17" t="s">
        <v>3161</v>
      </c>
      <c r="O454" s="20" t="s">
        <v>3160</v>
      </c>
      <c r="P454" s="41" t="s">
        <v>6340</v>
      </c>
      <c r="Q454" s="20" t="s">
        <v>6341</v>
      </c>
      <c r="R454" s="21">
        <v>91001</v>
      </c>
      <c r="S454" s="21" t="s">
        <v>2875</v>
      </c>
      <c r="T454" s="22">
        <v>38755</v>
      </c>
    </row>
    <row r="455" spans="1:20" s="18" customFormat="1" ht="18.75" customHeight="1" x14ac:dyDescent="0.25">
      <c r="A455" s="156">
        <v>7298</v>
      </c>
      <c r="B455" s="26" t="s">
        <v>3787</v>
      </c>
      <c r="C455" s="139" t="s">
        <v>7845</v>
      </c>
      <c r="D455" s="24" t="s">
        <v>2854</v>
      </c>
      <c r="E455" s="24" t="s">
        <v>2871</v>
      </c>
      <c r="F455" s="25" t="s">
        <v>27</v>
      </c>
      <c r="G455" s="25" t="s">
        <v>2872</v>
      </c>
      <c r="H455" s="25" t="s">
        <v>29</v>
      </c>
      <c r="I455" s="24"/>
      <c r="J455" s="24"/>
      <c r="K455" s="24" t="s">
        <v>3788</v>
      </c>
      <c r="L455" s="24" t="s">
        <v>3789</v>
      </c>
      <c r="M455" s="26" t="s">
        <v>630</v>
      </c>
      <c r="N455" s="27" t="s">
        <v>1295</v>
      </c>
      <c r="O455" s="27" t="s">
        <v>3790</v>
      </c>
      <c r="P455" s="28"/>
      <c r="Q455" s="27"/>
      <c r="R455" s="28">
        <v>91001</v>
      </c>
      <c r="S455" s="28" t="s">
        <v>2875</v>
      </c>
      <c r="T455" s="29">
        <v>38755</v>
      </c>
    </row>
    <row r="456" spans="1:20" s="18" customFormat="1" ht="18.75" customHeight="1" x14ac:dyDescent="0.25">
      <c r="A456" s="157">
        <v>7299</v>
      </c>
      <c r="B456" s="19" t="s">
        <v>3041</v>
      </c>
      <c r="C456" s="140">
        <v>692404009</v>
      </c>
      <c r="D456" s="17" t="s">
        <v>2854</v>
      </c>
      <c r="E456" s="17" t="s">
        <v>2871</v>
      </c>
      <c r="F456" s="16" t="s">
        <v>27</v>
      </c>
      <c r="G456" s="16" t="s">
        <v>2872</v>
      </c>
      <c r="H456" s="16" t="s">
        <v>29</v>
      </c>
      <c r="I456" s="17"/>
      <c r="J456" s="17"/>
      <c r="K456" s="17" t="s">
        <v>3042</v>
      </c>
      <c r="L456" s="17" t="s">
        <v>3043</v>
      </c>
      <c r="M456" s="19" t="s">
        <v>6166</v>
      </c>
      <c r="N456" s="20" t="s">
        <v>3045</v>
      </c>
      <c r="O456" s="20" t="s">
        <v>3044</v>
      </c>
      <c r="P456" s="21"/>
      <c r="Q456" s="20"/>
      <c r="R456" s="21">
        <v>91001</v>
      </c>
      <c r="S456" s="21" t="s">
        <v>3046</v>
      </c>
      <c r="T456" s="22">
        <v>38737</v>
      </c>
    </row>
    <row r="457" spans="1:20" s="18" customFormat="1" ht="18.75" customHeight="1" x14ac:dyDescent="0.25">
      <c r="A457" s="156">
        <v>7300</v>
      </c>
      <c r="B457" s="26" t="s">
        <v>3464</v>
      </c>
      <c r="C457" s="139">
        <v>690604000</v>
      </c>
      <c r="D457" s="24" t="s">
        <v>2854</v>
      </c>
      <c r="E457" s="24" t="s">
        <v>2871</v>
      </c>
      <c r="F457" s="25" t="s">
        <v>27</v>
      </c>
      <c r="G457" s="25" t="s">
        <v>2872</v>
      </c>
      <c r="H457" s="25" t="s">
        <v>29</v>
      </c>
      <c r="I457" s="24"/>
      <c r="J457" s="24"/>
      <c r="K457" s="24" t="s">
        <v>3465</v>
      </c>
      <c r="L457" s="24" t="s">
        <v>3466</v>
      </c>
      <c r="M457" s="26" t="s">
        <v>630</v>
      </c>
      <c r="N457" s="27" t="s">
        <v>3468</v>
      </c>
      <c r="O457" s="27" t="s">
        <v>3467</v>
      </c>
      <c r="P457" s="28"/>
      <c r="Q457" s="27"/>
      <c r="R457" s="28">
        <v>91001</v>
      </c>
      <c r="S457" s="28" t="s">
        <v>2875</v>
      </c>
      <c r="T457" s="29">
        <v>38737</v>
      </c>
    </row>
    <row r="458" spans="1:20" s="18" customFormat="1" ht="18.75" customHeight="1" x14ac:dyDescent="0.25">
      <c r="A458" s="157">
        <v>7301</v>
      </c>
      <c r="B458" s="95" t="s">
        <v>6203</v>
      </c>
      <c r="C458" s="140">
        <v>691308006</v>
      </c>
      <c r="D458" s="17" t="s">
        <v>2854</v>
      </c>
      <c r="E458" s="17" t="s">
        <v>2871</v>
      </c>
      <c r="F458" s="16" t="s">
        <v>27</v>
      </c>
      <c r="G458" s="16" t="s">
        <v>2872</v>
      </c>
      <c r="H458" s="16" t="s">
        <v>29</v>
      </c>
      <c r="I458" s="17"/>
      <c r="J458" s="17"/>
      <c r="K458" s="17" t="s">
        <v>3861</v>
      </c>
      <c r="L458" s="17" t="s">
        <v>3862</v>
      </c>
      <c r="M458" s="19" t="s">
        <v>6171</v>
      </c>
      <c r="N458" s="20" t="s">
        <v>3863</v>
      </c>
      <c r="O458" s="20"/>
      <c r="P458" s="21"/>
      <c r="Q458" s="20"/>
      <c r="R458" s="21">
        <v>91001</v>
      </c>
      <c r="S458" s="21" t="s">
        <v>2875</v>
      </c>
      <c r="T458" s="22">
        <v>38761</v>
      </c>
    </row>
    <row r="459" spans="1:20" s="18" customFormat="1" ht="18.75" customHeight="1" x14ac:dyDescent="0.25">
      <c r="A459" s="157">
        <v>7302</v>
      </c>
      <c r="B459" s="19" t="s">
        <v>3668</v>
      </c>
      <c r="C459" s="140">
        <v>690912007</v>
      </c>
      <c r="D459" s="17" t="s">
        <v>2854</v>
      </c>
      <c r="E459" s="17" t="s">
        <v>633</v>
      </c>
      <c r="F459" s="16" t="s">
        <v>27</v>
      </c>
      <c r="G459" s="16" t="s">
        <v>2976</v>
      </c>
      <c r="H459" s="16" t="s">
        <v>29</v>
      </c>
      <c r="I459" s="17"/>
      <c r="J459" s="17"/>
      <c r="K459" s="17" t="s">
        <v>3669</v>
      </c>
      <c r="L459" s="51" t="s">
        <v>3671</v>
      </c>
      <c r="M459" s="19" t="s">
        <v>6170</v>
      </c>
      <c r="N459" s="20" t="s">
        <v>3673</v>
      </c>
      <c r="O459" s="20" t="s">
        <v>3672</v>
      </c>
      <c r="P459" s="21" t="s">
        <v>3670</v>
      </c>
      <c r="Q459" s="20"/>
      <c r="R459" s="21">
        <v>91001</v>
      </c>
      <c r="S459" s="21" t="s">
        <v>2875</v>
      </c>
      <c r="T459" s="22">
        <v>38761</v>
      </c>
    </row>
    <row r="460" spans="1:20" s="18" customFormat="1" ht="18.75" customHeight="1" x14ac:dyDescent="0.25">
      <c r="A460" s="157">
        <v>7303</v>
      </c>
      <c r="B460" s="19" t="s">
        <v>4059</v>
      </c>
      <c r="C460" s="140">
        <v>691607003</v>
      </c>
      <c r="D460" s="17" t="s">
        <v>2854</v>
      </c>
      <c r="E460" s="17" t="s">
        <v>633</v>
      </c>
      <c r="F460" s="16" t="s">
        <v>27</v>
      </c>
      <c r="G460" s="16" t="s">
        <v>634</v>
      </c>
      <c r="H460" s="16" t="s">
        <v>29</v>
      </c>
      <c r="I460" s="17"/>
      <c r="J460" s="17"/>
      <c r="K460" s="17" t="s">
        <v>4060</v>
      </c>
      <c r="L460" s="17" t="s">
        <v>4062</v>
      </c>
      <c r="M460" s="19" t="s">
        <v>344</v>
      </c>
      <c r="N460" s="20" t="s">
        <v>4064</v>
      </c>
      <c r="O460" s="20" t="s">
        <v>4063</v>
      </c>
      <c r="P460" s="21" t="s">
        <v>4061</v>
      </c>
      <c r="Q460" s="20"/>
      <c r="R460" s="21">
        <v>91001</v>
      </c>
      <c r="S460" s="17" t="s">
        <v>2887</v>
      </c>
      <c r="T460" s="22">
        <v>38765</v>
      </c>
    </row>
    <row r="461" spans="1:20" s="18" customFormat="1" ht="18.75" customHeight="1" x14ac:dyDescent="0.25">
      <c r="A461" s="156">
        <v>7304</v>
      </c>
      <c r="B461" s="26" t="s">
        <v>5841</v>
      </c>
      <c r="C461" s="139">
        <v>747474001</v>
      </c>
      <c r="D461" s="24" t="s">
        <v>152</v>
      </c>
      <c r="E461" s="24" t="s">
        <v>5842</v>
      </c>
      <c r="F461" s="25" t="s">
        <v>1700</v>
      </c>
      <c r="G461" s="25" t="s">
        <v>5823</v>
      </c>
      <c r="H461" s="25" t="s">
        <v>29</v>
      </c>
      <c r="I461" s="24"/>
      <c r="J461" s="24"/>
      <c r="K461" s="24" t="s">
        <v>5843</v>
      </c>
      <c r="L461" s="24" t="s">
        <v>5844</v>
      </c>
      <c r="M461" s="26" t="s">
        <v>6166</v>
      </c>
      <c r="N461" s="27" t="s">
        <v>5845</v>
      </c>
      <c r="O461" s="27"/>
      <c r="P461" s="28"/>
      <c r="Q461" s="27"/>
      <c r="R461" s="28" t="s">
        <v>251</v>
      </c>
      <c r="S461" s="28" t="s">
        <v>5846</v>
      </c>
      <c r="T461" s="29">
        <v>38768</v>
      </c>
    </row>
    <row r="462" spans="1:20" s="18" customFormat="1" ht="18.75" customHeight="1" x14ac:dyDescent="0.25">
      <c r="A462" s="156">
        <v>7305</v>
      </c>
      <c r="B462" s="26" t="s">
        <v>3436</v>
      </c>
      <c r="C462" s="139">
        <v>691604004</v>
      </c>
      <c r="D462" s="24" t="s">
        <v>2854</v>
      </c>
      <c r="E462" s="24" t="s">
        <v>633</v>
      </c>
      <c r="F462" s="25" t="s">
        <v>27</v>
      </c>
      <c r="G462" s="25" t="s">
        <v>2976</v>
      </c>
      <c r="H462" s="25" t="s">
        <v>29</v>
      </c>
      <c r="I462" s="24"/>
      <c r="J462" s="24"/>
      <c r="K462" s="24" t="s">
        <v>3437</v>
      </c>
      <c r="L462" s="24" t="s">
        <v>3438</v>
      </c>
      <c r="M462" s="26" t="s">
        <v>344</v>
      </c>
      <c r="N462" s="27" t="s">
        <v>3440</v>
      </c>
      <c r="O462" s="27" t="s">
        <v>3439</v>
      </c>
      <c r="P462" s="28"/>
      <c r="Q462" s="27"/>
      <c r="R462" s="28">
        <v>91001</v>
      </c>
      <c r="S462" s="28" t="s">
        <v>3441</v>
      </c>
      <c r="T462" s="29">
        <v>38768</v>
      </c>
    </row>
    <row r="463" spans="1:20" s="18" customFormat="1" ht="18.75" customHeight="1" x14ac:dyDescent="0.25">
      <c r="A463" s="156">
        <v>7306</v>
      </c>
      <c r="B463" s="26" t="s">
        <v>5451</v>
      </c>
      <c r="C463" s="139">
        <v>654689601</v>
      </c>
      <c r="D463" s="24" t="s">
        <v>53</v>
      </c>
      <c r="E463" s="24" t="s">
        <v>5452</v>
      </c>
      <c r="F463" s="25" t="s">
        <v>5453</v>
      </c>
      <c r="G463" s="25" t="s">
        <v>5454</v>
      </c>
      <c r="H463" s="25" t="s">
        <v>5455</v>
      </c>
      <c r="I463" s="24" t="s">
        <v>708</v>
      </c>
      <c r="J463" s="24" t="s">
        <v>5456</v>
      </c>
      <c r="K463" s="24" t="s">
        <v>5457</v>
      </c>
      <c r="L463" s="24" t="s">
        <v>5459</v>
      </c>
      <c r="M463" s="26" t="s">
        <v>6166</v>
      </c>
      <c r="N463" s="27" t="s">
        <v>1113</v>
      </c>
      <c r="O463" s="27"/>
      <c r="P463" s="40" t="s">
        <v>5458</v>
      </c>
      <c r="Q463" s="27"/>
      <c r="R463" s="28">
        <v>93991</v>
      </c>
      <c r="S463" s="28" t="s">
        <v>5460</v>
      </c>
      <c r="T463" s="29">
        <v>38769</v>
      </c>
    </row>
    <row r="464" spans="1:20" s="18" customFormat="1" ht="18.75" customHeight="1" x14ac:dyDescent="0.25">
      <c r="A464" s="156">
        <v>7307</v>
      </c>
      <c r="B464" s="26" t="s">
        <v>5383</v>
      </c>
      <c r="C464" s="139">
        <v>654974004</v>
      </c>
      <c r="D464" s="24" t="s">
        <v>5384</v>
      </c>
      <c r="E464" s="24" t="s">
        <v>5385</v>
      </c>
      <c r="F464" s="25" t="s">
        <v>5386</v>
      </c>
      <c r="G464" s="25" t="s">
        <v>5383</v>
      </c>
      <c r="H464" s="25" t="s">
        <v>5387</v>
      </c>
      <c r="I464" s="24" t="s">
        <v>5388</v>
      </c>
      <c r="J464" s="24" t="s">
        <v>5389</v>
      </c>
      <c r="K464" s="24" t="s">
        <v>5390</v>
      </c>
      <c r="L464" s="24" t="s">
        <v>5391</v>
      </c>
      <c r="M464" s="26" t="s">
        <v>51</v>
      </c>
      <c r="N464" s="27" t="s">
        <v>5392</v>
      </c>
      <c r="O464" s="27"/>
      <c r="P464" s="28"/>
      <c r="Q464" s="27"/>
      <c r="R464" s="28">
        <v>93107</v>
      </c>
      <c r="S464" s="28" t="s">
        <v>5393</v>
      </c>
      <c r="T464" s="29">
        <v>38770</v>
      </c>
    </row>
    <row r="465" spans="1:20" s="18" customFormat="1" ht="18.75" customHeight="1" x14ac:dyDescent="0.25">
      <c r="A465" s="156">
        <v>7308</v>
      </c>
      <c r="B465" s="26" t="s">
        <v>5278</v>
      </c>
      <c r="C465" s="139">
        <v>653504500</v>
      </c>
      <c r="D465" s="24" t="s">
        <v>5279</v>
      </c>
      <c r="E465" s="24" t="s">
        <v>5280</v>
      </c>
      <c r="F465" s="25" t="s">
        <v>5281</v>
      </c>
      <c r="G465" s="25" t="s">
        <v>5282</v>
      </c>
      <c r="H465" s="25" t="s">
        <v>5283</v>
      </c>
      <c r="I465" s="24" t="s">
        <v>135</v>
      </c>
      <c r="J465" s="24" t="s">
        <v>5284</v>
      </c>
      <c r="K465" s="24" t="s">
        <v>5285</v>
      </c>
      <c r="L465" s="24" t="s">
        <v>5286</v>
      </c>
      <c r="M465" s="26" t="s">
        <v>50</v>
      </c>
      <c r="N465" s="27" t="s">
        <v>1489</v>
      </c>
      <c r="O465" s="27" t="s">
        <v>5287</v>
      </c>
      <c r="P465" s="28"/>
      <c r="Q465" s="27"/>
      <c r="R465" s="28" t="s">
        <v>419</v>
      </c>
      <c r="S465" s="28" t="s">
        <v>5288</v>
      </c>
      <c r="T465" s="29">
        <v>38775</v>
      </c>
    </row>
    <row r="466" spans="1:20" s="18" customFormat="1" ht="18.75" customHeight="1" x14ac:dyDescent="0.25">
      <c r="A466" s="157">
        <v>7309</v>
      </c>
      <c r="B466" s="19" t="s">
        <v>3279</v>
      </c>
      <c r="C466" s="140">
        <v>691506002</v>
      </c>
      <c r="D466" s="17" t="s">
        <v>2854</v>
      </c>
      <c r="E466" s="17" t="s">
        <v>633</v>
      </c>
      <c r="F466" s="16" t="s">
        <v>27</v>
      </c>
      <c r="G466" s="16" t="s">
        <v>634</v>
      </c>
      <c r="H466" s="16" t="s">
        <v>29</v>
      </c>
      <c r="I466" s="17"/>
      <c r="J466" s="17"/>
      <c r="K466" s="17" t="s">
        <v>3280</v>
      </c>
      <c r="L466" s="17" t="s">
        <v>3282</v>
      </c>
      <c r="M466" s="19" t="s">
        <v>344</v>
      </c>
      <c r="N466" s="19" t="s">
        <v>5894</v>
      </c>
      <c r="O466" s="20"/>
      <c r="P466" s="21" t="s">
        <v>3281</v>
      </c>
      <c r="Q466" s="20"/>
      <c r="R466" s="21">
        <v>91001</v>
      </c>
      <c r="S466" s="21" t="s">
        <v>2875</v>
      </c>
      <c r="T466" s="22">
        <v>38768</v>
      </c>
    </row>
    <row r="467" spans="1:20" s="18" customFormat="1" ht="18.75" customHeight="1" x14ac:dyDescent="0.25">
      <c r="A467" s="156">
        <v>7310</v>
      </c>
      <c r="B467" s="26" t="s">
        <v>3566</v>
      </c>
      <c r="C467" s="139">
        <v>691406008</v>
      </c>
      <c r="D467" s="24" t="s">
        <v>2854</v>
      </c>
      <c r="E467" s="24" t="s">
        <v>633</v>
      </c>
      <c r="F467" s="25" t="s">
        <v>27</v>
      </c>
      <c r="G467" s="25" t="s">
        <v>634</v>
      </c>
      <c r="H467" s="25" t="s">
        <v>29</v>
      </c>
      <c r="I467" s="24"/>
      <c r="J467" s="24"/>
      <c r="K467" s="24" t="s">
        <v>3567</v>
      </c>
      <c r="L467" s="24" t="s">
        <v>6228</v>
      </c>
      <c r="M467" s="26" t="s">
        <v>6168</v>
      </c>
      <c r="N467" s="27" t="s">
        <v>3569</v>
      </c>
      <c r="O467" s="27"/>
      <c r="P467" s="28" t="s">
        <v>3568</v>
      </c>
      <c r="Q467" s="27"/>
      <c r="R467" s="28">
        <v>91001</v>
      </c>
      <c r="S467" s="28" t="s">
        <v>3269</v>
      </c>
      <c r="T467" s="29">
        <v>38776</v>
      </c>
    </row>
    <row r="468" spans="1:20" s="18" customFormat="1" ht="18.75" customHeight="1" x14ac:dyDescent="0.25">
      <c r="A468" s="157">
        <v>7311</v>
      </c>
      <c r="B468" s="19" t="s">
        <v>3321</v>
      </c>
      <c r="C468" s="140">
        <v>690603004</v>
      </c>
      <c r="D468" s="17" t="s">
        <v>2854</v>
      </c>
      <c r="E468" s="17" t="s">
        <v>2871</v>
      </c>
      <c r="F468" s="16" t="s">
        <v>27</v>
      </c>
      <c r="G468" s="16" t="s">
        <v>2872</v>
      </c>
      <c r="H468" s="16" t="s">
        <v>29</v>
      </c>
      <c r="I468" s="17"/>
      <c r="J468" s="17"/>
      <c r="K468" s="17" t="s">
        <v>3322</v>
      </c>
      <c r="L468" s="17" t="s">
        <v>3323</v>
      </c>
      <c r="M468" s="19" t="s">
        <v>630</v>
      </c>
      <c r="N468" s="20" t="s">
        <v>3325</v>
      </c>
      <c r="O468" s="20" t="s">
        <v>3324</v>
      </c>
      <c r="P468" s="21"/>
      <c r="Q468" s="20"/>
      <c r="R468" s="21">
        <v>91001</v>
      </c>
      <c r="S468" s="21" t="s">
        <v>2875</v>
      </c>
      <c r="T468" s="22">
        <v>38786</v>
      </c>
    </row>
    <row r="469" spans="1:20" s="18" customFormat="1" ht="18.75" customHeight="1" x14ac:dyDescent="0.25">
      <c r="A469" s="157">
        <v>7312</v>
      </c>
      <c r="B469" s="19" t="s">
        <v>2986</v>
      </c>
      <c r="C469" s="140">
        <v>690736004</v>
      </c>
      <c r="D469" s="17" t="s">
        <v>2854</v>
      </c>
      <c r="E469" s="17" t="s">
        <v>2882</v>
      </c>
      <c r="F469" s="16" t="s">
        <v>1700</v>
      </c>
      <c r="G469" s="16" t="s">
        <v>2883</v>
      </c>
      <c r="H469" s="16" t="s">
        <v>29</v>
      </c>
      <c r="I469" s="17"/>
      <c r="J469" s="17"/>
      <c r="K469" s="17" t="s">
        <v>2987</v>
      </c>
      <c r="L469" s="17" t="s">
        <v>2989</v>
      </c>
      <c r="M469" s="19" t="s">
        <v>630</v>
      </c>
      <c r="N469" s="20" t="s">
        <v>4860</v>
      </c>
      <c r="O469" s="20" t="s">
        <v>2990</v>
      </c>
      <c r="P469" s="21" t="s">
        <v>2988</v>
      </c>
      <c r="Q469" s="20"/>
      <c r="R469" s="21">
        <v>91001</v>
      </c>
      <c r="S469" s="21" t="s">
        <v>2875</v>
      </c>
      <c r="T469" s="22">
        <v>38786</v>
      </c>
    </row>
    <row r="470" spans="1:20" s="18" customFormat="1" ht="18.75" customHeight="1" x14ac:dyDescent="0.25">
      <c r="A470" s="157">
        <v>7313</v>
      </c>
      <c r="B470" s="19" t="s">
        <v>4124</v>
      </c>
      <c r="C470" s="140">
        <v>690610000</v>
      </c>
      <c r="D470" s="17" t="s">
        <v>2854</v>
      </c>
      <c r="E470" s="17" t="s">
        <v>4125</v>
      </c>
      <c r="F470" s="16" t="s">
        <v>27</v>
      </c>
      <c r="G470" s="16" t="s">
        <v>4126</v>
      </c>
      <c r="H470" s="16" t="s">
        <v>29</v>
      </c>
      <c r="I470" s="17"/>
      <c r="J470" s="17"/>
      <c r="K470" s="17" t="s">
        <v>4127</v>
      </c>
      <c r="L470" s="17" t="s">
        <v>4128</v>
      </c>
      <c r="M470" s="19" t="s">
        <v>630</v>
      </c>
      <c r="N470" s="20" t="s">
        <v>462</v>
      </c>
      <c r="O470" s="20" t="s">
        <v>6302</v>
      </c>
      <c r="P470" s="21" t="s">
        <v>6303</v>
      </c>
      <c r="Q470" s="20"/>
      <c r="R470" s="21">
        <v>91001</v>
      </c>
      <c r="S470" s="21" t="s">
        <v>2875</v>
      </c>
      <c r="T470" s="22">
        <v>38786</v>
      </c>
    </row>
    <row r="471" spans="1:20" s="18" customFormat="1" ht="18.75" customHeight="1" x14ac:dyDescent="0.25">
      <c r="A471" s="156">
        <v>7314</v>
      </c>
      <c r="B471" s="26" t="s">
        <v>830</v>
      </c>
      <c r="C471" s="139">
        <v>653776500</v>
      </c>
      <c r="D471" s="24" t="s">
        <v>81</v>
      </c>
      <c r="E471" s="24" t="s">
        <v>831</v>
      </c>
      <c r="F471" s="25" t="s">
        <v>832</v>
      </c>
      <c r="G471" s="25" t="s">
        <v>833</v>
      </c>
      <c r="H471" s="25" t="s">
        <v>834</v>
      </c>
      <c r="I471" s="24" t="s">
        <v>835</v>
      </c>
      <c r="J471" s="24" t="s">
        <v>836</v>
      </c>
      <c r="K471" s="24" t="s">
        <v>837</v>
      </c>
      <c r="L471" s="24" t="s">
        <v>838</v>
      </c>
      <c r="M471" s="26" t="s">
        <v>344</v>
      </c>
      <c r="N471" s="27" t="s">
        <v>606</v>
      </c>
      <c r="O471" s="27" t="s">
        <v>839</v>
      </c>
      <c r="P471" s="28"/>
      <c r="Q471" s="27"/>
      <c r="R471" s="28" t="s">
        <v>419</v>
      </c>
      <c r="S471" s="28" t="s">
        <v>840</v>
      </c>
      <c r="T471" s="29">
        <v>38799</v>
      </c>
    </row>
    <row r="472" spans="1:20" s="18" customFormat="1" ht="18.75" customHeight="1" x14ac:dyDescent="0.25">
      <c r="A472" s="157">
        <v>7315</v>
      </c>
      <c r="B472" s="19" t="s">
        <v>4014</v>
      </c>
      <c r="C472" s="140" t="s">
        <v>7848</v>
      </c>
      <c r="D472" s="17" t="s">
        <v>2854</v>
      </c>
      <c r="E472" s="17" t="s">
        <v>2882</v>
      </c>
      <c r="F472" s="16" t="s">
        <v>1700</v>
      </c>
      <c r="G472" s="16" t="s">
        <v>2883</v>
      </c>
      <c r="H472" s="16" t="s">
        <v>29</v>
      </c>
      <c r="I472" s="17"/>
      <c r="J472" s="17"/>
      <c r="K472" s="17" t="s">
        <v>4015</v>
      </c>
      <c r="L472" s="17" t="s">
        <v>4016</v>
      </c>
      <c r="M472" s="19" t="s">
        <v>6170</v>
      </c>
      <c r="N472" s="20" t="s">
        <v>4017</v>
      </c>
      <c r="O472" s="20"/>
      <c r="P472" s="21"/>
      <c r="Q472" s="20"/>
      <c r="R472" s="21">
        <v>91001</v>
      </c>
      <c r="S472" s="21" t="s">
        <v>4018</v>
      </c>
      <c r="T472" s="22">
        <v>38803</v>
      </c>
    </row>
    <row r="473" spans="1:20" s="18" customFormat="1" ht="18.75" customHeight="1" x14ac:dyDescent="0.25">
      <c r="A473" s="156">
        <v>7316</v>
      </c>
      <c r="B473" s="26" t="s">
        <v>1680</v>
      </c>
      <c r="C473" s="139">
        <v>753958002</v>
      </c>
      <c r="D473" s="24" t="s">
        <v>1681</v>
      </c>
      <c r="E473" s="24" t="s">
        <v>1682</v>
      </c>
      <c r="F473" s="25" t="s">
        <v>1683</v>
      </c>
      <c r="G473" s="25" t="s">
        <v>1684</v>
      </c>
      <c r="H473" s="25" t="s">
        <v>1685</v>
      </c>
      <c r="I473" s="24" t="s">
        <v>1686</v>
      </c>
      <c r="J473" s="24" t="s">
        <v>1687</v>
      </c>
      <c r="K473" s="24" t="s">
        <v>1688</v>
      </c>
      <c r="L473" s="24" t="s">
        <v>1689</v>
      </c>
      <c r="M473" s="26" t="s">
        <v>51</v>
      </c>
      <c r="N473" s="27" t="s">
        <v>1690</v>
      </c>
      <c r="O473" s="27"/>
      <c r="P473" s="28"/>
      <c r="Q473" s="27"/>
      <c r="R473" s="28" t="s">
        <v>48</v>
      </c>
      <c r="S473" s="28" t="s">
        <v>1691</v>
      </c>
      <c r="T473" s="29">
        <v>38804</v>
      </c>
    </row>
    <row r="474" spans="1:20" s="18" customFormat="1" ht="18.75" customHeight="1" x14ac:dyDescent="0.25">
      <c r="A474" s="156">
        <v>7317</v>
      </c>
      <c r="B474" s="26" t="s">
        <v>3562</v>
      </c>
      <c r="C474" s="139">
        <v>691403009</v>
      </c>
      <c r="D474" s="24" t="s">
        <v>2854</v>
      </c>
      <c r="E474" s="24" t="s">
        <v>2871</v>
      </c>
      <c r="F474" s="25" t="s">
        <v>27</v>
      </c>
      <c r="G474" s="25" t="s">
        <v>2872</v>
      </c>
      <c r="H474" s="25" t="s">
        <v>29</v>
      </c>
      <c r="I474" s="24"/>
      <c r="J474" s="24"/>
      <c r="K474" s="24" t="s">
        <v>3563</v>
      </c>
      <c r="L474" s="24" t="s">
        <v>3564</v>
      </c>
      <c r="M474" s="26" t="s">
        <v>6168</v>
      </c>
      <c r="N474" s="27" t="s">
        <v>6227</v>
      </c>
      <c r="O474" s="27" t="s">
        <v>3565</v>
      </c>
      <c r="P474" s="28"/>
      <c r="Q474" s="27" t="s">
        <v>6199</v>
      </c>
      <c r="R474" s="28">
        <v>91001</v>
      </c>
      <c r="S474" s="28" t="s">
        <v>3269</v>
      </c>
      <c r="T474" s="29">
        <v>38813</v>
      </c>
    </row>
    <row r="475" spans="1:20" s="18" customFormat="1" ht="18.75" customHeight="1" x14ac:dyDescent="0.25">
      <c r="A475" s="156">
        <v>7318</v>
      </c>
      <c r="B475" s="26" t="s">
        <v>6035</v>
      </c>
      <c r="C475" s="139">
        <v>879129001</v>
      </c>
      <c r="D475" s="24" t="s">
        <v>602</v>
      </c>
      <c r="E475" s="24" t="s">
        <v>6036</v>
      </c>
      <c r="F475" s="25" t="s">
        <v>6037</v>
      </c>
      <c r="G475" s="25" t="s">
        <v>6038</v>
      </c>
      <c r="H475" s="25" t="s">
        <v>29</v>
      </c>
      <c r="I475" s="24"/>
      <c r="J475" s="24"/>
      <c r="K475" s="24" t="s">
        <v>6453</v>
      </c>
      <c r="L475" s="24" t="s">
        <v>6040</v>
      </c>
      <c r="M475" s="26" t="s">
        <v>51</v>
      </c>
      <c r="N475" s="27" t="s">
        <v>1430</v>
      </c>
      <c r="O475" s="27" t="s">
        <v>6041</v>
      </c>
      <c r="P475" s="28" t="s">
        <v>6039</v>
      </c>
      <c r="Q475" s="27"/>
      <c r="R475" s="28">
        <v>93105</v>
      </c>
      <c r="S475" s="28" t="s">
        <v>6452</v>
      </c>
      <c r="T475" s="29">
        <v>38824</v>
      </c>
    </row>
    <row r="476" spans="1:20" s="18" customFormat="1" ht="18.75" customHeight="1" x14ac:dyDescent="0.25">
      <c r="A476" s="157">
        <v>7320</v>
      </c>
      <c r="B476" s="19" t="s">
        <v>1440</v>
      </c>
      <c r="C476" s="140">
        <v>656288108</v>
      </c>
      <c r="D476" s="17" t="s">
        <v>81</v>
      </c>
      <c r="E476" s="17" t="s">
        <v>1441</v>
      </c>
      <c r="F476" s="16" t="s">
        <v>7073</v>
      </c>
      <c r="G476" s="16" t="s">
        <v>1442</v>
      </c>
      <c r="H476" s="16" t="s">
        <v>7074</v>
      </c>
      <c r="I476" s="17" t="s">
        <v>1443</v>
      </c>
      <c r="J476" s="17" t="s">
        <v>6486</v>
      </c>
      <c r="K476" s="17" t="s">
        <v>1444</v>
      </c>
      <c r="L476" s="17" t="s">
        <v>1446</v>
      </c>
      <c r="M476" s="19" t="s">
        <v>630</v>
      </c>
      <c r="N476" s="20" t="s">
        <v>5613</v>
      </c>
      <c r="O476" s="20" t="s">
        <v>6485</v>
      </c>
      <c r="P476" s="21" t="s">
        <v>1445</v>
      </c>
      <c r="Q476" s="20"/>
      <c r="R476" s="21">
        <v>93401</v>
      </c>
      <c r="S476" s="21" t="s">
        <v>7107</v>
      </c>
      <c r="T476" s="22">
        <v>38848</v>
      </c>
    </row>
    <row r="477" spans="1:20" s="18" customFormat="1" ht="18.75" customHeight="1" x14ac:dyDescent="0.25">
      <c r="A477" s="156">
        <v>7321</v>
      </c>
      <c r="B477" s="26" t="s">
        <v>4576</v>
      </c>
      <c r="C477" s="139">
        <v>655994203</v>
      </c>
      <c r="D477" s="24" t="s">
        <v>4301</v>
      </c>
      <c r="E477" s="24" t="s">
        <v>4577</v>
      </c>
      <c r="F477" s="25" t="s">
        <v>4578</v>
      </c>
      <c r="G477" s="25" t="s">
        <v>4579</v>
      </c>
      <c r="H477" s="25" t="s">
        <v>4580</v>
      </c>
      <c r="I477" s="24" t="s">
        <v>1934</v>
      </c>
      <c r="J477" s="24" t="s">
        <v>4581</v>
      </c>
      <c r="K477" s="24" t="s">
        <v>4582</v>
      </c>
      <c r="L477" s="24" t="s">
        <v>4583</v>
      </c>
      <c r="M477" s="26" t="s">
        <v>50</v>
      </c>
      <c r="N477" s="27" t="s">
        <v>2649</v>
      </c>
      <c r="O477" s="27"/>
      <c r="P477" s="28"/>
      <c r="Q477" s="27"/>
      <c r="R477" s="28">
        <v>93401</v>
      </c>
      <c r="S477" s="28" t="s">
        <v>4584</v>
      </c>
      <c r="T477" s="29">
        <v>38860</v>
      </c>
    </row>
    <row r="478" spans="1:20" s="18" customFormat="1" ht="18.75" customHeight="1" x14ac:dyDescent="0.25">
      <c r="A478" s="156">
        <v>7322</v>
      </c>
      <c r="B478" s="26" t="s">
        <v>1628</v>
      </c>
      <c r="C478" s="139" t="s">
        <v>7805</v>
      </c>
      <c r="D478" s="24" t="s">
        <v>1629</v>
      </c>
      <c r="E478" s="24" t="s">
        <v>1630</v>
      </c>
      <c r="F478" s="25" t="s">
        <v>1631</v>
      </c>
      <c r="G478" s="25" t="s">
        <v>1632</v>
      </c>
      <c r="H478" s="25" t="s">
        <v>1633</v>
      </c>
      <c r="I478" s="24" t="s">
        <v>1634</v>
      </c>
      <c r="J478" s="24" t="s">
        <v>139</v>
      </c>
      <c r="K478" s="24" t="s">
        <v>139</v>
      </c>
      <c r="L478" s="24" t="s">
        <v>1635</v>
      </c>
      <c r="M478" s="26" t="s">
        <v>51</v>
      </c>
      <c r="N478" s="27" t="s">
        <v>1636</v>
      </c>
      <c r="O478" s="27"/>
      <c r="P478" s="28"/>
      <c r="Q478" s="27"/>
      <c r="R478" s="28" t="s">
        <v>1274</v>
      </c>
      <c r="S478" s="28" t="s">
        <v>1637</v>
      </c>
      <c r="T478" s="29">
        <v>38867</v>
      </c>
    </row>
    <row r="479" spans="1:20" s="18" customFormat="1" ht="18.75" customHeight="1" x14ac:dyDescent="0.25">
      <c r="A479" s="156">
        <v>7323</v>
      </c>
      <c r="B479" s="26" t="s">
        <v>2015</v>
      </c>
      <c r="C479" s="139">
        <v>655044205</v>
      </c>
      <c r="D479" s="24" t="s">
        <v>1579</v>
      </c>
      <c r="E479" s="24" t="s">
        <v>2016</v>
      </c>
      <c r="F479" s="25" t="s">
        <v>2017</v>
      </c>
      <c r="G479" s="25" t="s">
        <v>2018</v>
      </c>
      <c r="H479" s="25" t="s">
        <v>2019</v>
      </c>
      <c r="I479" s="24" t="s">
        <v>2020</v>
      </c>
      <c r="J479" s="24" t="s">
        <v>2021</v>
      </c>
      <c r="K479" s="24" t="s">
        <v>2022</v>
      </c>
      <c r="L479" s="24" t="s">
        <v>2024</v>
      </c>
      <c r="M479" s="26" t="s">
        <v>50</v>
      </c>
      <c r="N479" s="27" t="s">
        <v>2026</v>
      </c>
      <c r="O479" s="27" t="s">
        <v>2025</v>
      </c>
      <c r="P479" s="28" t="s">
        <v>2023</v>
      </c>
      <c r="Q479" s="27"/>
      <c r="R479" s="28" t="s">
        <v>48</v>
      </c>
      <c r="S479" s="28" t="s">
        <v>2027</v>
      </c>
      <c r="T479" s="29">
        <v>38898</v>
      </c>
    </row>
    <row r="480" spans="1:20" s="18" customFormat="1" ht="18.75" customHeight="1" x14ac:dyDescent="0.25">
      <c r="A480" s="156">
        <v>7325</v>
      </c>
      <c r="B480" s="26" t="s">
        <v>5289</v>
      </c>
      <c r="C480" s="139" t="s">
        <v>7865</v>
      </c>
      <c r="D480" s="24" t="s">
        <v>81</v>
      </c>
      <c r="E480" s="24" t="s">
        <v>5290</v>
      </c>
      <c r="F480" s="25" t="s">
        <v>5291</v>
      </c>
      <c r="G480" s="25" t="s">
        <v>5292</v>
      </c>
      <c r="H480" s="25" t="s">
        <v>5293</v>
      </c>
      <c r="I480" s="24" t="s">
        <v>1112</v>
      </c>
      <c r="J480" s="24" t="s">
        <v>5294</v>
      </c>
      <c r="K480" s="24" t="s">
        <v>5295</v>
      </c>
      <c r="L480" s="24" t="s">
        <v>5297</v>
      </c>
      <c r="M480" s="26" t="s">
        <v>50</v>
      </c>
      <c r="N480" s="27"/>
      <c r="O480" s="27"/>
      <c r="P480" s="28" t="s">
        <v>5296</v>
      </c>
      <c r="Q480" s="27"/>
      <c r="R480" s="28">
        <v>93401</v>
      </c>
      <c r="S480" s="28" t="s">
        <v>5298</v>
      </c>
      <c r="T480" s="29">
        <v>38903</v>
      </c>
    </row>
    <row r="481" spans="1:20" s="18" customFormat="1" ht="18.75" customHeight="1" x14ac:dyDescent="0.25">
      <c r="A481" s="156">
        <v>7326</v>
      </c>
      <c r="B481" s="26" t="s">
        <v>5432</v>
      </c>
      <c r="C481" s="139">
        <v>652372805</v>
      </c>
      <c r="D481" s="24" t="s">
        <v>53</v>
      </c>
      <c r="E481" s="24" t="s">
        <v>5433</v>
      </c>
      <c r="F481" s="25" t="s">
        <v>5434</v>
      </c>
      <c r="G481" s="25" t="s">
        <v>5435</v>
      </c>
      <c r="H481" s="25" t="s">
        <v>5436</v>
      </c>
      <c r="I481" s="24" t="s">
        <v>5437</v>
      </c>
      <c r="J481" s="24" t="s">
        <v>5438</v>
      </c>
      <c r="K481" s="24" t="s">
        <v>5439</v>
      </c>
      <c r="L481" s="24" t="s">
        <v>5441</v>
      </c>
      <c r="M481" s="26" t="s">
        <v>50</v>
      </c>
      <c r="N481" s="27" t="s">
        <v>3958</v>
      </c>
      <c r="O481" s="27"/>
      <c r="P481" s="28" t="s">
        <v>5440</v>
      </c>
      <c r="Q481" s="27"/>
      <c r="R481" s="28" t="s">
        <v>48</v>
      </c>
      <c r="S481" s="28" t="s">
        <v>5442</v>
      </c>
      <c r="T481" s="29">
        <v>38904</v>
      </c>
    </row>
    <row r="482" spans="1:20" s="18" customFormat="1" ht="18.75" customHeight="1" x14ac:dyDescent="0.25">
      <c r="A482" s="156">
        <v>7327</v>
      </c>
      <c r="B482" s="26" t="s">
        <v>2639</v>
      </c>
      <c r="C482" s="139">
        <v>651391008</v>
      </c>
      <c r="D482" s="24" t="s">
        <v>2640</v>
      </c>
      <c r="E482" s="24" t="s">
        <v>2641</v>
      </c>
      <c r="F482" s="25" t="s">
        <v>2642</v>
      </c>
      <c r="G482" s="25" t="s">
        <v>2643</v>
      </c>
      <c r="H482" s="25" t="s">
        <v>2644</v>
      </c>
      <c r="I482" s="24" t="s">
        <v>2645</v>
      </c>
      <c r="J482" s="24" t="s">
        <v>2646</v>
      </c>
      <c r="K482" s="24" t="s">
        <v>2647</v>
      </c>
      <c r="L482" s="24" t="s">
        <v>2648</v>
      </c>
      <c r="M482" s="26" t="s">
        <v>50</v>
      </c>
      <c r="N482" s="27" t="s">
        <v>2649</v>
      </c>
      <c r="O482" s="27"/>
      <c r="P482" s="28"/>
      <c r="Q482" s="27"/>
      <c r="R482" s="28" t="s">
        <v>1274</v>
      </c>
      <c r="S482" s="28" t="s">
        <v>2650</v>
      </c>
      <c r="T482" s="29">
        <v>38905</v>
      </c>
    </row>
    <row r="483" spans="1:20" s="18" customFormat="1" ht="18.75" customHeight="1" x14ac:dyDescent="0.25">
      <c r="A483" s="156">
        <v>7328</v>
      </c>
      <c r="B483" s="26" t="s">
        <v>1454</v>
      </c>
      <c r="C483" s="139">
        <v>720462001</v>
      </c>
      <c r="D483" s="24" t="s">
        <v>81</v>
      </c>
      <c r="E483" s="24" t="s">
        <v>1455</v>
      </c>
      <c r="F483" s="25" t="s">
        <v>1456</v>
      </c>
      <c r="G483" s="25" t="s">
        <v>1457</v>
      </c>
      <c r="H483" s="25" t="s">
        <v>1458</v>
      </c>
      <c r="I483" s="24" t="s">
        <v>1117</v>
      </c>
      <c r="J483" s="24" t="s">
        <v>1459</v>
      </c>
      <c r="K483" s="24" t="s">
        <v>1460</v>
      </c>
      <c r="L483" s="24" t="s">
        <v>1462</v>
      </c>
      <c r="M483" s="26" t="s">
        <v>50</v>
      </c>
      <c r="N483" s="27" t="s">
        <v>852</v>
      </c>
      <c r="O483" s="27" t="s">
        <v>1463</v>
      </c>
      <c r="P483" s="28" t="s">
        <v>1461</v>
      </c>
      <c r="Q483" s="27"/>
      <c r="R483" s="28">
        <v>93401</v>
      </c>
      <c r="S483" s="28" t="s">
        <v>1464</v>
      </c>
      <c r="T483" s="29">
        <v>38905</v>
      </c>
    </row>
    <row r="484" spans="1:20" s="18" customFormat="1" ht="18.75" customHeight="1" x14ac:dyDescent="0.25">
      <c r="A484" s="156">
        <v>7329</v>
      </c>
      <c r="B484" s="26" t="s">
        <v>2473</v>
      </c>
      <c r="C484" s="139">
        <v>655563601</v>
      </c>
      <c r="D484" s="24" t="s">
        <v>2223</v>
      </c>
      <c r="E484" s="24" t="s">
        <v>2474</v>
      </c>
      <c r="F484" s="25" t="s">
        <v>2257</v>
      </c>
      <c r="G484" s="25" t="s">
        <v>2475</v>
      </c>
      <c r="H484" s="25" t="s">
        <v>2476</v>
      </c>
      <c r="I484" s="24" t="s">
        <v>2477</v>
      </c>
      <c r="J484" s="24" t="s">
        <v>2478</v>
      </c>
      <c r="K484" s="24" t="s">
        <v>2479</v>
      </c>
      <c r="L484" s="24" t="s">
        <v>6194</v>
      </c>
      <c r="M484" s="26" t="s">
        <v>6168</v>
      </c>
      <c r="N484" s="27" t="s">
        <v>2480</v>
      </c>
      <c r="O484" s="27"/>
      <c r="P484" s="28"/>
      <c r="Q484" s="27"/>
      <c r="R484" s="28">
        <v>93401</v>
      </c>
      <c r="S484" s="28" t="s">
        <v>2481</v>
      </c>
      <c r="T484" s="29">
        <v>38911</v>
      </c>
    </row>
    <row r="485" spans="1:20" s="18" customFormat="1" ht="18.75" customHeight="1" x14ac:dyDescent="0.25">
      <c r="A485" s="156">
        <v>7330</v>
      </c>
      <c r="B485" s="26" t="s">
        <v>4475</v>
      </c>
      <c r="C485" s="139">
        <v>655691103</v>
      </c>
      <c r="D485" s="24" t="s">
        <v>4476</v>
      </c>
      <c r="E485" s="24" t="s">
        <v>4477</v>
      </c>
      <c r="F485" s="25" t="s">
        <v>4478</v>
      </c>
      <c r="G485" s="25" t="s">
        <v>4479</v>
      </c>
      <c r="H485" s="25" t="s">
        <v>4480</v>
      </c>
      <c r="I485" s="24" t="s">
        <v>1934</v>
      </c>
      <c r="J485" s="24" t="s">
        <v>4481</v>
      </c>
      <c r="K485" s="24" t="s">
        <v>4482</v>
      </c>
      <c r="L485" s="24" t="s">
        <v>4483</v>
      </c>
      <c r="M485" s="26" t="s">
        <v>630</v>
      </c>
      <c r="N485" s="27"/>
      <c r="O485" s="27" t="s">
        <v>4484</v>
      </c>
      <c r="P485" s="28"/>
      <c r="Q485" s="27"/>
      <c r="R485" s="28">
        <v>93401</v>
      </c>
      <c r="S485" s="28" t="s">
        <v>4485</v>
      </c>
      <c r="T485" s="29">
        <v>38915</v>
      </c>
    </row>
    <row r="486" spans="1:20" s="18" customFormat="1" ht="18.75" customHeight="1" x14ac:dyDescent="0.25">
      <c r="A486" s="156">
        <v>7331</v>
      </c>
      <c r="B486" s="26" t="s">
        <v>4410</v>
      </c>
      <c r="C486" s="139">
        <v>656176903</v>
      </c>
      <c r="D486" s="24" t="s">
        <v>4301</v>
      </c>
      <c r="E486" s="24" t="s">
        <v>4411</v>
      </c>
      <c r="F486" s="31" t="s">
        <v>7144</v>
      </c>
      <c r="G486" s="25" t="s">
        <v>4412</v>
      </c>
      <c r="H486" s="25" t="s">
        <v>6405</v>
      </c>
      <c r="I486" s="24" t="s">
        <v>4413</v>
      </c>
      <c r="J486" s="24" t="s">
        <v>4414</v>
      </c>
      <c r="K486" s="24" t="s">
        <v>4415</v>
      </c>
      <c r="L486" s="24" t="s">
        <v>4417</v>
      </c>
      <c r="M486" s="26" t="s">
        <v>630</v>
      </c>
      <c r="N486" s="27" t="s">
        <v>3901</v>
      </c>
      <c r="O486" s="27" t="s">
        <v>6338</v>
      </c>
      <c r="P486" s="28" t="s">
        <v>4416</v>
      </c>
      <c r="Q486" s="27"/>
      <c r="R486" s="28">
        <v>93401</v>
      </c>
      <c r="S486" s="33" t="s">
        <v>7200</v>
      </c>
      <c r="T486" s="29">
        <v>38936</v>
      </c>
    </row>
    <row r="487" spans="1:20" s="18" customFormat="1" ht="18.75" customHeight="1" x14ac:dyDescent="0.25">
      <c r="A487" s="156">
        <v>7332</v>
      </c>
      <c r="B487" s="26" t="s">
        <v>4528</v>
      </c>
      <c r="C487" s="139">
        <v>653173105</v>
      </c>
      <c r="D487" s="24" t="s">
        <v>4313</v>
      </c>
      <c r="E487" s="24" t="s">
        <v>4529</v>
      </c>
      <c r="F487" s="25" t="s">
        <v>4530</v>
      </c>
      <c r="G487" s="25" t="s">
        <v>4531</v>
      </c>
      <c r="H487" s="25" t="s">
        <v>4532</v>
      </c>
      <c r="I487" s="24" t="s">
        <v>4533</v>
      </c>
      <c r="J487" s="24" t="s">
        <v>4534</v>
      </c>
      <c r="K487" s="24" t="s">
        <v>4535</v>
      </c>
      <c r="L487" s="24" t="s">
        <v>4536</v>
      </c>
      <c r="M487" s="26" t="s">
        <v>630</v>
      </c>
      <c r="N487" s="27" t="s">
        <v>4537</v>
      </c>
      <c r="O487" s="27"/>
      <c r="P487" s="28"/>
      <c r="Q487" s="27"/>
      <c r="R487" s="28" t="s">
        <v>1274</v>
      </c>
      <c r="S487" s="28" t="s">
        <v>6152</v>
      </c>
      <c r="T487" s="29">
        <v>41493</v>
      </c>
    </row>
    <row r="488" spans="1:20" s="18" customFormat="1" ht="18.75" customHeight="1" x14ac:dyDescent="0.25">
      <c r="A488" s="156">
        <v>7333</v>
      </c>
      <c r="B488" s="26" t="s">
        <v>188</v>
      </c>
      <c r="C488" s="139">
        <v>737319008</v>
      </c>
      <c r="D488" s="24" t="s">
        <v>81</v>
      </c>
      <c r="E488" s="24" t="s">
        <v>189</v>
      </c>
      <c r="F488" s="25" t="s">
        <v>190</v>
      </c>
      <c r="G488" s="25" t="s">
        <v>191</v>
      </c>
      <c r="H488" s="25" t="s">
        <v>192</v>
      </c>
      <c r="I488" s="24" t="s">
        <v>193</v>
      </c>
      <c r="J488" s="24" t="s">
        <v>194</v>
      </c>
      <c r="K488" s="24" t="s">
        <v>195</v>
      </c>
      <c r="L488" s="24" t="s">
        <v>199</v>
      </c>
      <c r="M488" s="26" t="s">
        <v>51</v>
      </c>
      <c r="N488" s="27" t="s">
        <v>198</v>
      </c>
      <c r="O488" s="27" t="s">
        <v>197</v>
      </c>
      <c r="P488" s="28" t="s">
        <v>196</v>
      </c>
      <c r="Q488" s="27"/>
      <c r="R488" s="28" t="s">
        <v>92</v>
      </c>
      <c r="S488" s="28" t="s">
        <v>200</v>
      </c>
      <c r="T488" s="29">
        <v>38950</v>
      </c>
    </row>
    <row r="489" spans="1:20" s="18" customFormat="1" ht="18.75" customHeight="1" x14ac:dyDescent="0.25">
      <c r="A489" s="156">
        <v>7334</v>
      </c>
      <c r="B489" s="26" t="s">
        <v>5987</v>
      </c>
      <c r="C489" s="139">
        <v>714704001</v>
      </c>
      <c r="D489" s="24" t="s">
        <v>5988</v>
      </c>
      <c r="E489" s="24" t="s">
        <v>5989</v>
      </c>
      <c r="F489" s="31" t="s">
        <v>7247</v>
      </c>
      <c r="G489" s="25" t="s">
        <v>5990</v>
      </c>
      <c r="H489" s="31" t="s">
        <v>7248</v>
      </c>
      <c r="I489" s="24" t="s">
        <v>4533</v>
      </c>
      <c r="J489" s="32" t="s">
        <v>7250</v>
      </c>
      <c r="K489" s="32" t="s">
        <v>7249</v>
      </c>
      <c r="L489" s="24" t="s">
        <v>5991</v>
      </c>
      <c r="M489" s="26" t="s">
        <v>50</v>
      </c>
      <c r="N489" s="27" t="s">
        <v>852</v>
      </c>
      <c r="O489" s="27"/>
      <c r="P489" s="28"/>
      <c r="Q489" s="27"/>
      <c r="R489" s="28">
        <v>93105</v>
      </c>
      <c r="S489" s="33" t="s">
        <v>7266</v>
      </c>
      <c r="T489" s="29">
        <v>38957</v>
      </c>
    </row>
    <row r="490" spans="1:20" s="18" customFormat="1" ht="18.75" customHeight="1" x14ac:dyDescent="0.25">
      <c r="A490" s="156">
        <v>7335</v>
      </c>
      <c r="B490" s="26" t="s">
        <v>5461</v>
      </c>
      <c r="C490" s="139">
        <v>654941300</v>
      </c>
      <c r="D490" s="24" t="s">
        <v>81</v>
      </c>
      <c r="E490" s="24" t="s">
        <v>5462</v>
      </c>
      <c r="F490" s="25" t="s">
        <v>5463</v>
      </c>
      <c r="G490" s="25" t="s">
        <v>5282</v>
      </c>
      <c r="H490" s="25" t="s">
        <v>5464</v>
      </c>
      <c r="I490" s="24" t="s">
        <v>737</v>
      </c>
      <c r="J490" s="24" t="s">
        <v>5465</v>
      </c>
      <c r="K490" s="24" t="s">
        <v>5466</v>
      </c>
      <c r="L490" s="24" t="s">
        <v>5467</v>
      </c>
      <c r="M490" s="26" t="s">
        <v>50</v>
      </c>
      <c r="N490" s="27" t="s">
        <v>852</v>
      </c>
      <c r="O490" s="27"/>
      <c r="P490" s="28"/>
      <c r="Q490" s="27"/>
      <c r="R490" s="28" t="s">
        <v>419</v>
      </c>
      <c r="S490" s="28" t="s">
        <v>5468</v>
      </c>
      <c r="T490" s="29">
        <v>39006</v>
      </c>
    </row>
    <row r="491" spans="1:20" s="18" customFormat="1" ht="18.75" customHeight="1" x14ac:dyDescent="0.25">
      <c r="A491" s="156">
        <v>7336</v>
      </c>
      <c r="B491" s="26" t="s">
        <v>6015</v>
      </c>
      <c r="C491" s="139">
        <v>709952005</v>
      </c>
      <c r="D491" s="24" t="s">
        <v>6016</v>
      </c>
      <c r="E491" s="24" t="s">
        <v>6017</v>
      </c>
      <c r="F491" s="25" t="s">
        <v>6018</v>
      </c>
      <c r="G491" s="25" t="s">
        <v>6019</v>
      </c>
      <c r="H491" s="25" t="s">
        <v>6020</v>
      </c>
      <c r="I491" s="24" t="s">
        <v>6021</v>
      </c>
      <c r="J491" s="24" t="s">
        <v>6605</v>
      </c>
      <c r="K491" s="24" t="s">
        <v>6022</v>
      </c>
      <c r="L491" s="24" t="s">
        <v>6023</v>
      </c>
      <c r="M491" s="26" t="s">
        <v>50</v>
      </c>
      <c r="N491" s="27" t="s">
        <v>1171</v>
      </c>
      <c r="O491" s="27" t="s">
        <v>6024</v>
      </c>
      <c r="P491" s="28"/>
      <c r="Q491" s="27"/>
      <c r="R491" s="28">
        <v>93105</v>
      </c>
      <c r="S491" s="28" t="s">
        <v>6604</v>
      </c>
      <c r="T491" s="29">
        <v>39006</v>
      </c>
    </row>
    <row r="492" spans="1:20" s="18" customFormat="1" ht="18.75" customHeight="1" x14ac:dyDescent="0.25">
      <c r="A492" s="156">
        <v>7337</v>
      </c>
      <c r="B492" s="26" t="s">
        <v>1714</v>
      </c>
      <c r="C492" s="139">
        <v>655461604</v>
      </c>
      <c r="D492" s="24" t="s">
        <v>1566</v>
      </c>
      <c r="E492" s="24" t="s">
        <v>1715</v>
      </c>
      <c r="F492" s="25" t="s">
        <v>1716</v>
      </c>
      <c r="G492" s="25" t="s">
        <v>1717</v>
      </c>
      <c r="H492" s="25" t="s">
        <v>1718</v>
      </c>
      <c r="I492" s="24" t="s">
        <v>1719</v>
      </c>
      <c r="J492" s="24" t="s">
        <v>1720</v>
      </c>
      <c r="K492" s="24" t="s">
        <v>1721</v>
      </c>
      <c r="L492" s="24" t="s">
        <v>1723</v>
      </c>
      <c r="M492" s="26" t="s">
        <v>6166</v>
      </c>
      <c r="N492" s="27" t="s">
        <v>1725</v>
      </c>
      <c r="O492" s="27" t="s">
        <v>1724</v>
      </c>
      <c r="P492" s="28" t="s">
        <v>1722</v>
      </c>
      <c r="Q492" s="27"/>
      <c r="R492" s="28" t="s">
        <v>1274</v>
      </c>
      <c r="S492" s="28" t="s">
        <v>1726</v>
      </c>
      <c r="T492" s="29">
        <v>39013</v>
      </c>
    </row>
    <row r="493" spans="1:20" s="18" customFormat="1" ht="18.75" customHeight="1" x14ac:dyDescent="0.25">
      <c r="A493" s="156">
        <v>7338</v>
      </c>
      <c r="B493" s="26" t="s">
        <v>1529</v>
      </c>
      <c r="C493" s="139">
        <v>653872801</v>
      </c>
      <c r="D493" s="24" t="s">
        <v>81</v>
      </c>
      <c r="E493" s="24" t="s">
        <v>1530</v>
      </c>
      <c r="F493" s="25" t="s">
        <v>1531</v>
      </c>
      <c r="G493" s="25" t="s">
        <v>1532</v>
      </c>
      <c r="H493" s="25" t="s">
        <v>1533</v>
      </c>
      <c r="I493" s="24" t="s">
        <v>186</v>
      </c>
      <c r="J493" s="24" t="s">
        <v>1534</v>
      </c>
      <c r="K493" s="24" t="s">
        <v>1535</v>
      </c>
      <c r="L493" s="24" t="s">
        <v>1537</v>
      </c>
      <c r="M493" s="26" t="s">
        <v>50</v>
      </c>
      <c r="N493" s="27" t="s">
        <v>1171</v>
      </c>
      <c r="O493" s="27" t="s">
        <v>1538</v>
      </c>
      <c r="P493" s="28" t="s">
        <v>1536</v>
      </c>
      <c r="Q493" s="27"/>
      <c r="R493" s="28" t="s">
        <v>92</v>
      </c>
      <c r="S493" s="28" t="s">
        <v>1539</v>
      </c>
      <c r="T493" s="29">
        <v>39015</v>
      </c>
    </row>
    <row r="494" spans="1:20" s="18" customFormat="1" ht="18.75" customHeight="1" x14ac:dyDescent="0.25">
      <c r="A494" s="156">
        <v>7339</v>
      </c>
      <c r="B494" s="26" t="s">
        <v>2119</v>
      </c>
      <c r="C494" s="139">
        <v>714364007</v>
      </c>
      <c r="D494" s="24" t="s">
        <v>1566</v>
      </c>
      <c r="E494" s="24" t="s">
        <v>2120</v>
      </c>
      <c r="F494" s="25" t="s">
        <v>2121</v>
      </c>
      <c r="G494" s="24" t="s">
        <v>2122</v>
      </c>
      <c r="H494" s="25" t="s">
        <v>2123</v>
      </c>
      <c r="I494" s="24" t="s">
        <v>2124</v>
      </c>
      <c r="J494" s="24" t="s">
        <v>2125</v>
      </c>
      <c r="K494" s="24" t="s">
        <v>2126</v>
      </c>
      <c r="L494" s="24" t="s">
        <v>2129</v>
      </c>
      <c r="M494" s="26" t="s">
        <v>50</v>
      </c>
      <c r="N494" s="27" t="s">
        <v>2130</v>
      </c>
      <c r="O494" s="27" t="s">
        <v>2128</v>
      </c>
      <c r="P494" s="28" t="s">
        <v>2127</v>
      </c>
      <c r="Q494" s="27"/>
      <c r="R494" s="28">
        <v>93401</v>
      </c>
      <c r="S494" s="28" t="s">
        <v>2131</v>
      </c>
      <c r="T494" s="29">
        <v>39030</v>
      </c>
    </row>
    <row r="495" spans="1:20" s="18" customFormat="1" ht="18.75" customHeight="1" x14ac:dyDescent="0.25">
      <c r="A495" s="156">
        <v>7340</v>
      </c>
      <c r="B495" s="26" t="s">
        <v>2627</v>
      </c>
      <c r="C495" s="139">
        <v>727718001</v>
      </c>
      <c r="D495" s="24" t="s">
        <v>1566</v>
      </c>
      <c r="E495" s="24" t="s">
        <v>2628</v>
      </c>
      <c r="F495" s="25" t="s">
        <v>2629</v>
      </c>
      <c r="G495" s="25" t="s">
        <v>2630</v>
      </c>
      <c r="H495" s="25" t="s">
        <v>2631</v>
      </c>
      <c r="I495" s="24" t="s">
        <v>2632</v>
      </c>
      <c r="J495" s="24" t="s">
        <v>2633</v>
      </c>
      <c r="K495" s="24" t="s">
        <v>2634</v>
      </c>
      <c r="L495" s="24" t="s">
        <v>2635</v>
      </c>
      <c r="M495" s="26" t="s">
        <v>50</v>
      </c>
      <c r="N495" s="27" t="s">
        <v>2637</v>
      </c>
      <c r="O495" s="27" t="s">
        <v>2636</v>
      </c>
      <c r="P495" s="28"/>
      <c r="Q495" s="27"/>
      <c r="R495" s="28" t="s">
        <v>92</v>
      </c>
      <c r="S495" s="28" t="s">
        <v>2638</v>
      </c>
      <c r="T495" s="29">
        <v>39052</v>
      </c>
    </row>
    <row r="496" spans="1:20" s="18" customFormat="1" ht="18.75" customHeight="1" x14ac:dyDescent="0.25">
      <c r="A496" s="156">
        <v>7341</v>
      </c>
      <c r="B496" s="26" t="s">
        <v>5299</v>
      </c>
      <c r="C496" s="139">
        <v>656131403</v>
      </c>
      <c r="D496" s="24" t="s">
        <v>53</v>
      </c>
      <c r="E496" s="24" t="s">
        <v>5300</v>
      </c>
      <c r="F496" s="25" t="s">
        <v>5301</v>
      </c>
      <c r="G496" s="25" t="s">
        <v>5302</v>
      </c>
      <c r="H496" s="25" t="s">
        <v>5303</v>
      </c>
      <c r="I496" s="24" t="s">
        <v>708</v>
      </c>
      <c r="J496" s="24" t="s">
        <v>5304</v>
      </c>
      <c r="K496" s="24" t="s">
        <v>5305</v>
      </c>
      <c r="L496" s="24" t="s">
        <v>5307</v>
      </c>
      <c r="M496" s="26" t="s">
        <v>50</v>
      </c>
      <c r="N496" s="27" t="s">
        <v>1840</v>
      </c>
      <c r="O496" s="27" t="s">
        <v>5308</v>
      </c>
      <c r="P496" s="28" t="s">
        <v>5306</v>
      </c>
      <c r="Q496" s="27"/>
      <c r="R496" s="28">
        <v>93991</v>
      </c>
      <c r="S496" s="28" t="s">
        <v>5309</v>
      </c>
      <c r="T496" s="29">
        <v>39073</v>
      </c>
    </row>
    <row r="497" spans="1:20" s="18" customFormat="1" ht="18.75" customHeight="1" x14ac:dyDescent="0.25">
      <c r="A497" s="156">
        <v>7342</v>
      </c>
      <c r="B497" s="26" t="s">
        <v>5469</v>
      </c>
      <c r="C497" s="139">
        <v>759905806</v>
      </c>
      <c r="D497" s="24" t="s">
        <v>81</v>
      </c>
      <c r="E497" s="24" t="s">
        <v>5470</v>
      </c>
      <c r="F497" s="25" t="s">
        <v>5471</v>
      </c>
      <c r="G497" s="25" t="s">
        <v>5282</v>
      </c>
      <c r="H497" s="25" t="s">
        <v>5472</v>
      </c>
      <c r="I497" s="24" t="s">
        <v>737</v>
      </c>
      <c r="J497" s="24" t="s">
        <v>5473</v>
      </c>
      <c r="K497" s="24" t="s">
        <v>5474</v>
      </c>
      <c r="L497" s="30" t="s">
        <v>5476</v>
      </c>
      <c r="M497" s="26" t="s">
        <v>344</v>
      </c>
      <c r="N497" s="27" t="s">
        <v>5477</v>
      </c>
      <c r="O497" s="27"/>
      <c r="P497" s="28" t="s">
        <v>5475</v>
      </c>
      <c r="Q497" s="27"/>
      <c r="R497" s="28" t="s">
        <v>419</v>
      </c>
      <c r="S497" s="28" t="s">
        <v>5478</v>
      </c>
      <c r="T497" s="29">
        <v>39097</v>
      </c>
    </row>
    <row r="498" spans="1:20" s="18" customFormat="1" ht="18.75" customHeight="1" x14ac:dyDescent="0.25">
      <c r="A498" s="156">
        <v>7343</v>
      </c>
      <c r="B498" s="26" t="s">
        <v>5075</v>
      </c>
      <c r="C498" s="139">
        <v>652155103</v>
      </c>
      <c r="D498" s="24" t="s">
        <v>53</v>
      </c>
      <c r="E498" s="24" t="s">
        <v>5076</v>
      </c>
      <c r="F498" s="25" t="s">
        <v>5077</v>
      </c>
      <c r="G498" s="25" t="s">
        <v>4977</v>
      </c>
      <c r="H498" s="25" t="s">
        <v>5078</v>
      </c>
      <c r="I498" s="24" t="s">
        <v>708</v>
      </c>
      <c r="J498" s="24" t="s">
        <v>5079</v>
      </c>
      <c r="K498" s="24" t="s">
        <v>5080</v>
      </c>
      <c r="L498" s="24" t="s">
        <v>5082</v>
      </c>
      <c r="M498" s="26" t="s">
        <v>630</v>
      </c>
      <c r="N498" s="27" t="s">
        <v>462</v>
      </c>
      <c r="O498" s="27"/>
      <c r="P498" s="28" t="s">
        <v>5081</v>
      </c>
      <c r="Q498" s="27"/>
      <c r="R498" s="28" t="s">
        <v>5083</v>
      </c>
      <c r="S498" s="28" t="s">
        <v>5084</v>
      </c>
      <c r="T498" s="29">
        <v>38739</v>
      </c>
    </row>
    <row r="499" spans="1:20" s="18" customFormat="1" ht="18.75" customHeight="1" x14ac:dyDescent="0.25">
      <c r="A499" s="156">
        <v>7344</v>
      </c>
      <c r="B499" s="26" t="s">
        <v>2226</v>
      </c>
      <c r="C499" s="139">
        <v>654426600</v>
      </c>
      <c r="D499" s="24" t="s">
        <v>1566</v>
      </c>
      <c r="E499" s="24" t="s">
        <v>2227</v>
      </c>
      <c r="F499" s="25" t="s">
        <v>2228</v>
      </c>
      <c r="G499" s="25" t="s">
        <v>2229</v>
      </c>
      <c r="H499" s="25" t="s">
        <v>2230</v>
      </c>
      <c r="I499" s="24" t="s">
        <v>1700</v>
      </c>
      <c r="J499" s="24" t="s">
        <v>2231</v>
      </c>
      <c r="K499" s="24" t="s">
        <v>2232</v>
      </c>
      <c r="L499" s="24" t="s">
        <v>2234</v>
      </c>
      <c r="M499" s="26" t="s">
        <v>50</v>
      </c>
      <c r="N499" s="27"/>
      <c r="O499" s="27" t="s">
        <v>2235</v>
      </c>
      <c r="P499" s="28" t="s">
        <v>2233</v>
      </c>
      <c r="Q499" s="27"/>
      <c r="R499" s="28" t="s">
        <v>92</v>
      </c>
      <c r="S499" s="28" t="s">
        <v>2236</v>
      </c>
      <c r="T499" s="29">
        <v>39113</v>
      </c>
    </row>
    <row r="500" spans="1:20" s="18" customFormat="1" ht="18.75" customHeight="1" x14ac:dyDescent="0.25">
      <c r="A500" s="156">
        <v>7345</v>
      </c>
      <c r="B500" s="26" t="s">
        <v>6185</v>
      </c>
      <c r="C500" s="139">
        <v>702006007</v>
      </c>
      <c r="D500" s="24" t="s">
        <v>81</v>
      </c>
      <c r="E500" s="24" t="s">
        <v>1431</v>
      </c>
      <c r="F500" s="25" t="s">
        <v>1432</v>
      </c>
      <c r="G500" s="25" t="s">
        <v>1433</v>
      </c>
      <c r="H500" s="25" t="s">
        <v>1434</v>
      </c>
      <c r="I500" s="24" t="s">
        <v>737</v>
      </c>
      <c r="J500" s="24" t="s">
        <v>139</v>
      </c>
      <c r="K500" s="24" t="s">
        <v>1435</v>
      </c>
      <c r="L500" s="24" t="s">
        <v>1437</v>
      </c>
      <c r="M500" s="26" t="s">
        <v>6169</v>
      </c>
      <c r="N500" s="27" t="s">
        <v>1438</v>
      </c>
      <c r="O500" s="27"/>
      <c r="P500" s="28" t="s">
        <v>1436</v>
      </c>
      <c r="Q500" s="27"/>
      <c r="R500" s="28" t="s">
        <v>419</v>
      </c>
      <c r="S500" s="28" t="s">
        <v>1439</v>
      </c>
      <c r="T500" s="29">
        <v>39122</v>
      </c>
    </row>
    <row r="501" spans="1:20" s="18" customFormat="1" ht="18.75" customHeight="1" x14ac:dyDescent="0.25">
      <c r="A501" s="156">
        <v>7346</v>
      </c>
      <c r="B501" s="26" t="s">
        <v>2082</v>
      </c>
      <c r="C501" s="139">
        <v>656852305</v>
      </c>
      <c r="D501" s="24" t="s">
        <v>1566</v>
      </c>
      <c r="E501" s="24" t="s">
        <v>2083</v>
      </c>
      <c r="F501" s="25" t="s">
        <v>2084</v>
      </c>
      <c r="G501" s="25" t="s">
        <v>2085</v>
      </c>
      <c r="H501" s="25" t="s">
        <v>2086</v>
      </c>
      <c r="I501" s="24" t="s">
        <v>2087</v>
      </c>
      <c r="J501" s="24" t="s">
        <v>2088</v>
      </c>
      <c r="K501" s="24" t="s">
        <v>2089</v>
      </c>
      <c r="L501" s="24" t="s">
        <v>2090</v>
      </c>
      <c r="M501" s="26" t="s">
        <v>50</v>
      </c>
      <c r="N501" s="27" t="s">
        <v>2091</v>
      </c>
      <c r="O501" s="27"/>
      <c r="P501" s="28"/>
      <c r="Q501" s="27"/>
      <c r="R501" s="28" t="s">
        <v>1274</v>
      </c>
      <c r="S501" s="28" t="s">
        <v>2092</v>
      </c>
      <c r="T501" s="29">
        <v>39128</v>
      </c>
    </row>
    <row r="502" spans="1:20" s="18" customFormat="1" ht="18.75" customHeight="1" x14ac:dyDescent="0.25">
      <c r="A502" s="157">
        <v>7347</v>
      </c>
      <c r="B502" s="19" t="s">
        <v>2287</v>
      </c>
      <c r="C502" s="140">
        <v>653176902</v>
      </c>
      <c r="D502" s="17" t="s">
        <v>1566</v>
      </c>
      <c r="E502" s="17" t="s">
        <v>2288</v>
      </c>
      <c r="F502" s="16" t="s">
        <v>7584</v>
      </c>
      <c r="G502" s="16" t="s">
        <v>2289</v>
      </c>
      <c r="H502" s="16" t="s">
        <v>7585</v>
      </c>
      <c r="I502" s="17" t="s">
        <v>2290</v>
      </c>
      <c r="J502" s="17" t="s">
        <v>2291</v>
      </c>
      <c r="K502" s="17" t="s">
        <v>2292</v>
      </c>
      <c r="L502" s="17" t="s">
        <v>2293</v>
      </c>
      <c r="M502" s="19" t="s">
        <v>50</v>
      </c>
      <c r="N502" s="20" t="s">
        <v>730</v>
      </c>
      <c r="O502" s="20" t="s">
        <v>2294</v>
      </c>
      <c r="P502" s="21" t="s">
        <v>2295</v>
      </c>
      <c r="Q502" s="20"/>
      <c r="R502" s="21" t="s">
        <v>92</v>
      </c>
      <c r="S502" s="21" t="s">
        <v>7611</v>
      </c>
      <c r="T502" s="22">
        <v>39143</v>
      </c>
    </row>
    <row r="503" spans="1:20" s="18" customFormat="1" ht="18.75" customHeight="1" x14ac:dyDescent="0.25">
      <c r="A503" s="156">
        <v>7348</v>
      </c>
      <c r="B503" s="26" t="s">
        <v>5134</v>
      </c>
      <c r="C503" s="139">
        <v>657555002</v>
      </c>
      <c r="D503" s="24" t="s">
        <v>4752</v>
      </c>
      <c r="E503" s="24" t="s">
        <v>5135</v>
      </c>
      <c r="F503" s="25" t="s">
        <v>5136</v>
      </c>
      <c r="G503" s="25" t="s">
        <v>735</v>
      </c>
      <c r="H503" s="25" t="s">
        <v>5137</v>
      </c>
      <c r="I503" s="24" t="s">
        <v>737</v>
      </c>
      <c r="J503" s="24" t="s">
        <v>5138</v>
      </c>
      <c r="K503" s="24" t="s">
        <v>5139</v>
      </c>
      <c r="L503" s="24" t="s">
        <v>5141</v>
      </c>
      <c r="M503" s="26" t="s">
        <v>50</v>
      </c>
      <c r="N503" s="27" t="s">
        <v>4444</v>
      </c>
      <c r="O503" s="27"/>
      <c r="P503" s="28" t="s">
        <v>5140</v>
      </c>
      <c r="Q503" s="27"/>
      <c r="R503" s="28" t="s">
        <v>419</v>
      </c>
      <c r="S503" s="28" t="s">
        <v>5142</v>
      </c>
      <c r="T503" s="29">
        <v>39155</v>
      </c>
    </row>
    <row r="504" spans="1:20" s="18" customFormat="1" ht="18.75" customHeight="1" x14ac:dyDescent="0.25">
      <c r="A504" s="156">
        <v>7349</v>
      </c>
      <c r="B504" s="26" t="s">
        <v>732</v>
      </c>
      <c r="C504" s="139">
        <v>653803206</v>
      </c>
      <c r="D504" s="24" t="s">
        <v>81</v>
      </c>
      <c r="E504" s="24" t="s">
        <v>733</v>
      </c>
      <c r="F504" s="25" t="s">
        <v>734</v>
      </c>
      <c r="G504" s="25" t="s">
        <v>735</v>
      </c>
      <c r="H504" s="25" t="s">
        <v>736</v>
      </c>
      <c r="I504" s="24" t="s">
        <v>737</v>
      </c>
      <c r="J504" s="24" t="s">
        <v>738</v>
      </c>
      <c r="K504" s="24" t="s">
        <v>739</v>
      </c>
      <c r="L504" s="24" t="s">
        <v>741</v>
      </c>
      <c r="M504" s="26" t="s">
        <v>344</v>
      </c>
      <c r="N504" s="27" t="s">
        <v>742</v>
      </c>
      <c r="O504" s="27"/>
      <c r="P504" s="28" t="s">
        <v>740</v>
      </c>
      <c r="Q504" s="27"/>
      <c r="R504" s="28" t="s">
        <v>419</v>
      </c>
      <c r="S504" s="28" t="s">
        <v>743</v>
      </c>
      <c r="T504" s="29">
        <v>39162</v>
      </c>
    </row>
    <row r="505" spans="1:20" s="18" customFormat="1" ht="18.75" customHeight="1" x14ac:dyDescent="0.25">
      <c r="A505" s="157">
        <v>7350</v>
      </c>
      <c r="B505" s="19" t="s">
        <v>5547</v>
      </c>
      <c r="C505" s="140">
        <v>650086104</v>
      </c>
      <c r="D505" s="17" t="s">
        <v>81</v>
      </c>
      <c r="E505" s="17" t="s">
        <v>5548</v>
      </c>
      <c r="F505" s="16" t="s">
        <v>7346</v>
      </c>
      <c r="G505" s="16" t="s">
        <v>4779</v>
      </c>
      <c r="H505" s="16" t="s">
        <v>6698</v>
      </c>
      <c r="I505" s="17" t="s">
        <v>5549</v>
      </c>
      <c r="J505" s="17" t="s">
        <v>7351</v>
      </c>
      <c r="K505" s="17" t="s">
        <v>5550</v>
      </c>
      <c r="L505" s="17" t="s">
        <v>7347</v>
      </c>
      <c r="M505" s="19" t="s">
        <v>6168</v>
      </c>
      <c r="N505" s="20" t="s">
        <v>2480</v>
      </c>
      <c r="O505" s="20" t="s">
        <v>7349</v>
      </c>
      <c r="P505" s="41" t="s">
        <v>7348</v>
      </c>
      <c r="Q505" s="20"/>
      <c r="R505" s="21" t="s">
        <v>530</v>
      </c>
      <c r="S505" s="21" t="s">
        <v>7350</v>
      </c>
      <c r="T505" s="22">
        <v>39171</v>
      </c>
    </row>
    <row r="506" spans="1:20" s="18" customFormat="1" ht="18.75" customHeight="1" x14ac:dyDescent="0.25">
      <c r="A506" s="156">
        <v>7351</v>
      </c>
      <c r="B506" s="26" t="s">
        <v>5001</v>
      </c>
      <c r="C506" s="139">
        <v>656424702</v>
      </c>
      <c r="D506" s="24" t="s">
        <v>5002</v>
      </c>
      <c r="E506" s="24" t="s">
        <v>5003</v>
      </c>
      <c r="F506" s="25" t="s">
        <v>5004</v>
      </c>
      <c r="G506" s="25" t="s">
        <v>5005</v>
      </c>
      <c r="H506" s="25" t="s">
        <v>5006</v>
      </c>
      <c r="I506" s="24" t="s">
        <v>460</v>
      </c>
      <c r="J506" s="24" t="s">
        <v>5007</v>
      </c>
      <c r="K506" s="24" t="s">
        <v>5008</v>
      </c>
      <c r="L506" s="24" t="s">
        <v>5009</v>
      </c>
      <c r="M506" s="26" t="s">
        <v>50</v>
      </c>
      <c r="N506" s="27" t="s">
        <v>3204</v>
      </c>
      <c r="O506" s="27" t="s">
        <v>5010</v>
      </c>
      <c r="P506" s="28"/>
      <c r="Q506" s="27"/>
      <c r="R506" s="28" t="s">
        <v>419</v>
      </c>
      <c r="S506" s="28" t="s">
        <v>5011</v>
      </c>
      <c r="T506" s="29">
        <v>39198</v>
      </c>
    </row>
    <row r="507" spans="1:20" s="18" customFormat="1" ht="18.75" customHeight="1" x14ac:dyDescent="0.25">
      <c r="A507" s="156">
        <v>7352</v>
      </c>
      <c r="B507" s="26" t="s">
        <v>1043</v>
      </c>
      <c r="C507" s="139">
        <v>657349402</v>
      </c>
      <c r="D507" s="24" t="s">
        <v>81</v>
      </c>
      <c r="E507" s="24" t="s">
        <v>1044</v>
      </c>
      <c r="F507" s="25" t="s">
        <v>1045</v>
      </c>
      <c r="G507" s="25" t="s">
        <v>1046</v>
      </c>
      <c r="H507" s="25" t="s">
        <v>1047</v>
      </c>
      <c r="I507" s="24" t="s">
        <v>737</v>
      </c>
      <c r="J507" s="24" t="s">
        <v>1048</v>
      </c>
      <c r="K507" s="24" t="s">
        <v>1049</v>
      </c>
      <c r="L507" s="30" t="s">
        <v>1051</v>
      </c>
      <c r="M507" s="26" t="s">
        <v>50</v>
      </c>
      <c r="N507" s="27" t="s">
        <v>1052</v>
      </c>
      <c r="O507" s="27"/>
      <c r="P507" s="28" t="s">
        <v>1050</v>
      </c>
      <c r="Q507" s="27"/>
      <c r="R507" s="28" t="s">
        <v>419</v>
      </c>
      <c r="S507" s="28" t="s">
        <v>1053</v>
      </c>
      <c r="T507" s="29">
        <v>39198</v>
      </c>
    </row>
    <row r="508" spans="1:20" s="18" customFormat="1" ht="18.75" customHeight="1" x14ac:dyDescent="0.25">
      <c r="A508" s="156">
        <v>7353</v>
      </c>
      <c r="B508" s="26" t="s">
        <v>4991</v>
      </c>
      <c r="C508" s="139" t="s">
        <v>7862</v>
      </c>
      <c r="D508" s="24" t="s">
        <v>81</v>
      </c>
      <c r="E508" s="24" t="s">
        <v>4992</v>
      </c>
      <c r="F508" s="25" t="s">
        <v>4993</v>
      </c>
      <c r="G508" s="25" t="s">
        <v>4779</v>
      </c>
      <c r="H508" s="25" t="s">
        <v>4994</v>
      </c>
      <c r="I508" s="24" t="s">
        <v>708</v>
      </c>
      <c r="J508" s="24" t="s">
        <v>4995</v>
      </c>
      <c r="K508" s="24" t="s">
        <v>4996</v>
      </c>
      <c r="L508" s="24" t="s">
        <v>4997</v>
      </c>
      <c r="M508" s="26" t="s">
        <v>50</v>
      </c>
      <c r="N508" s="27" t="s">
        <v>4999</v>
      </c>
      <c r="O508" s="27" t="s">
        <v>4998</v>
      </c>
      <c r="P508" s="28"/>
      <c r="Q508" s="27"/>
      <c r="R508" s="28" t="s">
        <v>419</v>
      </c>
      <c r="S508" s="28" t="s">
        <v>5000</v>
      </c>
      <c r="T508" s="29">
        <v>39204</v>
      </c>
    </row>
    <row r="509" spans="1:20" s="18" customFormat="1" ht="18.75" customHeight="1" x14ac:dyDescent="0.25">
      <c r="A509" s="157">
        <v>7354</v>
      </c>
      <c r="B509" s="19" t="s">
        <v>3582</v>
      </c>
      <c r="C509" s="140">
        <v>692614003</v>
      </c>
      <c r="D509" s="17" t="s">
        <v>2854</v>
      </c>
      <c r="E509" s="17" t="s">
        <v>2882</v>
      </c>
      <c r="F509" s="16" t="s">
        <v>1700</v>
      </c>
      <c r="G509" s="16" t="s">
        <v>2883</v>
      </c>
      <c r="H509" s="16" t="s">
        <v>29</v>
      </c>
      <c r="I509" s="17"/>
      <c r="J509" s="17"/>
      <c r="K509" s="17" t="s">
        <v>3583</v>
      </c>
      <c r="L509" s="17" t="s">
        <v>3585</v>
      </c>
      <c r="M509" s="19" t="s">
        <v>50</v>
      </c>
      <c r="N509" s="20" t="s">
        <v>3587</v>
      </c>
      <c r="O509" s="20" t="s">
        <v>3586</v>
      </c>
      <c r="P509" s="21" t="s">
        <v>3584</v>
      </c>
      <c r="Q509" s="20"/>
      <c r="R509" s="21">
        <v>91001</v>
      </c>
      <c r="S509" s="21" t="s">
        <v>2906</v>
      </c>
      <c r="T509" s="22">
        <v>39212</v>
      </c>
    </row>
    <row r="510" spans="1:20" s="18" customFormat="1" ht="18.75" customHeight="1" x14ac:dyDescent="0.25">
      <c r="A510" s="157">
        <v>7355</v>
      </c>
      <c r="B510" s="19" t="s">
        <v>3376</v>
      </c>
      <c r="C510" s="140">
        <v>692008006</v>
      </c>
      <c r="D510" s="17" t="s">
        <v>2854</v>
      </c>
      <c r="E510" s="17" t="s">
        <v>2871</v>
      </c>
      <c r="F510" s="16" t="s">
        <v>27</v>
      </c>
      <c r="G510" s="16" t="s">
        <v>2872</v>
      </c>
      <c r="H510" s="16" t="s">
        <v>29</v>
      </c>
      <c r="I510" s="17"/>
      <c r="J510" s="17"/>
      <c r="K510" s="17" t="s">
        <v>3377</v>
      </c>
      <c r="L510" s="17" t="s">
        <v>3378</v>
      </c>
      <c r="M510" s="19" t="s">
        <v>6166</v>
      </c>
      <c r="N510" s="20" t="s">
        <v>3380</v>
      </c>
      <c r="O510" s="20" t="s">
        <v>3379</v>
      </c>
      <c r="P510" s="21"/>
      <c r="Q510" s="20"/>
      <c r="R510" s="21">
        <v>91001</v>
      </c>
      <c r="S510" s="21" t="s">
        <v>2875</v>
      </c>
      <c r="T510" s="22">
        <v>39212</v>
      </c>
    </row>
    <row r="511" spans="1:20" s="18" customFormat="1" ht="18.75" customHeight="1" x14ac:dyDescent="0.25">
      <c r="A511" s="156">
        <v>7356</v>
      </c>
      <c r="B511" s="26" t="s">
        <v>7309</v>
      </c>
      <c r="C511" s="139">
        <v>692102002</v>
      </c>
      <c r="D511" s="24" t="s">
        <v>3965</v>
      </c>
      <c r="E511" s="17" t="s">
        <v>2871</v>
      </c>
      <c r="F511" s="25" t="s">
        <v>1700</v>
      </c>
      <c r="G511" s="16" t="s">
        <v>2872</v>
      </c>
      <c r="H511" s="25" t="s">
        <v>29</v>
      </c>
      <c r="I511" s="24"/>
      <c r="J511" s="24"/>
      <c r="K511" s="24" t="s">
        <v>7310</v>
      </c>
      <c r="L511" s="24" t="s">
        <v>7311</v>
      </c>
      <c r="M511" s="26" t="s">
        <v>6166</v>
      </c>
      <c r="N511" s="27" t="s">
        <v>7312</v>
      </c>
      <c r="O511" s="27" t="s">
        <v>7313</v>
      </c>
      <c r="P511" s="28"/>
      <c r="Q511" s="27"/>
      <c r="R511" s="28">
        <v>91001</v>
      </c>
      <c r="S511" s="28" t="s">
        <v>2949</v>
      </c>
      <c r="T511" s="29">
        <v>39212</v>
      </c>
    </row>
    <row r="512" spans="1:20" s="18" customFormat="1" ht="18.75" customHeight="1" x14ac:dyDescent="0.25">
      <c r="A512" s="156">
        <v>7357</v>
      </c>
      <c r="B512" s="26" t="s">
        <v>4446</v>
      </c>
      <c r="C512" s="139">
        <v>656702605</v>
      </c>
      <c r="D512" s="24" t="s">
        <v>4301</v>
      </c>
      <c r="E512" s="24" t="s">
        <v>4447</v>
      </c>
      <c r="F512" s="25" t="s">
        <v>4448</v>
      </c>
      <c r="G512" s="25" t="s">
        <v>4449</v>
      </c>
      <c r="H512" s="25" t="s">
        <v>4450</v>
      </c>
      <c r="I512" s="24" t="s">
        <v>4451</v>
      </c>
      <c r="J512" s="24" t="s">
        <v>4452</v>
      </c>
      <c r="K512" s="24" t="s">
        <v>4453</v>
      </c>
      <c r="L512" s="24" t="s">
        <v>4455</v>
      </c>
      <c r="M512" s="26" t="s">
        <v>630</v>
      </c>
      <c r="N512" s="24" t="s">
        <v>3114</v>
      </c>
      <c r="O512" s="27" t="s">
        <v>4456</v>
      </c>
      <c r="P512" s="27" t="s">
        <v>4454</v>
      </c>
      <c r="Q512" s="27"/>
      <c r="R512" s="28">
        <v>93401</v>
      </c>
      <c r="S512" s="28" t="s">
        <v>4457</v>
      </c>
      <c r="T512" s="29">
        <v>39212</v>
      </c>
    </row>
    <row r="513" spans="1:20" s="18" customFormat="1" ht="18.75" customHeight="1" x14ac:dyDescent="0.25">
      <c r="A513" s="156">
        <v>7358</v>
      </c>
      <c r="B513" s="26" t="s">
        <v>4181</v>
      </c>
      <c r="C513" s="139" t="s">
        <v>7851</v>
      </c>
      <c r="D513" s="24" t="s">
        <v>4182</v>
      </c>
      <c r="E513" s="24" t="s">
        <v>4183</v>
      </c>
      <c r="F513" s="25" t="s">
        <v>4184</v>
      </c>
      <c r="G513" s="25" t="s">
        <v>4185</v>
      </c>
      <c r="H513" s="25" t="s">
        <v>4186</v>
      </c>
      <c r="I513" s="24" t="s">
        <v>708</v>
      </c>
      <c r="J513" s="24" t="s">
        <v>4187</v>
      </c>
      <c r="K513" s="24" t="s">
        <v>4188</v>
      </c>
      <c r="L513" s="24" t="s">
        <v>4189</v>
      </c>
      <c r="M513" s="26" t="s">
        <v>50</v>
      </c>
      <c r="N513" s="27" t="s">
        <v>4190</v>
      </c>
      <c r="O513" s="27"/>
      <c r="P513" s="28"/>
      <c r="Q513" s="27"/>
      <c r="R513" s="28">
        <v>93401</v>
      </c>
      <c r="S513" s="28" t="s">
        <v>4191</v>
      </c>
      <c r="T513" s="29">
        <v>39240</v>
      </c>
    </row>
    <row r="514" spans="1:20" s="18" customFormat="1" ht="18.75" customHeight="1" x14ac:dyDescent="0.25">
      <c r="A514" s="156">
        <v>7359</v>
      </c>
      <c r="B514" s="26" t="s">
        <v>5925</v>
      </c>
      <c r="C514" s="139">
        <v>616068008</v>
      </c>
      <c r="D514" s="24" t="s">
        <v>2745</v>
      </c>
      <c r="E514" s="24" t="s">
        <v>5926</v>
      </c>
      <c r="F514" s="25" t="s">
        <v>27</v>
      </c>
      <c r="G514" s="25" t="s">
        <v>5927</v>
      </c>
      <c r="H514" s="25" t="s">
        <v>29</v>
      </c>
      <c r="I514" s="24"/>
      <c r="J514" s="24"/>
      <c r="K514" s="24" t="s">
        <v>6317</v>
      </c>
      <c r="L514" s="24" t="s">
        <v>5928</v>
      </c>
      <c r="M514" s="26" t="s">
        <v>6170</v>
      </c>
      <c r="N514" s="27" t="s">
        <v>5929</v>
      </c>
      <c r="O514" s="26" t="s">
        <v>6318</v>
      </c>
      <c r="P514" s="28"/>
      <c r="Q514" s="27"/>
      <c r="R514" s="28">
        <v>91001</v>
      </c>
      <c r="S514" s="28" t="s">
        <v>607</v>
      </c>
      <c r="T514" s="29">
        <v>39245</v>
      </c>
    </row>
    <row r="515" spans="1:20" s="18" customFormat="1" ht="18.75" customHeight="1" x14ac:dyDescent="0.25">
      <c r="A515" s="156">
        <v>7360</v>
      </c>
      <c r="B515" s="26" t="s">
        <v>518</v>
      </c>
      <c r="C515" s="139">
        <v>653936605</v>
      </c>
      <c r="D515" s="24" t="s">
        <v>518</v>
      </c>
      <c r="E515" s="24" t="s">
        <v>519</v>
      </c>
      <c r="F515" s="25" t="s">
        <v>520</v>
      </c>
      <c r="G515" s="25" t="s">
        <v>521</v>
      </c>
      <c r="H515" s="25" t="s">
        <v>524</v>
      </c>
      <c r="I515" s="25" t="s">
        <v>522</v>
      </c>
      <c r="J515" s="24" t="s">
        <v>523</v>
      </c>
      <c r="K515" s="24" t="s">
        <v>525</v>
      </c>
      <c r="L515" s="24" t="s">
        <v>527</v>
      </c>
      <c r="M515" s="26" t="s">
        <v>50</v>
      </c>
      <c r="N515" s="27" t="s">
        <v>529</v>
      </c>
      <c r="O515" s="27" t="s">
        <v>528</v>
      </c>
      <c r="P515" s="28" t="s">
        <v>526</v>
      </c>
      <c r="Q515" s="27"/>
      <c r="R515" s="28" t="s">
        <v>530</v>
      </c>
      <c r="S515" s="28" t="s">
        <v>531</v>
      </c>
      <c r="T515" s="29">
        <v>39261</v>
      </c>
    </row>
    <row r="516" spans="1:20" s="18" customFormat="1" ht="18.75" customHeight="1" x14ac:dyDescent="0.25">
      <c r="A516" s="156">
        <v>7361</v>
      </c>
      <c r="B516" s="26" t="s">
        <v>503</v>
      </c>
      <c r="C516" s="139">
        <v>708794007</v>
      </c>
      <c r="D516" s="24" t="s">
        <v>81</v>
      </c>
      <c r="E516" s="24" t="s">
        <v>504</v>
      </c>
      <c r="F516" s="25" t="s">
        <v>505</v>
      </c>
      <c r="G516" s="25" t="s">
        <v>506</v>
      </c>
      <c r="H516" s="25" t="s">
        <v>507</v>
      </c>
      <c r="I516" s="24" t="s">
        <v>508</v>
      </c>
      <c r="J516" s="24" t="s">
        <v>509</v>
      </c>
      <c r="K516" s="24" t="s">
        <v>510</v>
      </c>
      <c r="L516" s="24" t="s">
        <v>511</v>
      </c>
      <c r="M516" s="26" t="s">
        <v>50</v>
      </c>
      <c r="N516" s="27" t="s">
        <v>443</v>
      </c>
      <c r="O516" s="27"/>
      <c r="P516" s="28"/>
      <c r="Q516" s="27"/>
      <c r="R516" s="28" t="s">
        <v>419</v>
      </c>
      <c r="S516" s="28" t="s">
        <v>512</v>
      </c>
      <c r="T516" s="29">
        <v>39261</v>
      </c>
    </row>
    <row r="517" spans="1:20" s="18" customFormat="1" ht="18.75" customHeight="1" x14ac:dyDescent="0.25">
      <c r="A517" s="156">
        <v>7362</v>
      </c>
      <c r="B517" s="26" t="s">
        <v>5129</v>
      </c>
      <c r="C517" s="139">
        <v>657798800</v>
      </c>
      <c r="D517" s="24" t="s">
        <v>81</v>
      </c>
      <c r="E517" s="24" t="s">
        <v>5130</v>
      </c>
      <c r="F517" s="31" t="s">
        <v>7546</v>
      </c>
      <c r="G517" s="25" t="s">
        <v>5131</v>
      </c>
      <c r="H517" s="25" t="s">
        <v>6741</v>
      </c>
      <c r="I517" s="24" t="s">
        <v>5132</v>
      </c>
      <c r="J517" s="24" t="s">
        <v>6742</v>
      </c>
      <c r="K517" s="24" t="s">
        <v>5133</v>
      </c>
      <c r="L517" s="32" t="s">
        <v>7734</v>
      </c>
      <c r="M517" s="26" t="s">
        <v>50</v>
      </c>
      <c r="N517" s="27" t="s">
        <v>730</v>
      </c>
      <c r="O517" s="27">
        <v>56232475099</v>
      </c>
      <c r="P517" s="40" t="s">
        <v>7547</v>
      </c>
      <c r="Q517" s="27"/>
      <c r="R517" s="28" t="s">
        <v>1217</v>
      </c>
      <c r="S517" s="33" t="s">
        <v>7545</v>
      </c>
      <c r="T517" s="29">
        <v>39269</v>
      </c>
    </row>
    <row r="518" spans="1:20" s="18" customFormat="1" ht="18.75" customHeight="1" x14ac:dyDescent="0.25">
      <c r="A518" s="156">
        <v>7363</v>
      </c>
      <c r="B518" s="26" t="s">
        <v>4192</v>
      </c>
      <c r="C518" s="139" t="s">
        <v>7852</v>
      </c>
      <c r="D518" s="24" t="s">
        <v>81</v>
      </c>
      <c r="E518" s="24" t="s">
        <v>4193</v>
      </c>
      <c r="F518" s="25" t="s">
        <v>6663</v>
      </c>
      <c r="G518" s="25" t="s">
        <v>4194</v>
      </c>
      <c r="H518" s="25" t="s">
        <v>6664</v>
      </c>
      <c r="I518" s="24" t="s">
        <v>4195</v>
      </c>
      <c r="J518" s="24" t="s">
        <v>4196</v>
      </c>
      <c r="K518" s="24" t="s">
        <v>4197</v>
      </c>
      <c r="L518" s="24" t="s">
        <v>4198</v>
      </c>
      <c r="M518" s="26" t="s">
        <v>50</v>
      </c>
      <c r="N518" s="27" t="s">
        <v>2147</v>
      </c>
      <c r="O518" s="27" t="s">
        <v>4199</v>
      </c>
      <c r="P518" s="28"/>
      <c r="Q518" s="27"/>
      <c r="R518" s="28" t="s">
        <v>530</v>
      </c>
      <c r="S518" s="28" t="s">
        <v>6681</v>
      </c>
      <c r="T518" s="29">
        <v>39275</v>
      </c>
    </row>
    <row r="519" spans="1:20" s="18" customFormat="1" ht="18.75" customHeight="1" x14ac:dyDescent="0.25">
      <c r="A519" s="156">
        <v>7364</v>
      </c>
      <c r="B519" s="26" t="s">
        <v>4355</v>
      </c>
      <c r="C519" s="139">
        <v>657351903</v>
      </c>
      <c r="D519" s="24" t="s">
        <v>4301</v>
      </c>
      <c r="E519" s="24" t="s">
        <v>4356</v>
      </c>
      <c r="F519" s="25" t="s">
        <v>4357</v>
      </c>
      <c r="G519" s="25" t="s">
        <v>4358</v>
      </c>
      <c r="H519" s="24" t="s">
        <v>4359</v>
      </c>
      <c r="I519" s="24" t="s">
        <v>1934</v>
      </c>
      <c r="J519" s="24" t="s">
        <v>4360</v>
      </c>
      <c r="K519" s="24" t="s">
        <v>4361</v>
      </c>
      <c r="L519" s="24" t="s">
        <v>4363</v>
      </c>
      <c r="M519" s="26" t="s">
        <v>50</v>
      </c>
      <c r="N519" s="27" t="s">
        <v>730</v>
      </c>
      <c r="O519" s="27" t="s">
        <v>4364</v>
      </c>
      <c r="P519" s="28" t="s">
        <v>4362</v>
      </c>
      <c r="Q519" s="27"/>
      <c r="R519" s="28">
        <v>93401</v>
      </c>
      <c r="S519" s="28" t="s">
        <v>4365</v>
      </c>
      <c r="T519" s="29">
        <v>39289</v>
      </c>
    </row>
    <row r="520" spans="1:20" s="18" customFormat="1" ht="18.75" customHeight="1" x14ac:dyDescent="0.25">
      <c r="A520" s="156">
        <v>7365</v>
      </c>
      <c r="B520" s="26" t="s">
        <v>5095</v>
      </c>
      <c r="C520" s="139">
        <v>651996902</v>
      </c>
      <c r="D520" s="24" t="s">
        <v>81</v>
      </c>
      <c r="E520" s="24" t="s">
        <v>5096</v>
      </c>
      <c r="F520" s="25" t="s">
        <v>5097</v>
      </c>
      <c r="G520" s="25" t="s">
        <v>5098</v>
      </c>
      <c r="H520" s="25" t="s">
        <v>5099</v>
      </c>
      <c r="I520" s="24" t="s">
        <v>5100</v>
      </c>
      <c r="J520" s="24" t="s">
        <v>5101</v>
      </c>
      <c r="K520" s="24" t="s">
        <v>5102</v>
      </c>
      <c r="L520" s="24" t="s">
        <v>5104</v>
      </c>
      <c r="M520" s="26" t="s">
        <v>50</v>
      </c>
      <c r="N520" s="27" t="s">
        <v>5105</v>
      </c>
      <c r="O520" s="27" t="s">
        <v>5103</v>
      </c>
      <c r="P520" s="28"/>
      <c r="Q520" s="27"/>
      <c r="R520" s="28" t="s">
        <v>530</v>
      </c>
      <c r="S520" s="28" t="s">
        <v>5106</v>
      </c>
      <c r="T520" s="29">
        <v>39290</v>
      </c>
    </row>
    <row r="521" spans="1:20" s="18" customFormat="1" ht="18.75" customHeight="1" x14ac:dyDescent="0.25">
      <c r="A521" s="156">
        <v>7366</v>
      </c>
      <c r="B521" s="26" t="s">
        <v>4344</v>
      </c>
      <c r="C521" s="139">
        <v>657208701</v>
      </c>
      <c r="D521" s="24" t="s">
        <v>4313</v>
      </c>
      <c r="E521" s="24" t="s">
        <v>4345</v>
      </c>
      <c r="F521" s="25" t="s">
        <v>4346</v>
      </c>
      <c r="G521" s="25" t="s">
        <v>4347</v>
      </c>
      <c r="H521" s="25" t="s">
        <v>4348</v>
      </c>
      <c r="I521" s="25" t="s">
        <v>737</v>
      </c>
      <c r="J521" s="24" t="s">
        <v>4349</v>
      </c>
      <c r="K521" s="24" t="s">
        <v>4350</v>
      </c>
      <c r="L521" s="24" t="s">
        <v>4352</v>
      </c>
      <c r="M521" s="26" t="s">
        <v>51</v>
      </c>
      <c r="N521" s="27" t="s">
        <v>1430</v>
      </c>
      <c r="O521" s="27" t="s">
        <v>4353</v>
      </c>
      <c r="P521" s="28" t="s">
        <v>4351</v>
      </c>
      <c r="Q521" s="27"/>
      <c r="R521" s="28" t="s">
        <v>419</v>
      </c>
      <c r="S521" s="28" t="s">
        <v>4354</v>
      </c>
      <c r="T521" s="29">
        <v>39303</v>
      </c>
    </row>
    <row r="522" spans="1:20" s="18" customFormat="1" ht="18.75" customHeight="1" x14ac:dyDescent="0.25">
      <c r="A522" s="157">
        <v>7367</v>
      </c>
      <c r="B522" s="19" t="s">
        <v>4751</v>
      </c>
      <c r="C522" s="140">
        <v>655778705</v>
      </c>
      <c r="D522" s="17" t="s">
        <v>4752</v>
      </c>
      <c r="E522" s="17" t="s">
        <v>4753</v>
      </c>
      <c r="F522" s="85" t="s">
        <v>7314</v>
      </c>
      <c r="G522" s="16" t="s">
        <v>4754</v>
      </c>
      <c r="H522" s="16" t="s">
        <v>6271</v>
      </c>
      <c r="I522" s="17" t="s">
        <v>708</v>
      </c>
      <c r="J522" s="17" t="s">
        <v>6272</v>
      </c>
      <c r="K522" s="17" t="s">
        <v>4755</v>
      </c>
      <c r="L522" s="17" t="s">
        <v>4757</v>
      </c>
      <c r="M522" s="19" t="s">
        <v>630</v>
      </c>
      <c r="N522" s="20" t="s">
        <v>1347</v>
      </c>
      <c r="O522" s="20" t="s">
        <v>4758</v>
      </c>
      <c r="P522" s="21" t="s">
        <v>4756</v>
      </c>
      <c r="Q522" s="20"/>
      <c r="R522" s="21" t="s">
        <v>92</v>
      </c>
      <c r="S522" s="21" t="s">
        <v>7315</v>
      </c>
      <c r="T522" s="22">
        <v>39308</v>
      </c>
    </row>
    <row r="523" spans="1:20" s="18" customFormat="1" ht="18.75" customHeight="1" x14ac:dyDescent="0.25">
      <c r="A523" s="156">
        <v>7368</v>
      </c>
      <c r="B523" s="26" t="s">
        <v>4722</v>
      </c>
      <c r="C523" s="139">
        <v>656859903</v>
      </c>
      <c r="D523" s="24" t="s">
        <v>4313</v>
      </c>
      <c r="E523" s="24" t="s">
        <v>4723</v>
      </c>
      <c r="F523" s="25" t="s">
        <v>4724</v>
      </c>
      <c r="G523" s="25" t="s">
        <v>4725</v>
      </c>
      <c r="H523" s="25" t="s">
        <v>4726</v>
      </c>
      <c r="I523" s="24" t="s">
        <v>737</v>
      </c>
      <c r="J523" s="24" t="s">
        <v>4727</v>
      </c>
      <c r="K523" s="24" t="s">
        <v>4728</v>
      </c>
      <c r="L523" s="24" t="s">
        <v>4730</v>
      </c>
      <c r="M523" s="26" t="s">
        <v>6166</v>
      </c>
      <c r="N523" s="27" t="s">
        <v>4731</v>
      </c>
      <c r="O523" s="27"/>
      <c r="P523" s="28" t="s">
        <v>4729</v>
      </c>
      <c r="Q523" s="27"/>
      <c r="R523" s="28" t="s">
        <v>419</v>
      </c>
      <c r="S523" s="28" t="s">
        <v>4732</v>
      </c>
      <c r="T523" s="29">
        <v>39310</v>
      </c>
    </row>
    <row r="524" spans="1:20" s="18" customFormat="1" ht="18.75" customHeight="1" x14ac:dyDescent="0.25">
      <c r="A524" s="156">
        <v>7369</v>
      </c>
      <c r="B524" s="26" t="s">
        <v>2737</v>
      </c>
      <c r="C524" s="139">
        <v>653823304</v>
      </c>
      <c r="D524" s="24" t="s">
        <v>2738</v>
      </c>
      <c r="E524" s="24" t="s">
        <v>2739</v>
      </c>
      <c r="F524" s="31" t="s">
        <v>7657</v>
      </c>
      <c r="G524" s="25" t="s">
        <v>2740</v>
      </c>
      <c r="H524" s="25" t="s">
        <v>7658</v>
      </c>
      <c r="I524" s="32" t="s">
        <v>7659</v>
      </c>
      <c r="J524" s="32" t="s">
        <v>7660</v>
      </c>
      <c r="K524" s="24" t="s">
        <v>2741</v>
      </c>
      <c r="L524" s="24" t="s">
        <v>2742</v>
      </c>
      <c r="M524" s="26" t="s">
        <v>50</v>
      </c>
      <c r="N524" s="27" t="s">
        <v>730</v>
      </c>
      <c r="O524" s="27" t="s">
        <v>2743</v>
      </c>
      <c r="P524" s="28"/>
      <c r="Q524" s="27"/>
      <c r="R524" s="28" t="s">
        <v>92</v>
      </c>
      <c r="S524" s="33" t="s">
        <v>7687</v>
      </c>
      <c r="T524" s="29">
        <v>39317</v>
      </c>
    </row>
    <row r="525" spans="1:20" s="18" customFormat="1" ht="18.75" customHeight="1" x14ac:dyDescent="0.25">
      <c r="A525" s="156">
        <v>7370</v>
      </c>
      <c r="B525" s="26" t="s">
        <v>1953</v>
      </c>
      <c r="C525" s="139" t="s">
        <v>7810</v>
      </c>
      <c r="D525" s="24" t="s">
        <v>1566</v>
      </c>
      <c r="E525" s="24" t="s">
        <v>1954</v>
      </c>
      <c r="F525" s="25" t="s">
        <v>1955</v>
      </c>
      <c r="G525" s="25" t="s">
        <v>1956</v>
      </c>
      <c r="H525" s="25" t="s">
        <v>1957</v>
      </c>
      <c r="I525" s="24" t="s">
        <v>1958</v>
      </c>
      <c r="J525" s="24" t="s">
        <v>1959</v>
      </c>
      <c r="K525" s="24" t="s">
        <v>1960</v>
      </c>
      <c r="L525" s="24" t="s">
        <v>1961</v>
      </c>
      <c r="M525" s="26" t="s">
        <v>50</v>
      </c>
      <c r="N525" s="27" t="s">
        <v>852</v>
      </c>
      <c r="O525" s="27" t="s">
        <v>1962</v>
      </c>
      <c r="P525" s="28"/>
      <c r="Q525" s="27"/>
      <c r="R525" s="28" t="s">
        <v>419</v>
      </c>
      <c r="S525" s="28" t="s">
        <v>1963</v>
      </c>
      <c r="T525" s="29">
        <v>39322</v>
      </c>
    </row>
    <row r="526" spans="1:20" s="18" customFormat="1" ht="18.75" customHeight="1" x14ac:dyDescent="0.25">
      <c r="A526" s="156">
        <v>7371</v>
      </c>
      <c r="B526" s="26" t="s">
        <v>2309</v>
      </c>
      <c r="C526" s="139">
        <v>652968406</v>
      </c>
      <c r="D526" s="24" t="s">
        <v>1639</v>
      </c>
      <c r="E526" s="24" t="s">
        <v>2310</v>
      </c>
      <c r="F526" s="25" t="s">
        <v>2311</v>
      </c>
      <c r="G526" s="25" t="s">
        <v>2312</v>
      </c>
      <c r="H526" s="25" t="s">
        <v>2313</v>
      </c>
      <c r="I526" s="24" t="s">
        <v>2314</v>
      </c>
      <c r="J526" s="24" t="s">
        <v>2315</v>
      </c>
      <c r="K526" s="24" t="s">
        <v>2316</v>
      </c>
      <c r="L526" s="24" t="s">
        <v>2317</v>
      </c>
      <c r="M526" s="26" t="s">
        <v>50</v>
      </c>
      <c r="N526" s="27" t="s">
        <v>730</v>
      </c>
      <c r="O526" s="27" t="s">
        <v>2318</v>
      </c>
      <c r="P526" s="28"/>
      <c r="Q526" s="27"/>
      <c r="R526" s="28">
        <v>93401</v>
      </c>
      <c r="S526" s="28" t="s">
        <v>2319</v>
      </c>
      <c r="T526" s="29">
        <v>39322</v>
      </c>
    </row>
    <row r="527" spans="1:20" s="18" customFormat="1" ht="18.75" customHeight="1" x14ac:dyDescent="0.25">
      <c r="A527" s="156">
        <v>7372</v>
      </c>
      <c r="B527" s="26" t="s">
        <v>4300</v>
      </c>
      <c r="C527" s="139">
        <v>657662402</v>
      </c>
      <c r="D527" s="24" t="s">
        <v>4301</v>
      </c>
      <c r="E527" s="24" t="s">
        <v>4302</v>
      </c>
      <c r="F527" s="25" t="s">
        <v>4303</v>
      </c>
      <c r="G527" s="25" t="s">
        <v>4304</v>
      </c>
      <c r="H527" s="25" t="s">
        <v>4305</v>
      </c>
      <c r="I527" s="24" t="s">
        <v>1934</v>
      </c>
      <c r="J527" s="24" t="s">
        <v>4306</v>
      </c>
      <c r="K527" s="24" t="s">
        <v>4307</v>
      </c>
      <c r="L527" s="24" t="s">
        <v>4308</v>
      </c>
      <c r="M527" s="26" t="s">
        <v>630</v>
      </c>
      <c r="N527" s="27" t="s">
        <v>4310</v>
      </c>
      <c r="O527" s="27" t="s">
        <v>4309</v>
      </c>
      <c r="P527" s="28"/>
      <c r="Q527" s="27"/>
      <c r="R527" s="28">
        <v>93401</v>
      </c>
      <c r="S527" s="28" t="s">
        <v>4311</v>
      </c>
      <c r="T527" s="29">
        <v>39328</v>
      </c>
    </row>
    <row r="528" spans="1:20" s="18" customFormat="1" ht="18.75" customHeight="1" x14ac:dyDescent="0.25">
      <c r="A528" s="156">
        <v>7373</v>
      </c>
      <c r="B528" s="26" t="s">
        <v>2038</v>
      </c>
      <c r="C528" s="139">
        <v>740165003</v>
      </c>
      <c r="D528" s="24" t="s">
        <v>1566</v>
      </c>
      <c r="E528" s="24" t="s">
        <v>2039</v>
      </c>
      <c r="F528" s="25" t="s">
        <v>2040</v>
      </c>
      <c r="G528" s="25" t="s">
        <v>2041</v>
      </c>
      <c r="H528" s="25" t="s">
        <v>2042</v>
      </c>
      <c r="I528" s="24" t="s">
        <v>2043</v>
      </c>
      <c r="J528" s="24" t="s">
        <v>2044</v>
      </c>
      <c r="K528" s="24" t="s">
        <v>2045</v>
      </c>
      <c r="L528" s="24" t="s">
        <v>2046</v>
      </c>
      <c r="M528" s="26" t="s">
        <v>50</v>
      </c>
      <c r="N528" s="27" t="s">
        <v>1098</v>
      </c>
      <c r="O528" s="27"/>
      <c r="P528" s="28" t="s">
        <v>2047</v>
      </c>
      <c r="Q528" s="27"/>
      <c r="R528" s="28" t="s">
        <v>92</v>
      </c>
      <c r="S528" s="28" t="s">
        <v>2048</v>
      </c>
      <c r="T528" s="29">
        <v>39332</v>
      </c>
    </row>
    <row r="529" spans="1:20" s="18" customFormat="1" ht="18.75" customHeight="1" x14ac:dyDescent="0.25">
      <c r="A529" s="156">
        <v>7374</v>
      </c>
      <c r="B529" s="26" t="s">
        <v>2053</v>
      </c>
      <c r="C529" s="139">
        <v>722517008</v>
      </c>
      <c r="D529" s="24" t="s">
        <v>1566</v>
      </c>
      <c r="E529" s="24" t="s">
        <v>2054</v>
      </c>
      <c r="F529" s="25" t="s">
        <v>2055</v>
      </c>
      <c r="G529" s="25" t="s">
        <v>2056</v>
      </c>
      <c r="H529" s="25" t="s">
        <v>2057</v>
      </c>
      <c r="I529" s="24" t="s">
        <v>2058</v>
      </c>
      <c r="J529" s="24" t="s">
        <v>2059</v>
      </c>
      <c r="K529" s="24" t="s">
        <v>2060</v>
      </c>
      <c r="L529" s="24" t="s">
        <v>2062</v>
      </c>
      <c r="M529" s="26" t="s">
        <v>50</v>
      </c>
      <c r="N529" s="27" t="s">
        <v>1489</v>
      </c>
      <c r="O529" s="27" t="s">
        <v>2063</v>
      </c>
      <c r="P529" s="28" t="s">
        <v>2061</v>
      </c>
      <c r="Q529" s="27"/>
      <c r="R529" s="28" t="s">
        <v>92</v>
      </c>
      <c r="S529" s="28" t="s">
        <v>2064</v>
      </c>
      <c r="T529" s="29">
        <v>39349</v>
      </c>
    </row>
    <row r="530" spans="1:20" s="18" customFormat="1" ht="18.75" customHeight="1" x14ac:dyDescent="0.25">
      <c r="A530" s="156">
        <v>7376</v>
      </c>
      <c r="B530" s="26" t="s">
        <v>1638</v>
      </c>
      <c r="C530" s="139">
        <v>719991009</v>
      </c>
      <c r="D530" s="24" t="s">
        <v>1639</v>
      </c>
      <c r="E530" s="24" t="s">
        <v>1640</v>
      </c>
      <c r="F530" s="31" t="s">
        <v>7620</v>
      </c>
      <c r="G530" s="25" t="s">
        <v>1641</v>
      </c>
      <c r="H530" s="31" t="s">
        <v>7251</v>
      </c>
      <c r="I530" s="24" t="s">
        <v>1642</v>
      </c>
      <c r="J530" s="24" t="s">
        <v>6532</v>
      </c>
      <c r="K530" s="24" t="s">
        <v>1643</v>
      </c>
      <c r="L530" s="24" t="s">
        <v>1644</v>
      </c>
      <c r="M530" s="26" t="s">
        <v>50</v>
      </c>
      <c r="N530" s="27" t="s">
        <v>730</v>
      </c>
      <c r="O530" s="27" t="s">
        <v>1645</v>
      </c>
      <c r="P530" s="62" t="s">
        <v>7607</v>
      </c>
      <c r="Q530" s="27"/>
      <c r="R530" s="28">
        <v>93401</v>
      </c>
      <c r="S530" s="33" t="s">
        <v>7608</v>
      </c>
      <c r="T530" s="29">
        <v>39352</v>
      </c>
    </row>
    <row r="531" spans="1:20" s="18" customFormat="1" ht="18.75" customHeight="1" x14ac:dyDescent="0.25">
      <c r="A531" s="156">
        <v>7377</v>
      </c>
      <c r="B531" s="26" t="s">
        <v>5183</v>
      </c>
      <c r="C531" s="139" t="s">
        <v>7864</v>
      </c>
      <c r="D531" s="24" t="s">
        <v>81</v>
      </c>
      <c r="E531" s="24" t="s">
        <v>5184</v>
      </c>
      <c r="F531" s="25" t="s">
        <v>5185</v>
      </c>
      <c r="G531" s="25" t="s">
        <v>5186</v>
      </c>
      <c r="H531" s="25" t="s">
        <v>5187</v>
      </c>
      <c r="I531" s="24" t="s">
        <v>737</v>
      </c>
      <c r="J531" s="24" t="s">
        <v>5188</v>
      </c>
      <c r="K531" s="24" t="s">
        <v>5189</v>
      </c>
      <c r="L531" s="24" t="s">
        <v>5191</v>
      </c>
      <c r="M531" s="26" t="s">
        <v>630</v>
      </c>
      <c r="N531" s="27" t="s">
        <v>1602</v>
      </c>
      <c r="O531" s="27" t="s">
        <v>5192</v>
      </c>
      <c r="P531" s="28" t="s">
        <v>5190</v>
      </c>
      <c r="Q531" s="27"/>
      <c r="R531" s="28" t="s">
        <v>419</v>
      </c>
      <c r="S531" s="28" t="s">
        <v>5193</v>
      </c>
      <c r="T531" s="29">
        <v>39358</v>
      </c>
    </row>
    <row r="532" spans="1:20" s="18" customFormat="1" ht="18.75" customHeight="1" x14ac:dyDescent="0.25">
      <c r="A532" s="156">
        <v>7378</v>
      </c>
      <c r="B532" s="26" t="s">
        <v>2167</v>
      </c>
      <c r="C532" s="139" t="s">
        <v>7814</v>
      </c>
      <c r="D532" s="24" t="s">
        <v>1977</v>
      </c>
      <c r="E532" s="24" t="s">
        <v>2168</v>
      </c>
      <c r="F532" s="25" t="s">
        <v>2169</v>
      </c>
      <c r="G532" s="25" t="s">
        <v>2170</v>
      </c>
      <c r="H532" s="25" t="s">
        <v>2171</v>
      </c>
      <c r="I532" s="24" t="s">
        <v>2172</v>
      </c>
      <c r="J532" s="24" t="s">
        <v>2173</v>
      </c>
      <c r="K532" s="24" t="s">
        <v>2174</v>
      </c>
      <c r="L532" s="24" t="s">
        <v>2176</v>
      </c>
      <c r="M532" s="26" t="s">
        <v>6172</v>
      </c>
      <c r="N532" s="27" t="s">
        <v>1113</v>
      </c>
      <c r="O532" s="27"/>
      <c r="P532" s="28" t="s">
        <v>2175</v>
      </c>
      <c r="Q532" s="27"/>
      <c r="R532" s="28" t="s">
        <v>419</v>
      </c>
      <c r="S532" s="28" t="s">
        <v>6158</v>
      </c>
      <c r="T532" s="29">
        <v>39371</v>
      </c>
    </row>
    <row r="533" spans="1:20" s="18" customFormat="1" ht="18.75" customHeight="1" x14ac:dyDescent="0.25">
      <c r="A533" s="156">
        <v>7379</v>
      </c>
      <c r="B533" s="26" t="s">
        <v>73</v>
      </c>
      <c r="C533" s="139">
        <v>735972006</v>
      </c>
      <c r="D533" s="24" t="s">
        <v>53</v>
      </c>
      <c r="E533" s="24" t="s">
        <v>74</v>
      </c>
      <c r="F533" s="31" t="s">
        <v>7096</v>
      </c>
      <c r="G533" s="25" t="s">
        <v>75</v>
      </c>
      <c r="H533" s="25" t="s">
        <v>7097</v>
      </c>
      <c r="I533" s="24" t="s">
        <v>76</v>
      </c>
      <c r="J533" s="34" t="s">
        <v>6651</v>
      </c>
      <c r="K533" s="24" t="s">
        <v>6889</v>
      </c>
      <c r="L533" s="24" t="s">
        <v>77</v>
      </c>
      <c r="M533" s="26" t="s">
        <v>50</v>
      </c>
      <c r="N533" s="27" t="s">
        <v>78</v>
      </c>
      <c r="O533" s="27">
        <v>228798000</v>
      </c>
      <c r="P533" s="28" t="s">
        <v>6572</v>
      </c>
      <c r="Q533" s="27"/>
      <c r="R533" s="28" t="s">
        <v>79</v>
      </c>
      <c r="S533" s="33" t="s">
        <v>7098</v>
      </c>
      <c r="T533" s="29">
        <v>39381</v>
      </c>
    </row>
    <row r="534" spans="1:20" s="18" customFormat="1" ht="18.75" customHeight="1" x14ac:dyDescent="0.25">
      <c r="A534" s="156">
        <v>7380</v>
      </c>
      <c r="B534" s="26" t="s">
        <v>5505</v>
      </c>
      <c r="C534" s="139">
        <v>657110906</v>
      </c>
      <c r="D534" s="24" t="s">
        <v>53</v>
      </c>
      <c r="E534" s="24" t="s">
        <v>5506</v>
      </c>
      <c r="F534" s="25" t="s">
        <v>5507</v>
      </c>
      <c r="G534" s="25" t="s">
        <v>4977</v>
      </c>
      <c r="H534" s="25" t="s">
        <v>5508</v>
      </c>
      <c r="I534" s="24" t="s">
        <v>193</v>
      </c>
      <c r="J534" s="24" t="s">
        <v>5509</v>
      </c>
      <c r="K534" s="24" t="s">
        <v>5510</v>
      </c>
      <c r="L534" s="24" t="s">
        <v>5513</v>
      </c>
      <c r="M534" s="26" t="s">
        <v>50</v>
      </c>
      <c r="N534" s="27" t="s">
        <v>1160</v>
      </c>
      <c r="O534" s="27" t="s">
        <v>5512</v>
      </c>
      <c r="P534" s="28" t="s">
        <v>5511</v>
      </c>
      <c r="Q534" s="27"/>
      <c r="R534" s="28">
        <v>93991</v>
      </c>
      <c r="S534" s="28" t="s">
        <v>5514</v>
      </c>
      <c r="T534" s="29">
        <v>39384</v>
      </c>
    </row>
    <row r="535" spans="1:20" s="18" customFormat="1" ht="18.75" customHeight="1" x14ac:dyDescent="0.25">
      <c r="A535" s="157">
        <v>7381</v>
      </c>
      <c r="B535" s="19" t="s">
        <v>5729</v>
      </c>
      <c r="C535" s="140">
        <v>658279203</v>
      </c>
      <c r="D535" s="17" t="s">
        <v>5354</v>
      </c>
      <c r="E535" s="17" t="s">
        <v>5730</v>
      </c>
      <c r="F535" s="16" t="s">
        <v>7174</v>
      </c>
      <c r="G535" s="16" t="s">
        <v>5366</v>
      </c>
      <c r="H535" s="16" t="s">
        <v>7175</v>
      </c>
      <c r="I535" s="17" t="s">
        <v>5731</v>
      </c>
      <c r="J535" s="17" t="s">
        <v>7176</v>
      </c>
      <c r="K535" s="17" t="s">
        <v>6722</v>
      </c>
      <c r="L535" s="17" t="s">
        <v>6856</v>
      </c>
      <c r="M535" s="19" t="s">
        <v>50</v>
      </c>
      <c r="N535" s="20" t="s">
        <v>1210</v>
      </c>
      <c r="O535" s="20" t="s">
        <v>6858</v>
      </c>
      <c r="P535" s="21" t="s">
        <v>6857</v>
      </c>
      <c r="Q535" s="20"/>
      <c r="R535" s="21" t="s">
        <v>1217</v>
      </c>
      <c r="S535" s="21" t="s">
        <v>7182</v>
      </c>
      <c r="T535" s="22">
        <v>39392</v>
      </c>
    </row>
    <row r="536" spans="1:20" s="18" customFormat="1" ht="18.75" customHeight="1" x14ac:dyDescent="0.25">
      <c r="A536" s="156">
        <v>7382</v>
      </c>
      <c r="B536" s="26" t="s">
        <v>6057</v>
      </c>
      <c r="C536" s="139" t="s">
        <v>7875</v>
      </c>
      <c r="D536" s="24" t="s">
        <v>1566</v>
      </c>
      <c r="E536" s="24" t="s">
        <v>6058</v>
      </c>
      <c r="F536" s="25" t="s">
        <v>6723</v>
      </c>
      <c r="G536" s="25" t="s">
        <v>6059</v>
      </c>
      <c r="H536" s="25" t="s">
        <v>6724</v>
      </c>
      <c r="I536" s="24" t="s">
        <v>6060</v>
      </c>
      <c r="J536" s="24"/>
      <c r="K536" s="24" t="s">
        <v>6061</v>
      </c>
      <c r="L536" s="24" t="s">
        <v>6062</v>
      </c>
      <c r="M536" s="26" t="s">
        <v>50</v>
      </c>
      <c r="N536" s="27" t="s">
        <v>1171</v>
      </c>
      <c r="O536" s="27" t="s">
        <v>6063</v>
      </c>
      <c r="P536" s="28"/>
      <c r="Q536" s="27"/>
      <c r="R536" s="28" t="s">
        <v>419</v>
      </c>
      <c r="S536" s="28" t="s">
        <v>6725</v>
      </c>
      <c r="T536" s="29">
        <v>39392</v>
      </c>
    </row>
    <row r="537" spans="1:20" s="18" customFormat="1" ht="18.75" customHeight="1" x14ac:dyDescent="0.25">
      <c r="A537" s="156">
        <v>7383</v>
      </c>
      <c r="B537" s="26" t="s">
        <v>6049</v>
      </c>
      <c r="C537" s="139">
        <v>609210001</v>
      </c>
      <c r="D537" s="24" t="s">
        <v>6026</v>
      </c>
      <c r="E537" s="24" t="s">
        <v>6050</v>
      </c>
      <c r="F537" s="25" t="s">
        <v>27</v>
      </c>
      <c r="G537" s="25" t="s">
        <v>6051</v>
      </c>
      <c r="H537" s="25" t="s">
        <v>29</v>
      </c>
      <c r="I537" s="24"/>
      <c r="J537" s="24"/>
      <c r="K537" s="24" t="s">
        <v>6052</v>
      </c>
      <c r="L537" s="24" t="s">
        <v>6054</v>
      </c>
      <c r="M537" s="26" t="s">
        <v>630</v>
      </c>
      <c r="N537" s="27" t="s">
        <v>205</v>
      </c>
      <c r="O537" s="27" t="s">
        <v>6055</v>
      </c>
      <c r="P537" s="28" t="s">
        <v>6053</v>
      </c>
      <c r="Q537" s="27"/>
      <c r="R537" s="28">
        <v>93105</v>
      </c>
      <c r="S537" s="28" t="s">
        <v>6056</v>
      </c>
      <c r="T537" s="29">
        <v>39401</v>
      </c>
    </row>
    <row r="538" spans="1:20" s="18" customFormat="1" ht="18.75" customHeight="1" x14ac:dyDescent="0.25">
      <c r="A538" s="156">
        <v>7384</v>
      </c>
      <c r="B538" s="26" t="s">
        <v>2237</v>
      </c>
      <c r="C538" s="139">
        <v>715127008</v>
      </c>
      <c r="D538" s="24" t="s">
        <v>1639</v>
      </c>
      <c r="E538" s="24" t="s">
        <v>2238</v>
      </c>
      <c r="F538" s="25" t="s">
        <v>2239</v>
      </c>
      <c r="G538" s="25" t="s">
        <v>2240</v>
      </c>
      <c r="H538" s="25" t="s">
        <v>2241</v>
      </c>
      <c r="I538" s="24" t="s">
        <v>1700</v>
      </c>
      <c r="J538" s="24" t="s">
        <v>139</v>
      </c>
      <c r="K538" s="24" t="s">
        <v>2242</v>
      </c>
      <c r="L538" s="24" t="s">
        <v>2243</v>
      </c>
      <c r="M538" s="26" t="s">
        <v>50</v>
      </c>
      <c r="N538" s="27" t="s">
        <v>730</v>
      </c>
      <c r="O538" s="27"/>
      <c r="P538" s="28"/>
      <c r="Q538" s="27"/>
      <c r="R538" s="28">
        <v>93401</v>
      </c>
      <c r="S538" s="28" t="s">
        <v>2131</v>
      </c>
      <c r="T538" s="29">
        <v>39414</v>
      </c>
    </row>
    <row r="539" spans="1:20" s="18" customFormat="1" ht="18.75" customHeight="1" x14ac:dyDescent="0.25">
      <c r="A539" s="157">
        <v>7385</v>
      </c>
      <c r="B539" s="19" t="s">
        <v>6010</v>
      </c>
      <c r="C539" s="140">
        <v>719122000</v>
      </c>
      <c r="D539" s="17" t="s">
        <v>81</v>
      </c>
      <c r="E539" s="17" t="s">
        <v>6011</v>
      </c>
      <c r="F539" s="16" t="s">
        <v>7171</v>
      </c>
      <c r="G539" s="16" t="s">
        <v>6012</v>
      </c>
      <c r="H539" s="16" t="s">
        <v>7172</v>
      </c>
      <c r="I539" s="17" t="s">
        <v>7234</v>
      </c>
      <c r="J539" s="17" t="s">
        <v>7234</v>
      </c>
      <c r="K539" s="17" t="s">
        <v>7173</v>
      </c>
      <c r="L539" s="17" t="s">
        <v>6013</v>
      </c>
      <c r="M539" s="19" t="s">
        <v>50</v>
      </c>
      <c r="N539" s="20" t="s">
        <v>1171</v>
      </c>
      <c r="O539" s="20" t="s">
        <v>6014</v>
      </c>
      <c r="P539" s="21"/>
      <c r="Q539" s="20"/>
      <c r="R539" s="21">
        <v>93105</v>
      </c>
      <c r="S539" s="21" t="s">
        <v>7186</v>
      </c>
      <c r="T539" s="22">
        <v>39177</v>
      </c>
    </row>
    <row r="540" spans="1:20" s="18" customFormat="1" ht="18.75" customHeight="1" x14ac:dyDescent="0.25">
      <c r="A540" s="156">
        <v>7386</v>
      </c>
      <c r="B540" s="26" t="s">
        <v>2928</v>
      </c>
      <c r="C540" s="139">
        <v>690502003</v>
      </c>
      <c r="D540" s="24" t="s">
        <v>2854</v>
      </c>
      <c r="E540" s="24" t="s">
        <v>2882</v>
      </c>
      <c r="F540" s="24" t="s">
        <v>1700</v>
      </c>
      <c r="G540" s="25" t="s">
        <v>2883</v>
      </c>
      <c r="H540" s="25" t="s">
        <v>29</v>
      </c>
      <c r="I540" s="24"/>
      <c r="J540" s="24"/>
      <c r="K540" s="24" t="s">
        <v>2929</v>
      </c>
      <c r="L540" s="24" t="s">
        <v>2931</v>
      </c>
      <c r="M540" s="26" t="s">
        <v>630</v>
      </c>
      <c r="N540" s="27" t="s">
        <v>2932</v>
      </c>
      <c r="O540" s="27"/>
      <c r="P540" s="28" t="s">
        <v>2930</v>
      </c>
      <c r="Q540" s="27"/>
      <c r="R540" s="28">
        <v>91001</v>
      </c>
      <c r="S540" s="28" t="s">
        <v>2933</v>
      </c>
      <c r="T540" s="29">
        <v>39434</v>
      </c>
    </row>
    <row r="541" spans="1:20" s="18" customFormat="1" ht="18.75" customHeight="1" x14ac:dyDescent="0.25">
      <c r="A541" s="156">
        <v>7387</v>
      </c>
      <c r="B541" s="26" t="s">
        <v>2495</v>
      </c>
      <c r="C541" s="139">
        <v>650617207</v>
      </c>
      <c r="D541" s="24" t="s">
        <v>1566</v>
      </c>
      <c r="E541" s="24" t="s">
        <v>2496</v>
      </c>
      <c r="F541" s="25" t="s">
        <v>2497</v>
      </c>
      <c r="G541" s="25" t="s">
        <v>2498</v>
      </c>
      <c r="H541" s="25" t="s">
        <v>2499</v>
      </c>
      <c r="I541" s="24" t="s">
        <v>1584</v>
      </c>
      <c r="J541" s="24" t="s">
        <v>2500</v>
      </c>
      <c r="K541" s="24" t="s">
        <v>2501</v>
      </c>
      <c r="L541" s="24" t="s">
        <v>2502</v>
      </c>
      <c r="M541" s="26" t="s">
        <v>6172</v>
      </c>
      <c r="N541" s="27" t="s">
        <v>1113</v>
      </c>
      <c r="O541" s="27" t="s">
        <v>2503</v>
      </c>
      <c r="P541" s="28"/>
      <c r="Q541" s="27"/>
      <c r="R541" s="28" t="s">
        <v>92</v>
      </c>
      <c r="S541" s="28" t="s">
        <v>2504</v>
      </c>
      <c r="T541" s="29">
        <v>39444</v>
      </c>
    </row>
    <row r="542" spans="1:20" s="18" customFormat="1" ht="18.75" customHeight="1" x14ac:dyDescent="0.25">
      <c r="A542" s="156">
        <v>7388</v>
      </c>
      <c r="B542" s="26" t="s">
        <v>1426</v>
      </c>
      <c r="C542" s="139">
        <v>713394009</v>
      </c>
      <c r="D542" s="24" t="s">
        <v>53</v>
      </c>
      <c r="E542" s="24" t="s">
        <v>1427</v>
      </c>
      <c r="F542" s="31" t="s">
        <v>7522</v>
      </c>
      <c r="G542" s="25" t="s">
        <v>1428</v>
      </c>
      <c r="H542" s="25" t="s">
        <v>6484</v>
      </c>
      <c r="I542" s="24" t="s">
        <v>1230</v>
      </c>
      <c r="J542" s="24" t="s">
        <v>6163</v>
      </c>
      <c r="K542" s="24" t="s">
        <v>1429</v>
      </c>
      <c r="L542" s="32" t="s">
        <v>6930</v>
      </c>
      <c r="M542" s="26" t="s">
        <v>51</v>
      </c>
      <c r="N542" s="27" t="s">
        <v>1430</v>
      </c>
      <c r="O542" s="38" t="s">
        <v>6931</v>
      </c>
      <c r="P542" s="40" t="s">
        <v>6531</v>
      </c>
      <c r="Q542" s="27"/>
      <c r="R542" s="28">
        <v>93401</v>
      </c>
      <c r="S542" s="33" t="s">
        <v>7028</v>
      </c>
      <c r="T542" s="29">
        <v>39476</v>
      </c>
    </row>
    <row r="543" spans="1:20" s="18" customFormat="1" ht="18.75" customHeight="1" x14ac:dyDescent="0.25">
      <c r="A543" s="156">
        <v>7389</v>
      </c>
      <c r="B543" s="26" t="s">
        <v>4974</v>
      </c>
      <c r="C543" s="139">
        <v>657674206</v>
      </c>
      <c r="D543" s="24" t="s">
        <v>53</v>
      </c>
      <c r="E543" s="24" t="s">
        <v>4975</v>
      </c>
      <c r="F543" s="25" t="s">
        <v>4976</v>
      </c>
      <c r="G543" s="25" t="s">
        <v>4977</v>
      </c>
      <c r="H543" s="25" t="s">
        <v>4978</v>
      </c>
      <c r="I543" s="24" t="s">
        <v>708</v>
      </c>
      <c r="J543" s="24" t="s">
        <v>4979</v>
      </c>
      <c r="K543" s="24" t="s">
        <v>4980</v>
      </c>
      <c r="L543" s="24" t="s">
        <v>4983</v>
      </c>
      <c r="M543" s="26" t="s">
        <v>344</v>
      </c>
      <c r="N543" s="27" t="s">
        <v>3039</v>
      </c>
      <c r="O543" s="27" t="s">
        <v>4982</v>
      </c>
      <c r="P543" s="28" t="s">
        <v>4981</v>
      </c>
      <c r="Q543" s="27"/>
      <c r="R543" s="28">
        <v>93991</v>
      </c>
      <c r="S543" s="28" t="s">
        <v>4984</v>
      </c>
      <c r="T543" s="29">
        <v>39573</v>
      </c>
    </row>
    <row r="544" spans="1:20" s="18" customFormat="1" ht="18.75" customHeight="1" x14ac:dyDescent="0.25">
      <c r="A544" s="156">
        <v>7390</v>
      </c>
      <c r="B544" s="26" t="s">
        <v>3405</v>
      </c>
      <c r="C544" s="139">
        <v>691303004</v>
      </c>
      <c r="D544" s="24" t="s">
        <v>2854</v>
      </c>
      <c r="E544" s="24" t="s">
        <v>2882</v>
      </c>
      <c r="F544" s="25" t="s">
        <v>1700</v>
      </c>
      <c r="G544" s="25" t="s">
        <v>2883</v>
      </c>
      <c r="H544" s="25" t="s">
        <v>29</v>
      </c>
      <c r="I544" s="24"/>
      <c r="J544" s="24"/>
      <c r="K544" s="24" t="s">
        <v>3406</v>
      </c>
      <c r="L544" s="24" t="s">
        <v>3407</v>
      </c>
      <c r="M544" s="26" t="s">
        <v>6171</v>
      </c>
      <c r="N544" s="27" t="s">
        <v>1697</v>
      </c>
      <c r="O544" s="27" t="s">
        <v>3408</v>
      </c>
      <c r="P544" s="24"/>
      <c r="Q544" s="27"/>
      <c r="R544" s="28">
        <v>91001</v>
      </c>
      <c r="S544" s="28" t="s">
        <v>2875</v>
      </c>
      <c r="T544" s="29">
        <v>39581</v>
      </c>
    </row>
    <row r="545" spans="1:20" s="18" customFormat="1" ht="18.75" customHeight="1" x14ac:dyDescent="0.2">
      <c r="A545" s="156">
        <v>7391</v>
      </c>
      <c r="B545" s="26" t="s">
        <v>6030</v>
      </c>
      <c r="C545" s="139">
        <v>609110066</v>
      </c>
      <c r="D545" s="24" t="s">
        <v>602</v>
      </c>
      <c r="E545" s="24" t="s">
        <v>6031</v>
      </c>
      <c r="F545" s="25" t="s">
        <v>4502</v>
      </c>
      <c r="G545" s="25" t="s">
        <v>6032</v>
      </c>
      <c r="H545" s="31" t="s">
        <v>6033</v>
      </c>
      <c r="I545" s="24" t="s">
        <v>7183</v>
      </c>
      <c r="J545" s="24"/>
      <c r="K545" s="32" t="s">
        <v>7184</v>
      </c>
      <c r="L545" s="24" t="s">
        <v>6034</v>
      </c>
      <c r="M545" s="26" t="s">
        <v>344</v>
      </c>
      <c r="N545" s="27" t="s">
        <v>4769</v>
      </c>
      <c r="O545" s="27" t="s">
        <v>6352</v>
      </c>
      <c r="P545" s="118" t="s">
        <v>6353</v>
      </c>
      <c r="Q545" s="27"/>
      <c r="R545" s="28">
        <v>93105</v>
      </c>
      <c r="S545" s="33" t="s">
        <v>7210</v>
      </c>
      <c r="T545" s="29">
        <v>39582</v>
      </c>
    </row>
    <row r="546" spans="1:20" s="18" customFormat="1" ht="18.75" customHeight="1" x14ac:dyDescent="0.25">
      <c r="A546" s="156">
        <v>7392</v>
      </c>
      <c r="B546" s="26" t="s">
        <v>4903</v>
      </c>
      <c r="C546" s="139">
        <v>657376906</v>
      </c>
      <c r="D546" s="24" t="s">
        <v>4904</v>
      </c>
      <c r="E546" s="24" t="s">
        <v>4905</v>
      </c>
      <c r="F546" s="25" t="s">
        <v>4906</v>
      </c>
      <c r="G546" s="25" t="s">
        <v>4907</v>
      </c>
      <c r="H546" s="25" t="s">
        <v>4908</v>
      </c>
      <c r="I546" s="24" t="s">
        <v>4909</v>
      </c>
      <c r="J546" s="24" t="s">
        <v>4910</v>
      </c>
      <c r="K546" s="24" t="s">
        <v>4911</v>
      </c>
      <c r="L546" s="24" t="s">
        <v>4912</v>
      </c>
      <c r="M546" s="26" t="s">
        <v>6166</v>
      </c>
      <c r="N546" s="27" t="s">
        <v>4914</v>
      </c>
      <c r="O546" s="27" t="s">
        <v>4913</v>
      </c>
      <c r="P546" s="28"/>
      <c r="Q546" s="27"/>
      <c r="R546" s="28" t="s">
        <v>92</v>
      </c>
      <c r="S546" s="28" t="s">
        <v>4915</v>
      </c>
      <c r="T546" s="29">
        <v>39588</v>
      </c>
    </row>
    <row r="547" spans="1:20" s="18" customFormat="1" ht="18.75" customHeight="1" x14ac:dyDescent="0.25">
      <c r="A547" s="156">
        <v>7393</v>
      </c>
      <c r="B547" s="26" t="s">
        <v>1054</v>
      </c>
      <c r="C547" s="139">
        <v>654597200</v>
      </c>
      <c r="D547" s="24" t="s">
        <v>81</v>
      </c>
      <c r="E547" s="24" t="s">
        <v>1055</v>
      </c>
      <c r="F547" s="25" t="s">
        <v>1056</v>
      </c>
      <c r="G547" s="25" t="s">
        <v>1057</v>
      </c>
      <c r="H547" s="25" t="s">
        <v>1058</v>
      </c>
      <c r="I547" s="24" t="s">
        <v>1059</v>
      </c>
      <c r="J547" s="24" t="s">
        <v>1060</v>
      </c>
      <c r="K547" s="24" t="s">
        <v>1061</v>
      </c>
      <c r="L547" s="24" t="s">
        <v>1063</v>
      </c>
      <c r="M547" s="26" t="s">
        <v>50</v>
      </c>
      <c r="N547" s="27" t="s">
        <v>730</v>
      </c>
      <c r="O547" s="27" t="s">
        <v>1064</v>
      </c>
      <c r="P547" s="28" t="s">
        <v>1062</v>
      </c>
      <c r="Q547" s="27"/>
      <c r="R547" s="28" t="s">
        <v>419</v>
      </c>
      <c r="S547" s="28" t="s">
        <v>1065</v>
      </c>
      <c r="T547" s="29">
        <v>39608</v>
      </c>
    </row>
    <row r="548" spans="1:20" s="18" customFormat="1" ht="18.75" customHeight="1" x14ac:dyDescent="0.25">
      <c r="A548" s="156">
        <v>7394</v>
      </c>
      <c r="B548" s="26" t="s">
        <v>976</v>
      </c>
      <c r="C548" s="139">
        <v>718391008</v>
      </c>
      <c r="D548" s="24" t="s">
        <v>81</v>
      </c>
      <c r="E548" s="24" t="s">
        <v>977</v>
      </c>
      <c r="F548" s="25" t="s">
        <v>978</v>
      </c>
      <c r="G548" s="25" t="s">
        <v>979</v>
      </c>
      <c r="H548" s="25" t="s">
        <v>980</v>
      </c>
      <c r="I548" s="24" t="s">
        <v>981</v>
      </c>
      <c r="J548" s="24" t="s">
        <v>982</v>
      </c>
      <c r="K548" s="24" t="s">
        <v>983</v>
      </c>
      <c r="L548" s="24" t="s">
        <v>985</v>
      </c>
      <c r="M548" s="26" t="s">
        <v>50</v>
      </c>
      <c r="N548" s="27" t="s">
        <v>986</v>
      </c>
      <c r="O548" s="27"/>
      <c r="P548" s="28" t="s">
        <v>984</v>
      </c>
      <c r="Q548" s="27"/>
      <c r="R548" s="28" t="s">
        <v>419</v>
      </c>
      <c r="S548" s="28" t="s">
        <v>987</v>
      </c>
      <c r="T548" s="29">
        <v>39608</v>
      </c>
    </row>
    <row r="549" spans="1:20" s="18" customFormat="1" ht="18.75" customHeight="1" x14ac:dyDescent="0.25">
      <c r="A549" s="157">
        <v>7395</v>
      </c>
      <c r="B549" s="19" t="s">
        <v>3424</v>
      </c>
      <c r="C549" s="140">
        <v>692551001</v>
      </c>
      <c r="D549" s="17" t="s">
        <v>2854</v>
      </c>
      <c r="E549" s="17" t="s">
        <v>2871</v>
      </c>
      <c r="F549" s="16" t="s">
        <v>27</v>
      </c>
      <c r="G549" s="16" t="s">
        <v>2872</v>
      </c>
      <c r="H549" s="16" t="s">
        <v>29</v>
      </c>
      <c r="I549" s="17"/>
      <c r="J549" s="17"/>
      <c r="K549" s="17" t="s">
        <v>3425</v>
      </c>
      <c r="L549" s="17" t="s">
        <v>6455</v>
      </c>
      <c r="M549" s="19" t="s">
        <v>50</v>
      </c>
      <c r="N549" s="20" t="s">
        <v>3427</v>
      </c>
      <c r="O549" s="20" t="s">
        <v>3426</v>
      </c>
      <c r="P549" s="21" t="s">
        <v>6454</v>
      </c>
      <c r="Q549" s="20"/>
      <c r="R549" s="21">
        <v>91001</v>
      </c>
      <c r="S549" s="21" t="s">
        <v>3269</v>
      </c>
      <c r="T549" s="22">
        <v>39612</v>
      </c>
    </row>
    <row r="550" spans="1:20" s="18" customFormat="1" ht="18.75" customHeight="1" x14ac:dyDescent="0.25">
      <c r="A550" s="156">
        <v>7396</v>
      </c>
      <c r="B550" s="26" t="s">
        <v>2337</v>
      </c>
      <c r="C550" s="139">
        <v>653401507</v>
      </c>
      <c r="D550" s="24" t="s">
        <v>1566</v>
      </c>
      <c r="E550" s="24" t="s">
        <v>2338</v>
      </c>
      <c r="F550" s="25" t="s">
        <v>2339</v>
      </c>
      <c r="G550" s="25" t="s">
        <v>2340</v>
      </c>
      <c r="H550" s="25" t="s">
        <v>2341</v>
      </c>
      <c r="I550" s="24" t="s">
        <v>186</v>
      </c>
      <c r="J550" s="24" t="s">
        <v>2342</v>
      </c>
      <c r="K550" s="24" t="s">
        <v>2343</v>
      </c>
      <c r="L550" s="26" t="s">
        <v>2345</v>
      </c>
      <c r="M550" s="26" t="s">
        <v>630</v>
      </c>
      <c r="N550" s="27" t="s">
        <v>2347</v>
      </c>
      <c r="O550" s="27" t="s">
        <v>2346</v>
      </c>
      <c r="P550" s="28" t="s">
        <v>2344</v>
      </c>
      <c r="Q550" s="27"/>
      <c r="R550" s="28" t="s">
        <v>92</v>
      </c>
      <c r="S550" s="28" t="s">
        <v>2348</v>
      </c>
      <c r="T550" s="29">
        <v>39616</v>
      </c>
    </row>
    <row r="551" spans="1:20" s="18" customFormat="1" ht="18.75" customHeight="1" x14ac:dyDescent="0.25">
      <c r="A551" s="156">
        <v>7397</v>
      </c>
      <c r="B551" s="26" t="s">
        <v>5318</v>
      </c>
      <c r="C551" s="139">
        <v>533072100</v>
      </c>
      <c r="D551" s="24" t="s">
        <v>81</v>
      </c>
      <c r="E551" s="24" t="s">
        <v>5319</v>
      </c>
      <c r="F551" s="25" t="s">
        <v>5320</v>
      </c>
      <c r="G551" s="25" t="s">
        <v>4779</v>
      </c>
      <c r="H551" s="25" t="s">
        <v>5321</v>
      </c>
      <c r="I551" s="24" t="s">
        <v>5322</v>
      </c>
      <c r="J551" s="24" t="s">
        <v>5323</v>
      </c>
      <c r="K551" s="24" t="s">
        <v>5324</v>
      </c>
      <c r="L551" s="24" t="s">
        <v>5326</v>
      </c>
      <c r="M551" s="26" t="s">
        <v>50</v>
      </c>
      <c r="N551" s="27" t="s">
        <v>5328</v>
      </c>
      <c r="O551" s="27" t="s">
        <v>5327</v>
      </c>
      <c r="P551" s="28" t="s">
        <v>5325</v>
      </c>
      <c r="Q551" s="27"/>
      <c r="R551" s="28" t="s">
        <v>419</v>
      </c>
      <c r="S551" s="28" t="s">
        <v>5329</v>
      </c>
      <c r="T551" s="29">
        <v>39619</v>
      </c>
    </row>
    <row r="552" spans="1:20" s="18" customFormat="1" ht="18.75" customHeight="1" x14ac:dyDescent="0.25">
      <c r="A552" s="156">
        <v>7398</v>
      </c>
      <c r="B552" s="26" t="s">
        <v>5515</v>
      </c>
      <c r="C552" s="139">
        <v>654617201</v>
      </c>
      <c r="D552" s="24" t="s">
        <v>53</v>
      </c>
      <c r="E552" s="24" t="s">
        <v>5516</v>
      </c>
      <c r="F552" s="25" t="s">
        <v>5517</v>
      </c>
      <c r="G552" s="25" t="s">
        <v>5518</v>
      </c>
      <c r="H552" s="25" t="s">
        <v>5519</v>
      </c>
      <c r="I552" s="24" t="s">
        <v>708</v>
      </c>
      <c r="J552" s="24" t="s">
        <v>5520</v>
      </c>
      <c r="K552" s="24" t="s">
        <v>5521</v>
      </c>
      <c r="L552" s="24" t="s">
        <v>5523</v>
      </c>
      <c r="M552" s="26" t="s">
        <v>6169</v>
      </c>
      <c r="N552" s="27" t="s">
        <v>6230</v>
      </c>
      <c r="O552" s="27" t="s">
        <v>5522</v>
      </c>
      <c r="P552" s="28"/>
      <c r="Q552" s="27"/>
      <c r="R552" s="28">
        <v>93991</v>
      </c>
      <c r="S552" s="28" t="s">
        <v>5524</v>
      </c>
      <c r="T552" s="29">
        <v>39626</v>
      </c>
    </row>
    <row r="553" spans="1:20" s="18" customFormat="1" ht="18.75" customHeight="1" x14ac:dyDescent="0.25">
      <c r="A553" s="156">
        <v>7399</v>
      </c>
      <c r="B553" s="26" t="s">
        <v>593</v>
      </c>
      <c r="C553" s="139">
        <v>650929403</v>
      </c>
      <c r="D553" s="24" t="s">
        <v>594</v>
      </c>
      <c r="E553" s="24" t="s">
        <v>595</v>
      </c>
      <c r="F553" s="25" t="s">
        <v>6481</v>
      </c>
      <c r="G553" s="25" t="s">
        <v>596</v>
      </c>
      <c r="H553" s="25" t="s">
        <v>6667</v>
      </c>
      <c r="I553" s="24" t="s">
        <v>597</v>
      </c>
      <c r="J553" s="24" t="s">
        <v>6668</v>
      </c>
      <c r="K553" s="24" t="s">
        <v>598</v>
      </c>
      <c r="L553" s="24" t="s">
        <v>599</v>
      </c>
      <c r="M553" s="26" t="s">
        <v>50</v>
      </c>
      <c r="N553" s="27" t="s">
        <v>730</v>
      </c>
      <c r="O553" s="27" t="s">
        <v>600</v>
      </c>
      <c r="P553" s="40" t="s">
        <v>6482</v>
      </c>
      <c r="Q553" s="27"/>
      <c r="R553" s="28" t="s">
        <v>419</v>
      </c>
      <c r="S553" s="28" t="s">
        <v>6731</v>
      </c>
      <c r="T553" s="29">
        <v>39636</v>
      </c>
    </row>
    <row r="554" spans="1:20" s="18" customFormat="1" ht="18.75" customHeight="1" x14ac:dyDescent="0.25">
      <c r="A554" s="156">
        <v>7400</v>
      </c>
      <c r="B554" s="26" t="s">
        <v>4312</v>
      </c>
      <c r="C554" s="139">
        <v>657478903</v>
      </c>
      <c r="D554" s="24" t="s">
        <v>4313</v>
      </c>
      <c r="E554" s="24" t="s">
        <v>4314</v>
      </c>
      <c r="F554" s="25" t="s">
        <v>4315</v>
      </c>
      <c r="G554" s="25" t="s">
        <v>4316</v>
      </c>
      <c r="H554" s="25" t="s">
        <v>4317</v>
      </c>
      <c r="I554" s="24" t="s">
        <v>4318</v>
      </c>
      <c r="J554" s="24" t="s">
        <v>4319</v>
      </c>
      <c r="K554" s="24" t="s">
        <v>4320</v>
      </c>
      <c r="L554" s="24" t="s">
        <v>4321</v>
      </c>
      <c r="M554" s="26" t="s">
        <v>6166</v>
      </c>
      <c r="N554" s="27" t="s">
        <v>4323</v>
      </c>
      <c r="O554" s="27" t="s">
        <v>4322</v>
      </c>
      <c r="P554" s="28"/>
      <c r="Q554" s="27"/>
      <c r="R554" s="28" t="s">
        <v>419</v>
      </c>
      <c r="S554" s="28" t="s">
        <v>4324</v>
      </c>
      <c r="T554" s="29">
        <v>39636</v>
      </c>
    </row>
    <row r="555" spans="1:20" s="18" customFormat="1" ht="18.75" customHeight="1" x14ac:dyDescent="0.25">
      <c r="A555" s="156">
        <v>7401</v>
      </c>
      <c r="B555" s="26" t="s">
        <v>4585</v>
      </c>
      <c r="C555" s="139">
        <v>653583001</v>
      </c>
      <c r="D555" s="24" t="s">
        <v>4313</v>
      </c>
      <c r="E555" s="24" t="s">
        <v>4586</v>
      </c>
      <c r="F555" s="25" t="s">
        <v>4587</v>
      </c>
      <c r="G555" s="25" t="s">
        <v>4588</v>
      </c>
      <c r="H555" s="25" t="s">
        <v>4589</v>
      </c>
      <c r="I555" s="24" t="s">
        <v>4590</v>
      </c>
      <c r="J555" s="24" t="s">
        <v>4591</v>
      </c>
      <c r="K555" s="24" t="s">
        <v>4592</v>
      </c>
      <c r="L555" s="24" t="s">
        <v>4594</v>
      </c>
      <c r="M555" s="26" t="s">
        <v>6171</v>
      </c>
      <c r="N555" s="27" t="s">
        <v>1013</v>
      </c>
      <c r="O555" s="27" t="s">
        <v>4595</v>
      </c>
      <c r="P555" s="28" t="s">
        <v>4593</v>
      </c>
      <c r="Q555" s="27"/>
      <c r="R555" s="28" t="s">
        <v>419</v>
      </c>
      <c r="S555" s="28" t="s">
        <v>4596</v>
      </c>
      <c r="T555" s="29">
        <v>39693</v>
      </c>
    </row>
    <row r="556" spans="1:20" s="18" customFormat="1" ht="18.75" customHeight="1" x14ac:dyDescent="0.25">
      <c r="A556" s="156">
        <v>7402</v>
      </c>
      <c r="B556" s="26" t="s">
        <v>4325</v>
      </c>
      <c r="C556" s="139">
        <v>659759004</v>
      </c>
      <c r="D556" s="24" t="s">
        <v>4263</v>
      </c>
      <c r="E556" s="24" t="s">
        <v>4326</v>
      </c>
      <c r="F556" s="25" t="s">
        <v>4327</v>
      </c>
      <c r="G556" s="25" t="s">
        <v>4328</v>
      </c>
      <c r="H556" s="25" t="s">
        <v>4329</v>
      </c>
      <c r="I556" s="24" t="s">
        <v>1584</v>
      </c>
      <c r="J556" s="24" t="s">
        <v>4330</v>
      </c>
      <c r="K556" s="24" t="s">
        <v>4331</v>
      </c>
      <c r="L556" s="24" t="s">
        <v>4332</v>
      </c>
      <c r="M556" s="24" t="s">
        <v>6167</v>
      </c>
      <c r="N556" s="26" t="s">
        <v>4333</v>
      </c>
      <c r="O556" s="27"/>
      <c r="P556" s="28"/>
      <c r="Q556" s="27"/>
      <c r="R556" s="28" t="s">
        <v>419</v>
      </c>
      <c r="S556" s="28" t="s">
        <v>4334</v>
      </c>
      <c r="T556" s="29">
        <v>39695</v>
      </c>
    </row>
    <row r="557" spans="1:20" s="18" customFormat="1" ht="18.75" customHeight="1" x14ac:dyDescent="0.25">
      <c r="A557" s="156">
        <v>7403</v>
      </c>
      <c r="B557" s="24" t="s">
        <v>35</v>
      </c>
      <c r="C557" s="139">
        <v>754310006</v>
      </c>
      <c r="D557" s="24" t="s">
        <v>36</v>
      </c>
      <c r="E557" s="24" t="s">
        <v>37</v>
      </c>
      <c r="F557" s="25" t="s">
        <v>38</v>
      </c>
      <c r="G557" s="25" t="s">
        <v>39</v>
      </c>
      <c r="H557" s="25" t="s">
        <v>40</v>
      </c>
      <c r="I557" s="24" t="s">
        <v>41</v>
      </c>
      <c r="J557" s="24" t="s">
        <v>42</v>
      </c>
      <c r="K557" s="24" t="s">
        <v>43</v>
      </c>
      <c r="L557" s="24" t="s">
        <v>44</v>
      </c>
      <c r="M557" s="26" t="s">
        <v>51</v>
      </c>
      <c r="N557" s="27" t="s">
        <v>45</v>
      </c>
      <c r="O557" s="28" t="s">
        <v>46</v>
      </c>
      <c r="P557" s="28" t="s">
        <v>47</v>
      </c>
      <c r="Q557" s="27"/>
      <c r="R557" s="28" t="s">
        <v>48</v>
      </c>
      <c r="S557" s="28" t="s">
        <v>49</v>
      </c>
      <c r="T557" s="29">
        <v>39701</v>
      </c>
    </row>
    <row r="558" spans="1:20" s="18" customFormat="1" ht="18.75" customHeight="1" x14ac:dyDescent="0.25">
      <c r="A558" s="156">
        <v>7404</v>
      </c>
      <c r="B558" s="26" t="s">
        <v>4497</v>
      </c>
      <c r="C558" s="139">
        <v>658880209</v>
      </c>
      <c r="D558" s="24" t="s">
        <v>1566</v>
      </c>
      <c r="E558" s="24" t="s">
        <v>4498</v>
      </c>
      <c r="F558" s="25" t="s">
        <v>4499</v>
      </c>
      <c r="G558" s="25" t="s">
        <v>4500</v>
      </c>
      <c r="H558" s="25" t="s">
        <v>4501</v>
      </c>
      <c r="I558" s="24" t="s">
        <v>4502</v>
      </c>
      <c r="J558" s="24" t="s">
        <v>4502</v>
      </c>
      <c r="K558" s="24" t="s">
        <v>4503</v>
      </c>
      <c r="L558" s="24" t="s">
        <v>4505</v>
      </c>
      <c r="M558" s="26" t="s">
        <v>50</v>
      </c>
      <c r="N558" s="27" t="s">
        <v>4507</v>
      </c>
      <c r="O558" s="24" t="s">
        <v>4506</v>
      </c>
      <c r="P558" s="27" t="s">
        <v>4504</v>
      </c>
      <c r="Q558" s="27"/>
      <c r="R558" s="28" t="s">
        <v>92</v>
      </c>
      <c r="S558" s="28" t="s">
        <v>4508</v>
      </c>
      <c r="T558" s="29">
        <v>39713</v>
      </c>
    </row>
    <row r="559" spans="1:20" s="18" customFormat="1" ht="18.75" customHeight="1" x14ac:dyDescent="0.25">
      <c r="A559" s="156">
        <v>7405</v>
      </c>
      <c r="B559" s="26" t="s">
        <v>1988</v>
      </c>
      <c r="C559" s="139">
        <v>730752008</v>
      </c>
      <c r="D559" s="24" t="s">
        <v>1566</v>
      </c>
      <c r="E559" s="24" t="s">
        <v>1989</v>
      </c>
      <c r="F559" s="25" t="s">
        <v>1990</v>
      </c>
      <c r="G559" s="25" t="s">
        <v>1991</v>
      </c>
      <c r="H559" s="25" t="s">
        <v>1992</v>
      </c>
      <c r="I559" s="24" t="s">
        <v>1993</v>
      </c>
      <c r="J559" s="24" t="s">
        <v>1994</v>
      </c>
      <c r="K559" s="24" t="s">
        <v>1995</v>
      </c>
      <c r="L559" s="24" t="s">
        <v>1996</v>
      </c>
      <c r="M559" s="26" t="s">
        <v>50</v>
      </c>
      <c r="N559" s="27" t="s">
        <v>1616</v>
      </c>
      <c r="O559" s="27" t="s">
        <v>1997</v>
      </c>
      <c r="P559" s="28"/>
      <c r="Q559" s="27"/>
      <c r="R559" s="28" t="s">
        <v>419</v>
      </c>
      <c r="S559" s="28" t="s">
        <v>1998</v>
      </c>
      <c r="T559" s="29">
        <v>39720</v>
      </c>
    </row>
    <row r="560" spans="1:20" s="18" customFormat="1" ht="18.75" customHeight="1" x14ac:dyDescent="0.25">
      <c r="A560" s="157">
        <v>7406</v>
      </c>
      <c r="B560" s="19" t="s">
        <v>7112</v>
      </c>
      <c r="C560" s="140">
        <v>659362805</v>
      </c>
      <c r="D560" s="17" t="s">
        <v>53</v>
      </c>
      <c r="E560" s="17" t="s">
        <v>706</v>
      </c>
      <c r="F560" s="16" t="s">
        <v>7113</v>
      </c>
      <c r="G560" s="16" t="s">
        <v>707</v>
      </c>
      <c r="H560" s="16" t="s">
        <v>7114</v>
      </c>
      <c r="I560" s="17" t="s">
        <v>708</v>
      </c>
      <c r="J560" s="17" t="s">
        <v>7116</v>
      </c>
      <c r="K560" s="17" t="s">
        <v>7115</v>
      </c>
      <c r="L560" s="17" t="s">
        <v>709</v>
      </c>
      <c r="M560" s="19" t="s">
        <v>50</v>
      </c>
      <c r="N560" s="20" t="s">
        <v>710</v>
      </c>
      <c r="O560" s="20" t="s">
        <v>7117</v>
      </c>
      <c r="P560" s="21" t="s">
        <v>7118</v>
      </c>
      <c r="Q560" s="20"/>
      <c r="R560" s="21">
        <v>93991</v>
      </c>
      <c r="S560" s="21" t="s">
        <v>7192</v>
      </c>
      <c r="T560" s="50">
        <v>39720</v>
      </c>
    </row>
    <row r="561" spans="1:20" s="18" customFormat="1" ht="18.75" customHeight="1" x14ac:dyDescent="0.25">
      <c r="A561" s="157">
        <v>7407</v>
      </c>
      <c r="B561" s="19" t="s">
        <v>5364</v>
      </c>
      <c r="C561" s="140">
        <v>655403302</v>
      </c>
      <c r="D561" s="17" t="s">
        <v>5354</v>
      </c>
      <c r="E561" s="17" t="s">
        <v>5365</v>
      </c>
      <c r="F561" s="16" t="s">
        <v>7340</v>
      </c>
      <c r="G561" s="16" t="s">
        <v>5366</v>
      </c>
      <c r="H561" s="16" t="s">
        <v>7342</v>
      </c>
      <c r="I561" s="17" t="s">
        <v>5367</v>
      </c>
      <c r="J561" s="17" t="s">
        <v>7341</v>
      </c>
      <c r="K561" s="17" t="s">
        <v>5368</v>
      </c>
      <c r="L561" s="17" t="s">
        <v>5369</v>
      </c>
      <c r="M561" s="19" t="s">
        <v>630</v>
      </c>
      <c r="N561" s="20" t="s">
        <v>462</v>
      </c>
      <c r="O561" s="20" t="s">
        <v>5370</v>
      </c>
      <c r="P561" s="41" t="s">
        <v>6695</v>
      </c>
      <c r="Q561" s="20"/>
      <c r="R561" s="21" t="s">
        <v>1217</v>
      </c>
      <c r="S561" s="17" t="s">
        <v>7343</v>
      </c>
      <c r="T561" s="22">
        <v>39766</v>
      </c>
    </row>
    <row r="562" spans="1:20" s="18" customFormat="1" ht="18.75" customHeight="1" x14ac:dyDescent="0.25">
      <c r="A562" s="156">
        <v>7408</v>
      </c>
      <c r="B562" s="26" t="s">
        <v>5012</v>
      </c>
      <c r="C562" s="139">
        <v>659351005</v>
      </c>
      <c r="D562" s="24" t="s">
        <v>1566</v>
      </c>
      <c r="E562" s="24" t="s">
        <v>5013</v>
      </c>
      <c r="F562" s="25" t="s">
        <v>5014</v>
      </c>
      <c r="G562" s="25" t="s">
        <v>4779</v>
      </c>
      <c r="H562" s="25" t="s">
        <v>5015</v>
      </c>
      <c r="I562" s="24" t="s">
        <v>708</v>
      </c>
      <c r="J562" s="24" t="s">
        <v>5016</v>
      </c>
      <c r="K562" s="24" t="s">
        <v>5017</v>
      </c>
      <c r="L562" s="24" t="s">
        <v>5018</v>
      </c>
      <c r="M562" s="26" t="s">
        <v>344</v>
      </c>
      <c r="N562" s="27" t="s">
        <v>1108</v>
      </c>
      <c r="O562" s="27" t="s">
        <v>5019</v>
      </c>
      <c r="P562" s="28"/>
      <c r="Q562" s="27"/>
      <c r="R562" s="28" t="s">
        <v>419</v>
      </c>
      <c r="S562" s="28" t="s">
        <v>5020</v>
      </c>
      <c r="T562" s="29">
        <v>39812</v>
      </c>
    </row>
    <row r="563" spans="1:20" s="18" customFormat="1" ht="18.75" customHeight="1" x14ac:dyDescent="0.25">
      <c r="A563" s="156">
        <v>7409</v>
      </c>
      <c r="B563" s="26" t="s">
        <v>5535</v>
      </c>
      <c r="C563" s="139">
        <v>651168902</v>
      </c>
      <c r="D563" s="24" t="s">
        <v>53</v>
      </c>
      <c r="E563" s="24" t="s">
        <v>5536</v>
      </c>
      <c r="F563" s="25" t="s">
        <v>5537</v>
      </c>
      <c r="G563" s="25" t="s">
        <v>5538</v>
      </c>
      <c r="H563" s="25" t="s">
        <v>5539</v>
      </c>
      <c r="I563" s="24" t="s">
        <v>5540</v>
      </c>
      <c r="J563" s="24" t="s">
        <v>5541</v>
      </c>
      <c r="K563" s="24" t="s">
        <v>5542</v>
      </c>
      <c r="L563" s="24" t="s">
        <v>5544</v>
      </c>
      <c r="M563" s="26" t="s">
        <v>630</v>
      </c>
      <c r="N563" s="27" t="s">
        <v>2071</v>
      </c>
      <c r="O563" s="27" t="s">
        <v>5545</v>
      </c>
      <c r="P563" s="28" t="s">
        <v>5543</v>
      </c>
      <c r="Q563" s="27"/>
      <c r="R563" s="28" t="s">
        <v>419</v>
      </c>
      <c r="S563" s="28" t="s">
        <v>5546</v>
      </c>
      <c r="T563" s="29">
        <v>39882</v>
      </c>
    </row>
    <row r="564" spans="1:20" s="18" customFormat="1" ht="18.75" customHeight="1" x14ac:dyDescent="0.25">
      <c r="A564" s="156">
        <v>7410</v>
      </c>
      <c r="B564" s="26" t="s">
        <v>4288</v>
      </c>
      <c r="C564" s="139">
        <v>650251105</v>
      </c>
      <c r="D564" s="24" t="s">
        <v>4263</v>
      </c>
      <c r="E564" s="24" t="s">
        <v>4289</v>
      </c>
      <c r="F564" s="25" t="s">
        <v>4290</v>
      </c>
      <c r="G564" s="25" t="s">
        <v>4291</v>
      </c>
      <c r="H564" s="25" t="s">
        <v>4292</v>
      </c>
      <c r="I564" s="24" t="s">
        <v>4293</v>
      </c>
      <c r="J564" s="24" t="s">
        <v>4294</v>
      </c>
      <c r="K564" s="24" t="s">
        <v>4295</v>
      </c>
      <c r="L564" s="24" t="s">
        <v>4297</v>
      </c>
      <c r="M564" s="26" t="s">
        <v>50</v>
      </c>
      <c r="N564" s="27" t="s">
        <v>4299</v>
      </c>
      <c r="O564" s="27" t="s">
        <v>4298</v>
      </c>
      <c r="P564" s="28" t="s">
        <v>4296</v>
      </c>
      <c r="Q564" s="27"/>
      <c r="R564" s="28" t="s">
        <v>419</v>
      </c>
      <c r="S564" s="74" t="s">
        <v>6101</v>
      </c>
      <c r="T564" s="29">
        <v>39897</v>
      </c>
    </row>
    <row r="565" spans="1:20" s="18" customFormat="1" ht="18.75" customHeight="1" x14ac:dyDescent="0.25">
      <c r="A565" s="157">
        <v>7411</v>
      </c>
      <c r="B565" s="19" t="s">
        <v>3931</v>
      </c>
      <c r="C565" s="140">
        <v>690901005</v>
      </c>
      <c r="D565" s="17" t="s">
        <v>2854</v>
      </c>
      <c r="E565" s="17" t="s">
        <v>2871</v>
      </c>
      <c r="F565" s="16" t="s">
        <v>27</v>
      </c>
      <c r="G565" s="16" t="s">
        <v>2872</v>
      </c>
      <c r="H565" s="16" t="s">
        <v>29</v>
      </c>
      <c r="I565" s="17"/>
      <c r="J565" s="17"/>
      <c r="K565" s="17" t="s">
        <v>3932</v>
      </c>
      <c r="L565" s="17" t="s">
        <v>3933</v>
      </c>
      <c r="M565" s="19" t="s">
        <v>6170</v>
      </c>
      <c r="N565" s="20" t="s">
        <v>3934</v>
      </c>
      <c r="O565" s="20"/>
      <c r="P565" s="21"/>
      <c r="Q565" s="20"/>
      <c r="R565" s="21">
        <v>91001</v>
      </c>
      <c r="S565" s="21" t="s">
        <v>2875</v>
      </c>
      <c r="T565" s="22">
        <v>39912</v>
      </c>
    </row>
    <row r="566" spans="1:20" s="18" customFormat="1" ht="18.75" customHeight="1" x14ac:dyDescent="0.25">
      <c r="A566" s="156">
        <v>7412</v>
      </c>
      <c r="B566" s="26" t="s">
        <v>2707</v>
      </c>
      <c r="C566" s="139" t="s">
        <v>7821</v>
      </c>
      <c r="D566" s="24" t="s">
        <v>1566</v>
      </c>
      <c r="E566" s="24" t="s">
        <v>2708</v>
      </c>
      <c r="F566" s="31" t="s">
        <v>7614</v>
      </c>
      <c r="G566" s="25" t="s">
        <v>6112</v>
      </c>
      <c r="H566" s="25" t="s">
        <v>2709</v>
      </c>
      <c r="I566" s="24" t="s">
        <v>2710</v>
      </c>
      <c r="J566" s="24" t="s">
        <v>2711</v>
      </c>
      <c r="K566" s="24" t="s">
        <v>2712</v>
      </c>
      <c r="L566" s="24" t="s">
        <v>2714</v>
      </c>
      <c r="M566" s="26" t="s">
        <v>6167</v>
      </c>
      <c r="N566" s="27" t="s">
        <v>1833</v>
      </c>
      <c r="O566" s="27" t="s">
        <v>2715</v>
      </c>
      <c r="P566" s="28" t="s">
        <v>2713</v>
      </c>
      <c r="Q566" s="27"/>
      <c r="R566" s="28">
        <v>93401</v>
      </c>
      <c r="S566" s="33" t="s">
        <v>7587</v>
      </c>
      <c r="T566" s="29">
        <v>39938</v>
      </c>
    </row>
    <row r="567" spans="1:20" s="18" customFormat="1" ht="18.75" customHeight="1" x14ac:dyDescent="0.25">
      <c r="A567" s="156">
        <v>7413</v>
      </c>
      <c r="B567" s="26" t="s">
        <v>5832</v>
      </c>
      <c r="C567" s="139">
        <v>733785004</v>
      </c>
      <c r="D567" s="24" t="s">
        <v>152</v>
      </c>
      <c r="E567" s="24" t="s">
        <v>5833</v>
      </c>
      <c r="F567" s="25" t="s">
        <v>27</v>
      </c>
      <c r="G567" s="25" t="s">
        <v>5823</v>
      </c>
      <c r="H567" s="25" t="s">
        <v>29</v>
      </c>
      <c r="I567" s="24"/>
      <c r="J567" s="24"/>
      <c r="K567" s="24" t="s">
        <v>5834</v>
      </c>
      <c r="L567" s="24" t="s">
        <v>5835</v>
      </c>
      <c r="M567" s="26" t="s">
        <v>6166</v>
      </c>
      <c r="N567" s="27" t="s">
        <v>1725</v>
      </c>
      <c r="O567" s="27"/>
      <c r="P567" s="28"/>
      <c r="Q567" s="27"/>
      <c r="R567" s="28">
        <v>93910</v>
      </c>
      <c r="S567" s="28" t="s">
        <v>5836</v>
      </c>
      <c r="T567" s="29">
        <v>40016</v>
      </c>
    </row>
    <row r="568" spans="1:20" s="18" customFormat="1" ht="18.75" customHeight="1" x14ac:dyDescent="0.25">
      <c r="A568" s="156">
        <v>7414</v>
      </c>
      <c r="B568" s="26" t="s">
        <v>6071</v>
      </c>
      <c r="C568" s="139">
        <v>721600009</v>
      </c>
      <c r="D568" s="24" t="s">
        <v>6072</v>
      </c>
      <c r="E568" s="24" t="s">
        <v>6073</v>
      </c>
      <c r="F568" s="25" t="s">
        <v>6074</v>
      </c>
      <c r="G568" s="25" t="s">
        <v>6075</v>
      </c>
      <c r="H568" s="25" t="s">
        <v>29</v>
      </c>
      <c r="I568" s="24"/>
      <c r="J568" s="24"/>
      <c r="K568" s="24" t="s">
        <v>6076</v>
      </c>
      <c r="L568" s="24" t="s">
        <v>6078</v>
      </c>
      <c r="M568" s="26" t="s">
        <v>50</v>
      </c>
      <c r="N568" s="27" t="s">
        <v>1678</v>
      </c>
      <c r="O568" s="27" t="s">
        <v>6079</v>
      </c>
      <c r="P568" s="28" t="s">
        <v>6077</v>
      </c>
      <c r="Q568" s="27"/>
      <c r="R568" s="28" t="s">
        <v>281</v>
      </c>
      <c r="S568" s="28" t="s">
        <v>6080</v>
      </c>
      <c r="T568" s="29">
        <v>40021</v>
      </c>
    </row>
    <row r="569" spans="1:20" s="18" customFormat="1" ht="18.75" customHeight="1" x14ac:dyDescent="0.25">
      <c r="A569" s="157">
        <v>7415</v>
      </c>
      <c r="B569" s="19" t="s">
        <v>2911</v>
      </c>
      <c r="C569" s="140">
        <v>690101009</v>
      </c>
      <c r="D569" s="17" t="s">
        <v>2854</v>
      </c>
      <c r="E569" s="17" t="s">
        <v>633</v>
      </c>
      <c r="F569" s="16" t="s">
        <v>27</v>
      </c>
      <c r="G569" s="16" t="s">
        <v>634</v>
      </c>
      <c r="H569" s="16" t="s">
        <v>29</v>
      </c>
      <c r="I569" s="17" t="s">
        <v>2921</v>
      </c>
      <c r="J569" s="17"/>
      <c r="K569" s="17" t="s">
        <v>2912</v>
      </c>
      <c r="L569" s="17" t="s">
        <v>2913</v>
      </c>
      <c r="M569" s="19" t="s">
        <v>217</v>
      </c>
      <c r="N569" s="20" t="s">
        <v>683</v>
      </c>
      <c r="O569" s="20" t="s">
        <v>2914</v>
      </c>
      <c r="P569" s="21"/>
      <c r="Q569" s="20"/>
      <c r="R569" s="21">
        <v>91001</v>
      </c>
      <c r="S569" s="21" t="s">
        <v>2887</v>
      </c>
      <c r="T569" s="22">
        <v>40028</v>
      </c>
    </row>
    <row r="570" spans="1:20" s="18" customFormat="1" ht="18.75" customHeight="1" x14ac:dyDescent="0.25">
      <c r="A570" s="156">
        <v>7416</v>
      </c>
      <c r="B570" s="24" t="s">
        <v>6212</v>
      </c>
      <c r="C570" s="139">
        <v>659660806</v>
      </c>
      <c r="D570" s="24" t="s">
        <v>4263</v>
      </c>
      <c r="E570" s="24" t="s">
        <v>4467</v>
      </c>
      <c r="F570" s="25" t="s">
        <v>4468</v>
      </c>
      <c r="G570" s="25" t="s">
        <v>4469</v>
      </c>
      <c r="H570" s="25" t="s">
        <v>4470</v>
      </c>
      <c r="I570" s="24" t="s">
        <v>4293</v>
      </c>
      <c r="J570" s="24" t="s">
        <v>4471</v>
      </c>
      <c r="K570" s="24" t="s">
        <v>4472</v>
      </c>
      <c r="L570" s="24" t="s">
        <v>4473</v>
      </c>
      <c r="M570" s="26" t="s">
        <v>6167</v>
      </c>
      <c r="N570" s="27" t="s">
        <v>62</v>
      </c>
      <c r="O570" s="27"/>
      <c r="P570" s="28"/>
      <c r="Q570" s="27"/>
      <c r="R570" s="28" t="s">
        <v>419</v>
      </c>
      <c r="S570" s="28" t="s">
        <v>4474</v>
      </c>
      <c r="T570" s="29">
        <v>40032</v>
      </c>
    </row>
    <row r="571" spans="1:20" s="18" customFormat="1" ht="18.75" customHeight="1" x14ac:dyDescent="0.25">
      <c r="A571" s="156">
        <v>7417</v>
      </c>
      <c r="B571" s="26" t="s">
        <v>5371</v>
      </c>
      <c r="C571" s="139">
        <v>650117794</v>
      </c>
      <c r="D571" s="24" t="s">
        <v>5372</v>
      </c>
      <c r="E571" s="24" t="s">
        <v>5373</v>
      </c>
      <c r="F571" s="25" t="s">
        <v>5374</v>
      </c>
      <c r="G571" s="25" t="s">
        <v>5375</v>
      </c>
      <c r="H571" s="25" t="s">
        <v>5376</v>
      </c>
      <c r="I571" s="24" t="s">
        <v>5377</v>
      </c>
      <c r="J571" s="24" t="s">
        <v>5378</v>
      </c>
      <c r="K571" s="24" t="s">
        <v>5379</v>
      </c>
      <c r="L571" s="24" t="s">
        <v>5380</v>
      </c>
      <c r="M571" s="26" t="s">
        <v>6171</v>
      </c>
      <c r="N571" s="27" t="s">
        <v>3942</v>
      </c>
      <c r="O571" s="27" t="s">
        <v>5381</v>
      </c>
      <c r="P571" s="28"/>
      <c r="Q571" s="27"/>
      <c r="R571" s="28" t="s">
        <v>5154</v>
      </c>
      <c r="S571" s="28" t="s">
        <v>5382</v>
      </c>
      <c r="T571" s="29">
        <v>40039</v>
      </c>
    </row>
    <row r="572" spans="1:20" s="18" customFormat="1" ht="18.75" customHeight="1" x14ac:dyDescent="0.25">
      <c r="A572" s="157">
        <v>7418</v>
      </c>
      <c r="B572" s="19" t="s">
        <v>3841</v>
      </c>
      <c r="C572" s="140">
        <v>690712008</v>
      </c>
      <c r="D572" s="17" t="s">
        <v>3842</v>
      </c>
      <c r="E572" s="17" t="s">
        <v>3843</v>
      </c>
      <c r="F572" s="16" t="s">
        <v>1700</v>
      </c>
      <c r="G572" s="16" t="s">
        <v>3844</v>
      </c>
      <c r="H572" s="16" t="s">
        <v>29</v>
      </c>
      <c r="I572" s="17"/>
      <c r="J572" s="17"/>
      <c r="K572" s="17" t="s">
        <v>3845</v>
      </c>
      <c r="L572" s="17" t="s">
        <v>3847</v>
      </c>
      <c r="M572" s="19" t="s">
        <v>50</v>
      </c>
      <c r="N572" s="20" t="s">
        <v>3849</v>
      </c>
      <c r="O572" s="17" t="s">
        <v>3848</v>
      </c>
      <c r="P572" s="21" t="s">
        <v>3846</v>
      </c>
      <c r="Q572" s="20"/>
      <c r="R572" s="21">
        <v>91001</v>
      </c>
      <c r="S572" s="21" t="s">
        <v>3850</v>
      </c>
      <c r="T572" s="22">
        <v>40057</v>
      </c>
    </row>
    <row r="573" spans="1:20" s="18" customFormat="1" ht="18.75" customHeight="1" x14ac:dyDescent="0.25">
      <c r="A573" s="156">
        <v>7419</v>
      </c>
      <c r="B573" s="26" t="s">
        <v>5575</v>
      </c>
      <c r="C573" s="139">
        <v>650129113</v>
      </c>
      <c r="D573" s="24" t="s">
        <v>594</v>
      </c>
      <c r="E573" s="24" t="s">
        <v>5576</v>
      </c>
      <c r="F573" s="25" t="s">
        <v>5577</v>
      </c>
      <c r="G573" s="25" t="s">
        <v>4779</v>
      </c>
      <c r="H573" s="25" t="s">
        <v>5578</v>
      </c>
      <c r="I573" s="24" t="s">
        <v>193</v>
      </c>
      <c r="J573" s="24" t="s">
        <v>5579</v>
      </c>
      <c r="K573" s="24" t="s">
        <v>5580</v>
      </c>
      <c r="L573" s="24" t="s">
        <v>5582</v>
      </c>
      <c r="M573" s="26" t="s">
        <v>630</v>
      </c>
      <c r="N573" s="27" t="s">
        <v>205</v>
      </c>
      <c r="O573" s="27" t="s">
        <v>5583</v>
      </c>
      <c r="P573" s="28" t="s">
        <v>5581</v>
      </c>
      <c r="Q573" s="27"/>
      <c r="R573" s="28" t="s">
        <v>419</v>
      </c>
      <c r="S573" s="28" t="s">
        <v>5584</v>
      </c>
      <c r="T573" s="29">
        <v>40112</v>
      </c>
    </row>
    <row r="574" spans="1:20" s="18" customFormat="1" ht="18.75" customHeight="1" x14ac:dyDescent="0.25">
      <c r="A574" s="156">
        <v>7420</v>
      </c>
      <c r="B574" s="26" t="s">
        <v>5194</v>
      </c>
      <c r="C574" s="139">
        <v>656160403</v>
      </c>
      <c r="D574" s="24" t="s">
        <v>594</v>
      </c>
      <c r="E574" s="24" t="s">
        <v>5195</v>
      </c>
      <c r="F574" s="25" t="s">
        <v>5196</v>
      </c>
      <c r="G574" s="25" t="s">
        <v>4779</v>
      </c>
      <c r="H574" s="25" t="s">
        <v>5197</v>
      </c>
      <c r="I574" s="24" t="s">
        <v>5198</v>
      </c>
      <c r="J574" s="24" t="s">
        <v>5199</v>
      </c>
      <c r="K574" s="24" t="s">
        <v>5200</v>
      </c>
      <c r="L574" s="24" t="s">
        <v>5201</v>
      </c>
      <c r="M574" s="26" t="s">
        <v>50</v>
      </c>
      <c r="N574" s="27" t="s">
        <v>5202</v>
      </c>
      <c r="O574" s="27"/>
      <c r="P574" s="28"/>
      <c r="Q574" s="27"/>
      <c r="R574" s="28" t="s">
        <v>419</v>
      </c>
      <c r="S574" s="28" t="s">
        <v>5203</v>
      </c>
      <c r="T574" s="29">
        <v>40161</v>
      </c>
    </row>
    <row r="575" spans="1:20" s="18" customFormat="1" ht="18.75" customHeight="1" x14ac:dyDescent="0.25">
      <c r="A575" s="157">
        <v>7421</v>
      </c>
      <c r="B575" s="19" t="s">
        <v>3316</v>
      </c>
      <c r="C575" s="140">
        <v>690618001</v>
      </c>
      <c r="D575" s="17" t="s">
        <v>2854</v>
      </c>
      <c r="E575" s="17" t="s">
        <v>633</v>
      </c>
      <c r="F575" s="16" t="s">
        <v>27</v>
      </c>
      <c r="G575" s="16" t="s">
        <v>634</v>
      </c>
      <c r="H575" s="16" t="s">
        <v>29</v>
      </c>
      <c r="I575" s="17"/>
      <c r="J575" s="17"/>
      <c r="K575" s="17" t="s">
        <v>3317</v>
      </c>
      <c r="L575" s="17" t="s">
        <v>3318</v>
      </c>
      <c r="M575" s="19" t="s">
        <v>630</v>
      </c>
      <c r="N575" s="20" t="s">
        <v>2308</v>
      </c>
      <c r="O575" s="20" t="s">
        <v>3319</v>
      </c>
      <c r="P575" s="21"/>
      <c r="Q575" s="20"/>
      <c r="R575" s="21">
        <v>91001</v>
      </c>
      <c r="S575" s="21" t="s">
        <v>3320</v>
      </c>
      <c r="T575" s="22">
        <v>40190</v>
      </c>
    </row>
    <row r="576" spans="1:20" s="18" customFormat="1" ht="18.75" customHeight="1" x14ac:dyDescent="0.25">
      <c r="A576" s="156">
        <v>7422</v>
      </c>
      <c r="B576" s="26" t="s">
        <v>4776</v>
      </c>
      <c r="C576" s="139">
        <v>659396904</v>
      </c>
      <c r="D576" s="24" t="s">
        <v>594</v>
      </c>
      <c r="E576" s="24" t="s">
        <v>4777</v>
      </c>
      <c r="F576" s="25" t="s">
        <v>4778</v>
      </c>
      <c r="G576" s="25" t="s">
        <v>4779</v>
      </c>
      <c r="H576" s="25" t="s">
        <v>4780</v>
      </c>
      <c r="I576" s="24" t="s">
        <v>193</v>
      </c>
      <c r="J576" s="24" t="s">
        <v>4781</v>
      </c>
      <c r="K576" s="24" t="s">
        <v>4782</v>
      </c>
      <c r="L576" s="24" t="s">
        <v>4784</v>
      </c>
      <c r="M576" s="26" t="s">
        <v>6170</v>
      </c>
      <c r="N576" s="27" t="s">
        <v>2773</v>
      </c>
      <c r="O576" s="102"/>
      <c r="P576" s="28" t="s">
        <v>4783</v>
      </c>
      <c r="Q576" s="27"/>
      <c r="R576" s="28" t="s">
        <v>419</v>
      </c>
      <c r="S576" s="28" t="s">
        <v>4785</v>
      </c>
      <c r="T576" s="29">
        <v>40197</v>
      </c>
    </row>
    <row r="577" spans="1:20" s="18" customFormat="1" ht="18.75" customHeight="1" x14ac:dyDescent="0.25">
      <c r="A577" s="156">
        <v>7423</v>
      </c>
      <c r="B577" s="26" t="s">
        <v>3570</v>
      </c>
      <c r="C577" s="139">
        <v>690612003</v>
      </c>
      <c r="D577" s="24" t="s">
        <v>2854</v>
      </c>
      <c r="E577" s="24" t="s">
        <v>633</v>
      </c>
      <c r="F577" s="25" t="s">
        <v>27</v>
      </c>
      <c r="G577" s="25" t="s">
        <v>634</v>
      </c>
      <c r="H577" s="25" t="s">
        <v>29</v>
      </c>
      <c r="I577" s="24"/>
      <c r="J577" s="24"/>
      <c r="K577" s="24" t="s">
        <v>3571</v>
      </c>
      <c r="L577" s="24" t="s">
        <v>3573</v>
      </c>
      <c r="M577" s="26" t="s">
        <v>630</v>
      </c>
      <c r="N577" s="27"/>
      <c r="O577" s="27" t="s">
        <v>3574</v>
      </c>
      <c r="P577" s="28" t="s">
        <v>3572</v>
      </c>
      <c r="Q577" s="27"/>
      <c r="R577" s="28">
        <v>91001</v>
      </c>
      <c r="S577" s="28" t="s">
        <v>2875</v>
      </c>
      <c r="T577" s="29">
        <v>40190</v>
      </c>
    </row>
    <row r="578" spans="1:20" s="18" customFormat="1" ht="18.75" customHeight="1" x14ac:dyDescent="0.25">
      <c r="A578" s="156">
        <v>7424</v>
      </c>
      <c r="B578" s="26" t="s">
        <v>4944</v>
      </c>
      <c r="C578" s="139">
        <v>652322301</v>
      </c>
      <c r="D578" s="24" t="s">
        <v>594</v>
      </c>
      <c r="E578" s="24" t="s">
        <v>4945</v>
      </c>
      <c r="F578" s="31" t="s">
        <v>7295</v>
      </c>
      <c r="G578" s="25" t="s">
        <v>4779</v>
      </c>
      <c r="H578" s="31" t="s">
        <v>7296</v>
      </c>
      <c r="I578" s="24" t="s">
        <v>186</v>
      </c>
      <c r="J578" s="32" t="s">
        <v>7297</v>
      </c>
      <c r="K578" s="32" t="s">
        <v>7299</v>
      </c>
      <c r="L578" s="24" t="s">
        <v>4947</v>
      </c>
      <c r="M578" s="26" t="s">
        <v>50</v>
      </c>
      <c r="N578" s="27" t="s">
        <v>4949</v>
      </c>
      <c r="O578" s="27" t="s">
        <v>4948</v>
      </c>
      <c r="P578" s="28" t="s">
        <v>4946</v>
      </c>
      <c r="Q578" s="27"/>
      <c r="R578" s="28" t="s">
        <v>419</v>
      </c>
      <c r="S578" s="33" t="s">
        <v>7298</v>
      </c>
      <c r="T578" s="29">
        <v>40203</v>
      </c>
    </row>
    <row r="579" spans="1:20" s="18" customFormat="1" ht="18.75" customHeight="1" x14ac:dyDescent="0.25">
      <c r="A579" s="157">
        <v>7425</v>
      </c>
      <c r="B579" s="19" t="s">
        <v>3052</v>
      </c>
      <c r="C579" s="140">
        <v>692665007</v>
      </c>
      <c r="D579" s="17" t="s">
        <v>2854</v>
      </c>
      <c r="E579" s="17" t="s">
        <v>633</v>
      </c>
      <c r="F579" s="16" t="s">
        <v>27</v>
      </c>
      <c r="G579" s="16" t="s">
        <v>634</v>
      </c>
      <c r="H579" s="16" t="s">
        <v>29</v>
      </c>
      <c r="I579" s="17"/>
      <c r="J579" s="17"/>
      <c r="K579" s="17" t="s">
        <v>3053</v>
      </c>
      <c r="L579" s="17" t="s">
        <v>6196</v>
      </c>
      <c r="M579" s="19" t="s">
        <v>6168</v>
      </c>
      <c r="N579" s="20" t="s">
        <v>3054</v>
      </c>
      <c r="O579" s="20" t="s">
        <v>6308</v>
      </c>
      <c r="P579" s="41" t="s">
        <v>6309</v>
      </c>
      <c r="Q579" s="20"/>
      <c r="R579" s="21">
        <v>91001</v>
      </c>
      <c r="S579" s="21" t="s">
        <v>2875</v>
      </c>
      <c r="T579" s="22">
        <v>40249</v>
      </c>
    </row>
    <row r="580" spans="1:20" s="18" customFormat="1" ht="18.75" customHeight="1" x14ac:dyDescent="0.25">
      <c r="A580" s="156">
        <v>7426</v>
      </c>
      <c r="B580" s="26" t="s">
        <v>5085</v>
      </c>
      <c r="C580" s="139">
        <v>650182405</v>
      </c>
      <c r="D580" s="24" t="s">
        <v>81</v>
      </c>
      <c r="E580" s="24" t="s">
        <v>5086</v>
      </c>
      <c r="F580" s="25" t="s">
        <v>5087</v>
      </c>
      <c r="G580" s="25" t="s">
        <v>5088</v>
      </c>
      <c r="H580" s="25" t="s">
        <v>5089</v>
      </c>
      <c r="I580" s="24" t="s">
        <v>708</v>
      </c>
      <c r="J580" s="24" t="s">
        <v>5090</v>
      </c>
      <c r="K580" s="24" t="s">
        <v>5091</v>
      </c>
      <c r="L580" s="24" t="s">
        <v>5092</v>
      </c>
      <c r="M580" s="26" t="s">
        <v>50</v>
      </c>
      <c r="N580" s="27" t="s">
        <v>3134</v>
      </c>
      <c r="O580" s="27" t="s">
        <v>5093</v>
      </c>
      <c r="P580" s="28"/>
      <c r="Q580" s="27"/>
      <c r="R580" s="28" t="s">
        <v>92</v>
      </c>
      <c r="S580" s="28" t="s">
        <v>5094</v>
      </c>
      <c r="T580" s="29">
        <v>40345</v>
      </c>
    </row>
    <row r="581" spans="1:20" s="18" customFormat="1" ht="18.75" customHeight="1" x14ac:dyDescent="0.25">
      <c r="A581" s="157">
        <v>7427</v>
      </c>
      <c r="B581" s="19" t="s">
        <v>3195</v>
      </c>
      <c r="C581" s="140" t="s">
        <v>7834</v>
      </c>
      <c r="D581" s="17" t="s">
        <v>3196</v>
      </c>
      <c r="E581" s="17" t="s">
        <v>633</v>
      </c>
      <c r="F581" s="16" t="s">
        <v>27</v>
      </c>
      <c r="G581" s="16" t="s">
        <v>634</v>
      </c>
      <c r="H581" s="16" t="s">
        <v>29</v>
      </c>
      <c r="I581" s="17"/>
      <c r="J581" s="17"/>
      <c r="K581" s="17" t="s">
        <v>3197</v>
      </c>
      <c r="L581" s="17" t="s">
        <v>6224</v>
      </c>
      <c r="M581" s="19" t="s">
        <v>6168</v>
      </c>
      <c r="N581" s="20" t="s">
        <v>2329</v>
      </c>
      <c r="O581" s="20" t="s">
        <v>6328</v>
      </c>
      <c r="P581" s="21" t="s">
        <v>6329</v>
      </c>
      <c r="Q581" s="20"/>
      <c r="R581" s="21" t="s">
        <v>3198</v>
      </c>
      <c r="S581" s="21" t="s">
        <v>3199</v>
      </c>
      <c r="T581" s="22">
        <v>40346</v>
      </c>
    </row>
    <row r="582" spans="1:20" s="18" customFormat="1" ht="18.75" customHeight="1" x14ac:dyDescent="0.25">
      <c r="A582" s="156">
        <v>7428</v>
      </c>
      <c r="B582" s="26" t="s">
        <v>4862</v>
      </c>
      <c r="C582" s="139">
        <v>759626605</v>
      </c>
      <c r="D582" s="24" t="s">
        <v>594</v>
      </c>
      <c r="E582" s="24" t="s">
        <v>4863</v>
      </c>
      <c r="F582" s="25" t="s">
        <v>4864</v>
      </c>
      <c r="G582" s="25" t="s">
        <v>4779</v>
      </c>
      <c r="H582" s="25" t="s">
        <v>4865</v>
      </c>
      <c r="I582" s="24" t="s">
        <v>186</v>
      </c>
      <c r="J582" s="24" t="s">
        <v>4866</v>
      </c>
      <c r="K582" s="24" t="s">
        <v>4867</v>
      </c>
      <c r="L582" s="24" t="s">
        <v>4869</v>
      </c>
      <c r="M582" s="26" t="s">
        <v>50</v>
      </c>
      <c r="N582" s="27" t="s">
        <v>4871</v>
      </c>
      <c r="O582" s="27" t="s">
        <v>4870</v>
      </c>
      <c r="P582" s="28" t="s">
        <v>4868</v>
      </c>
      <c r="Q582" s="27"/>
      <c r="R582" s="28" t="s">
        <v>1274</v>
      </c>
      <c r="S582" s="28" t="s">
        <v>4872</v>
      </c>
      <c r="T582" s="29">
        <v>40365</v>
      </c>
    </row>
    <row r="583" spans="1:20" s="18" customFormat="1" ht="18.75" customHeight="1" x14ac:dyDescent="0.25">
      <c r="A583" s="156">
        <v>7429</v>
      </c>
      <c r="B583" s="26" t="s">
        <v>7387</v>
      </c>
      <c r="C583" s="139">
        <v>740097008</v>
      </c>
      <c r="D583" s="24" t="s">
        <v>1579</v>
      </c>
      <c r="E583" s="24" t="s">
        <v>2072</v>
      </c>
      <c r="F583" s="25" t="s">
        <v>2073</v>
      </c>
      <c r="G583" s="25" t="s">
        <v>2074</v>
      </c>
      <c r="H583" s="25" t="s">
        <v>2075</v>
      </c>
      <c r="I583" s="24" t="s">
        <v>2076</v>
      </c>
      <c r="J583" s="24" t="s">
        <v>2077</v>
      </c>
      <c r="K583" s="24" t="s">
        <v>2078</v>
      </c>
      <c r="L583" s="24" t="s">
        <v>2080</v>
      </c>
      <c r="M583" s="26" t="s">
        <v>50</v>
      </c>
      <c r="N583" s="27" t="s">
        <v>730</v>
      </c>
      <c r="O583" s="27"/>
      <c r="P583" s="28" t="s">
        <v>2079</v>
      </c>
      <c r="Q583" s="27"/>
      <c r="R583" s="28" t="s">
        <v>419</v>
      </c>
      <c r="S583" s="28" t="s">
        <v>2081</v>
      </c>
      <c r="T583" s="29">
        <v>40366</v>
      </c>
    </row>
    <row r="584" spans="1:20" s="18" customFormat="1" ht="18.75" customHeight="1" x14ac:dyDescent="0.25">
      <c r="A584" s="156">
        <v>7430</v>
      </c>
      <c r="B584" s="24" t="s">
        <v>4019</v>
      </c>
      <c r="C584" s="139">
        <v>692532007</v>
      </c>
      <c r="D584" s="24" t="s">
        <v>3196</v>
      </c>
      <c r="E584" s="24" t="s">
        <v>633</v>
      </c>
      <c r="F584" s="25" t="s">
        <v>27</v>
      </c>
      <c r="G584" s="25" t="s">
        <v>634</v>
      </c>
      <c r="H584" s="25" t="s">
        <v>29</v>
      </c>
      <c r="I584" s="24"/>
      <c r="J584" s="24"/>
      <c r="K584" s="24" t="s">
        <v>4020</v>
      </c>
      <c r="L584" s="24" t="s">
        <v>4022</v>
      </c>
      <c r="M584" s="26" t="s">
        <v>6167</v>
      </c>
      <c r="N584" s="27" t="s">
        <v>4023</v>
      </c>
      <c r="O584" s="27"/>
      <c r="P584" s="28" t="s">
        <v>4021</v>
      </c>
      <c r="Q584" s="27"/>
      <c r="R584" s="28" t="s">
        <v>3198</v>
      </c>
      <c r="S584" s="28" t="s">
        <v>4024</v>
      </c>
      <c r="T584" s="29">
        <v>40374</v>
      </c>
    </row>
    <row r="585" spans="1:20" s="18" customFormat="1" ht="18.75" customHeight="1" x14ac:dyDescent="0.25">
      <c r="A585" s="156">
        <v>7431</v>
      </c>
      <c r="B585" s="26" t="s">
        <v>1646</v>
      </c>
      <c r="C585" s="139">
        <v>658771205</v>
      </c>
      <c r="D585" s="24" t="s">
        <v>1566</v>
      </c>
      <c r="E585" s="24" t="s">
        <v>1647</v>
      </c>
      <c r="F585" s="25" t="s">
        <v>1648</v>
      </c>
      <c r="G585" s="25" t="s">
        <v>1649</v>
      </c>
      <c r="H585" s="25" t="s">
        <v>1650</v>
      </c>
      <c r="I585" s="24" t="s">
        <v>1651</v>
      </c>
      <c r="J585" s="24" t="s">
        <v>1652</v>
      </c>
      <c r="K585" s="24" t="s">
        <v>1653</v>
      </c>
      <c r="L585" s="24" t="s">
        <v>1654</v>
      </c>
      <c r="M585" s="26" t="s">
        <v>50</v>
      </c>
      <c r="N585" s="27" t="s">
        <v>730</v>
      </c>
      <c r="O585" s="27" t="s">
        <v>1655</v>
      </c>
      <c r="P585" s="28"/>
      <c r="Q585" s="27"/>
      <c r="R585" s="28" t="s">
        <v>92</v>
      </c>
      <c r="S585" s="28" t="s">
        <v>1656</v>
      </c>
      <c r="T585" s="29">
        <v>40374</v>
      </c>
    </row>
    <row r="586" spans="1:20" s="18" customFormat="1" ht="18.75" customHeight="1" x14ac:dyDescent="0.25">
      <c r="A586" s="156">
        <v>7432</v>
      </c>
      <c r="B586" s="26" t="s">
        <v>5143</v>
      </c>
      <c r="C586" s="139">
        <v>731887004</v>
      </c>
      <c r="D586" s="24" t="s">
        <v>5144</v>
      </c>
      <c r="E586" s="24" t="s">
        <v>5145</v>
      </c>
      <c r="F586" s="25" t="s">
        <v>5146</v>
      </c>
      <c r="G586" s="25" t="s">
        <v>5147</v>
      </c>
      <c r="H586" s="25" t="s">
        <v>5148</v>
      </c>
      <c r="I586" s="24" t="s">
        <v>5149</v>
      </c>
      <c r="J586" s="24" t="s">
        <v>5150</v>
      </c>
      <c r="K586" s="24" t="s">
        <v>5151</v>
      </c>
      <c r="L586" s="24" t="s">
        <v>5152</v>
      </c>
      <c r="M586" s="26" t="s">
        <v>50</v>
      </c>
      <c r="N586" s="27" t="s">
        <v>1210</v>
      </c>
      <c r="O586" s="27" t="s">
        <v>5153</v>
      </c>
      <c r="P586" s="28"/>
      <c r="Q586" s="27"/>
      <c r="R586" s="28" t="s">
        <v>5154</v>
      </c>
      <c r="S586" s="28" t="s">
        <v>5166</v>
      </c>
      <c r="T586" s="29">
        <v>40417</v>
      </c>
    </row>
    <row r="587" spans="1:20" s="18" customFormat="1" ht="18.75" customHeight="1" x14ac:dyDescent="0.25">
      <c r="A587" s="156">
        <v>7433</v>
      </c>
      <c r="B587" s="26" t="s">
        <v>4262</v>
      </c>
      <c r="C587" s="139">
        <v>650263170</v>
      </c>
      <c r="D587" s="24" t="s">
        <v>4263</v>
      </c>
      <c r="E587" s="24" t="s">
        <v>4264</v>
      </c>
      <c r="F587" s="25" t="s">
        <v>4265</v>
      </c>
      <c r="G587" s="25" t="s">
        <v>4266</v>
      </c>
      <c r="H587" s="25" t="s">
        <v>4267</v>
      </c>
      <c r="I587" s="24" t="s">
        <v>4268</v>
      </c>
      <c r="J587" s="24" t="s">
        <v>4269</v>
      </c>
      <c r="K587" s="24" t="s">
        <v>4270</v>
      </c>
      <c r="L587" s="24" t="s">
        <v>4271</v>
      </c>
      <c r="M587" s="26" t="s">
        <v>6166</v>
      </c>
      <c r="N587" s="27" t="s">
        <v>4272</v>
      </c>
      <c r="O587" s="27"/>
      <c r="P587" s="28"/>
      <c r="Q587" s="27"/>
      <c r="R587" s="28" t="s">
        <v>419</v>
      </c>
      <c r="S587" s="28" t="s">
        <v>4273</v>
      </c>
      <c r="T587" s="29">
        <v>40463</v>
      </c>
    </row>
    <row r="588" spans="1:20" s="18" customFormat="1" ht="18.75" customHeight="1" x14ac:dyDescent="0.25">
      <c r="A588" s="156">
        <v>7434</v>
      </c>
      <c r="B588" s="26" t="s">
        <v>4635</v>
      </c>
      <c r="C588" s="139">
        <v>751175000</v>
      </c>
      <c r="D588" s="24" t="s">
        <v>4263</v>
      </c>
      <c r="E588" s="24" t="s">
        <v>4636</v>
      </c>
      <c r="F588" s="25" t="s">
        <v>4637</v>
      </c>
      <c r="G588" s="25" t="s">
        <v>4638</v>
      </c>
      <c r="H588" s="25" t="s">
        <v>4639</v>
      </c>
      <c r="I588" s="24" t="s">
        <v>4640</v>
      </c>
      <c r="J588" s="24" t="s">
        <v>4641</v>
      </c>
      <c r="K588" s="24" t="s">
        <v>4642</v>
      </c>
      <c r="L588" s="24" t="s">
        <v>4643</v>
      </c>
      <c r="M588" s="26" t="s">
        <v>50</v>
      </c>
      <c r="N588" s="27" t="s">
        <v>3485</v>
      </c>
      <c r="O588" s="27"/>
      <c r="P588" s="28"/>
      <c r="Q588" s="27"/>
      <c r="R588" s="28" t="s">
        <v>647</v>
      </c>
      <c r="S588" s="28" t="s">
        <v>4644</v>
      </c>
      <c r="T588" s="29">
        <v>40485</v>
      </c>
    </row>
    <row r="589" spans="1:20" s="18" customFormat="1" ht="18.75" customHeight="1" x14ac:dyDescent="0.25">
      <c r="A589" s="156">
        <v>7435</v>
      </c>
      <c r="B589" s="26" t="s">
        <v>1668</v>
      </c>
      <c r="C589" s="139">
        <v>650149939</v>
      </c>
      <c r="D589" s="24" t="s">
        <v>1566</v>
      </c>
      <c r="E589" s="24" t="s">
        <v>1669</v>
      </c>
      <c r="F589" s="25" t="s">
        <v>1670</v>
      </c>
      <c r="G589" s="25" t="s">
        <v>1671</v>
      </c>
      <c r="H589" s="25" t="s">
        <v>1672</v>
      </c>
      <c r="I589" s="24" t="s">
        <v>1673</v>
      </c>
      <c r="J589" s="24" t="s">
        <v>1674</v>
      </c>
      <c r="K589" s="24" t="s">
        <v>1675</v>
      </c>
      <c r="L589" s="24" t="s">
        <v>1676</v>
      </c>
      <c r="M589" s="26" t="s">
        <v>50</v>
      </c>
      <c r="N589" s="27" t="s">
        <v>1678</v>
      </c>
      <c r="O589" s="27" t="s">
        <v>1677</v>
      </c>
      <c r="P589" s="28"/>
      <c r="Q589" s="27"/>
      <c r="R589" s="28">
        <v>93401</v>
      </c>
      <c r="S589" s="28" t="s">
        <v>1679</v>
      </c>
      <c r="T589" s="29">
        <v>40494</v>
      </c>
    </row>
    <row r="590" spans="1:20" s="18" customFormat="1" ht="18.75" customHeight="1" x14ac:dyDescent="0.25">
      <c r="A590" s="157">
        <v>7436</v>
      </c>
      <c r="B590" s="19" t="s">
        <v>3616</v>
      </c>
      <c r="C590" s="140">
        <v>692012003</v>
      </c>
      <c r="D590" s="17" t="s">
        <v>2854</v>
      </c>
      <c r="E590" s="17" t="s">
        <v>2871</v>
      </c>
      <c r="F590" s="16" t="s">
        <v>27</v>
      </c>
      <c r="G590" s="16" t="s">
        <v>2872</v>
      </c>
      <c r="H590" s="16" t="s">
        <v>29</v>
      </c>
      <c r="I590" s="17"/>
      <c r="J590" s="17"/>
      <c r="K590" s="17" t="s">
        <v>3617</v>
      </c>
      <c r="L590" s="17" t="s">
        <v>3618</v>
      </c>
      <c r="M590" s="19" t="s">
        <v>6172</v>
      </c>
      <c r="N590" s="20" t="s">
        <v>3619</v>
      </c>
      <c r="O590" s="20" t="s">
        <v>6587</v>
      </c>
      <c r="P590" s="21"/>
      <c r="Q590" s="20"/>
      <c r="R590" s="21">
        <v>91001</v>
      </c>
      <c r="S590" s="21" t="s">
        <v>3046</v>
      </c>
      <c r="T590" s="22">
        <v>40500</v>
      </c>
    </row>
    <row r="591" spans="1:20" s="18" customFormat="1" ht="18.75" customHeight="1" x14ac:dyDescent="0.25">
      <c r="A591" s="156">
        <v>7437</v>
      </c>
      <c r="B591" s="26" t="s">
        <v>2482</v>
      </c>
      <c r="C591" s="139">
        <v>650224140</v>
      </c>
      <c r="D591" s="24" t="s">
        <v>1579</v>
      </c>
      <c r="E591" s="24" t="s">
        <v>2483</v>
      </c>
      <c r="F591" s="25" t="s">
        <v>2484</v>
      </c>
      <c r="G591" s="25" t="s">
        <v>2485</v>
      </c>
      <c r="H591" s="24" t="s">
        <v>2486</v>
      </c>
      <c r="I591" s="24" t="s">
        <v>2487</v>
      </c>
      <c r="J591" s="24" t="s">
        <v>2488</v>
      </c>
      <c r="K591" s="24" t="s">
        <v>2489</v>
      </c>
      <c r="L591" s="24" t="s">
        <v>2491</v>
      </c>
      <c r="M591" s="26" t="s">
        <v>50</v>
      </c>
      <c r="N591" s="27" t="s">
        <v>2493</v>
      </c>
      <c r="O591" s="27" t="s">
        <v>2492</v>
      </c>
      <c r="P591" s="28" t="s">
        <v>2490</v>
      </c>
      <c r="Q591" s="27"/>
      <c r="R591" s="28" t="s">
        <v>419</v>
      </c>
      <c r="S591" s="28" t="s">
        <v>2494</v>
      </c>
      <c r="T591" s="29">
        <v>40522</v>
      </c>
    </row>
    <row r="592" spans="1:20" s="18" customFormat="1" ht="18.75" customHeight="1" x14ac:dyDescent="0.25">
      <c r="A592" s="156">
        <v>7438</v>
      </c>
      <c r="B592" s="26" t="s">
        <v>4950</v>
      </c>
      <c r="C592" s="139">
        <v>533148689</v>
      </c>
      <c r="D592" s="24" t="s">
        <v>53</v>
      </c>
      <c r="E592" s="24" t="s">
        <v>4951</v>
      </c>
      <c r="F592" s="25" t="s">
        <v>4952</v>
      </c>
      <c r="G592" s="25" t="s">
        <v>4953</v>
      </c>
      <c r="H592" s="25" t="s">
        <v>4954</v>
      </c>
      <c r="I592" s="24" t="s">
        <v>4955</v>
      </c>
      <c r="J592" s="24" t="s">
        <v>4956</v>
      </c>
      <c r="K592" s="24" t="s">
        <v>4957</v>
      </c>
      <c r="L592" s="24" t="s">
        <v>4959</v>
      </c>
      <c r="M592" s="26" t="s">
        <v>50</v>
      </c>
      <c r="N592" s="27" t="s">
        <v>730</v>
      </c>
      <c r="O592" s="27" t="s">
        <v>4960</v>
      </c>
      <c r="P592" s="28" t="s">
        <v>4958</v>
      </c>
      <c r="Q592" s="27"/>
      <c r="R592" s="28" t="s">
        <v>647</v>
      </c>
      <c r="S592" s="28" t="s">
        <v>4961</v>
      </c>
      <c r="T592" s="29">
        <v>40542</v>
      </c>
    </row>
    <row r="593" spans="1:20" s="18" customFormat="1" ht="18.75" customHeight="1" x14ac:dyDescent="0.25">
      <c r="A593" s="156">
        <v>7439</v>
      </c>
      <c r="B593" s="26" t="s">
        <v>1211</v>
      </c>
      <c r="C593" s="139">
        <v>710153000</v>
      </c>
      <c r="D593" s="24" t="s">
        <v>1212</v>
      </c>
      <c r="E593" s="24" t="s">
        <v>1213</v>
      </c>
      <c r="F593" s="31" t="s">
        <v>7211</v>
      </c>
      <c r="G593" s="25" t="s">
        <v>1214</v>
      </c>
      <c r="H593" s="31" t="s">
        <v>7212</v>
      </c>
      <c r="I593" s="32" t="s">
        <v>7213</v>
      </c>
      <c r="J593" s="32" t="s">
        <v>7214</v>
      </c>
      <c r="K593" s="32" t="s">
        <v>7215</v>
      </c>
      <c r="L593" s="24" t="s">
        <v>1215</v>
      </c>
      <c r="M593" s="26" t="s">
        <v>6170</v>
      </c>
      <c r="N593" s="27" t="s">
        <v>7216</v>
      </c>
      <c r="O593" s="27" t="s">
        <v>1216</v>
      </c>
      <c r="P593" s="28"/>
      <c r="Q593" s="27"/>
      <c r="R593" s="28" t="s">
        <v>1217</v>
      </c>
      <c r="S593" s="33" t="s">
        <v>7229</v>
      </c>
      <c r="T593" s="29">
        <v>40542</v>
      </c>
    </row>
    <row r="594" spans="1:20" s="18" customFormat="1" ht="18.75" customHeight="1" x14ac:dyDescent="0.25">
      <c r="A594" s="156">
        <v>7440</v>
      </c>
      <c r="B594" s="26" t="s">
        <v>4796</v>
      </c>
      <c r="C594" s="139" t="s">
        <v>7859</v>
      </c>
      <c r="D594" s="24" t="s">
        <v>1212</v>
      </c>
      <c r="E594" s="24" t="s">
        <v>4797</v>
      </c>
      <c r="F594" s="25" t="s">
        <v>4798</v>
      </c>
      <c r="G594" s="25" t="s">
        <v>4799</v>
      </c>
      <c r="H594" s="25" t="s">
        <v>4800</v>
      </c>
      <c r="I594" s="24" t="s">
        <v>4801</v>
      </c>
      <c r="J594" s="24" t="s">
        <v>4802</v>
      </c>
      <c r="K594" s="24" t="s">
        <v>4803</v>
      </c>
      <c r="L594" s="24" t="s">
        <v>4804</v>
      </c>
      <c r="M594" s="26" t="s">
        <v>50</v>
      </c>
      <c r="N594" s="27" t="s">
        <v>852</v>
      </c>
      <c r="O594" s="27" t="s">
        <v>4805</v>
      </c>
      <c r="P594" s="28"/>
      <c r="Q594" s="27"/>
      <c r="R594" s="28" t="s">
        <v>1217</v>
      </c>
      <c r="S594" s="28" t="s">
        <v>4806</v>
      </c>
      <c r="T594" s="29">
        <v>40674</v>
      </c>
    </row>
    <row r="595" spans="1:20" s="18" customFormat="1" ht="18.75" customHeight="1" x14ac:dyDescent="0.25">
      <c r="A595" s="156">
        <v>7441</v>
      </c>
      <c r="B595" s="26" t="s">
        <v>2132</v>
      </c>
      <c r="C595" s="139" t="s">
        <v>7813</v>
      </c>
      <c r="D595" s="24" t="s">
        <v>1579</v>
      </c>
      <c r="E595" s="24" t="s">
        <v>2133</v>
      </c>
      <c r="F595" s="25" t="s">
        <v>2134</v>
      </c>
      <c r="G595" s="25" t="s">
        <v>2135</v>
      </c>
      <c r="H595" s="25" t="s">
        <v>2136</v>
      </c>
      <c r="I595" s="24" t="s">
        <v>1700</v>
      </c>
      <c r="J595" s="24" t="s">
        <v>2137</v>
      </c>
      <c r="K595" s="24" t="s">
        <v>2138</v>
      </c>
      <c r="L595" s="24" t="s">
        <v>2139</v>
      </c>
      <c r="M595" s="26" t="s">
        <v>6172</v>
      </c>
      <c r="N595" s="27" t="s">
        <v>1113</v>
      </c>
      <c r="O595" s="27" t="s">
        <v>2140</v>
      </c>
      <c r="P595" s="28"/>
      <c r="Q595" s="27"/>
      <c r="R595" s="28" t="s">
        <v>48</v>
      </c>
      <c r="S595" s="28" t="s">
        <v>2141</v>
      </c>
      <c r="T595" s="29">
        <v>40674</v>
      </c>
    </row>
    <row r="596" spans="1:20" s="18" customFormat="1" ht="18.75" customHeight="1" x14ac:dyDescent="0.25">
      <c r="A596" s="156">
        <v>7442</v>
      </c>
      <c r="B596" s="26" t="s">
        <v>4786</v>
      </c>
      <c r="C596" s="139">
        <v>650345320</v>
      </c>
      <c r="D596" s="24" t="s">
        <v>81</v>
      </c>
      <c r="E596" s="24" t="s">
        <v>4787</v>
      </c>
      <c r="F596" s="25" t="s">
        <v>4788</v>
      </c>
      <c r="G596" s="25" t="s">
        <v>4789</v>
      </c>
      <c r="H596" s="25" t="s">
        <v>4790</v>
      </c>
      <c r="I596" s="24" t="s">
        <v>2391</v>
      </c>
      <c r="J596" s="24"/>
      <c r="K596" s="24" t="s">
        <v>4791</v>
      </c>
      <c r="L596" s="24" t="s">
        <v>4793</v>
      </c>
      <c r="M596" s="26" t="s">
        <v>344</v>
      </c>
      <c r="N596" s="27" t="s">
        <v>1108</v>
      </c>
      <c r="O596" s="27" t="s">
        <v>4794</v>
      </c>
      <c r="P596" s="28" t="s">
        <v>4792</v>
      </c>
      <c r="Q596" s="27"/>
      <c r="R596" s="28"/>
      <c r="S596" s="28" t="s">
        <v>4795</v>
      </c>
      <c r="T596" s="29">
        <v>40696</v>
      </c>
    </row>
    <row r="597" spans="1:20" s="18" customFormat="1" ht="18.75" customHeight="1" x14ac:dyDescent="0.25">
      <c r="A597" s="156">
        <v>7443</v>
      </c>
      <c r="B597" s="26" t="s">
        <v>4418</v>
      </c>
      <c r="C597" s="139">
        <v>659940302</v>
      </c>
      <c r="D597" s="24" t="s">
        <v>4275</v>
      </c>
      <c r="E597" s="24" t="s">
        <v>4419</v>
      </c>
      <c r="F597" s="25" t="s">
        <v>4420</v>
      </c>
      <c r="G597" s="25" t="s">
        <v>4421</v>
      </c>
      <c r="H597" s="25" t="s">
        <v>4422</v>
      </c>
      <c r="I597" s="24" t="s">
        <v>1806</v>
      </c>
      <c r="J597" s="24" t="s">
        <v>4423</v>
      </c>
      <c r="K597" s="24" t="s">
        <v>4424</v>
      </c>
      <c r="L597" s="24" t="s">
        <v>4425</v>
      </c>
      <c r="M597" s="26" t="s">
        <v>630</v>
      </c>
      <c r="N597" s="27" t="s">
        <v>4426</v>
      </c>
      <c r="O597" s="27"/>
      <c r="P597" s="28"/>
      <c r="Q597" s="27"/>
      <c r="R597" s="28" t="s">
        <v>48</v>
      </c>
      <c r="S597" s="28" t="s">
        <v>4343</v>
      </c>
      <c r="T597" s="29">
        <v>40728</v>
      </c>
    </row>
    <row r="598" spans="1:20" s="18" customFormat="1" ht="18.75" customHeight="1" x14ac:dyDescent="0.25">
      <c r="A598" s="156">
        <v>7444</v>
      </c>
      <c r="B598" s="26" t="s">
        <v>5689</v>
      </c>
      <c r="C598" s="139">
        <v>650369572</v>
      </c>
      <c r="D598" s="24" t="s">
        <v>53</v>
      </c>
      <c r="E598" s="24" t="s">
        <v>5690</v>
      </c>
      <c r="F598" s="25" t="s">
        <v>5691</v>
      </c>
      <c r="G598" s="25" t="s">
        <v>4953</v>
      </c>
      <c r="H598" s="25" t="s">
        <v>5693</v>
      </c>
      <c r="I598" s="24" t="s">
        <v>5692</v>
      </c>
      <c r="J598" s="24" t="s">
        <v>5694</v>
      </c>
      <c r="K598" s="24" t="s">
        <v>5695</v>
      </c>
      <c r="L598" s="24" t="s">
        <v>5697</v>
      </c>
      <c r="M598" s="26" t="s">
        <v>50</v>
      </c>
      <c r="N598" s="27" t="s">
        <v>3958</v>
      </c>
      <c r="O598" s="27" t="s">
        <v>5698</v>
      </c>
      <c r="P598" s="28" t="s">
        <v>5696</v>
      </c>
      <c r="Q598" s="27"/>
      <c r="R598" s="28" t="s">
        <v>647</v>
      </c>
      <c r="S598" s="28" t="s">
        <v>7868</v>
      </c>
      <c r="T598" s="29">
        <v>40728</v>
      </c>
    </row>
    <row r="599" spans="1:20" s="18" customFormat="1" ht="18.75" customHeight="1" x14ac:dyDescent="0.25">
      <c r="A599" s="156">
        <v>7445</v>
      </c>
      <c r="B599" s="26" t="s">
        <v>4824</v>
      </c>
      <c r="C599" s="139">
        <v>650335368</v>
      </c>
      <c r="D599" s="24" t="s">
        <v>81</v>
      </c>
      <c r="E599" s="24" t="s">
        <v>4825</v>
      </c>
      <c r="F599" s="25" t="s">
        <v>4826</v>
      </c>
      <c r="G599" s="25" t="s">
        <v>4827</v>
      </c>
      <c r="H599" s="25" t="s">
        <v>4828</v>
      </c>
      <c r="I599" s="24" t="s">
        <v>4829</v>
      </c>
      <c r="J599" s="24" t="s">
        <v>4830</v>
      </c>
      <c r="K599" s="24" t="s">
        <v>4831</v>
      </c>
      <c r="L599" s="24" t="s">
        <v>4832</v>
      </c>
      <c r="M599" s="26" t="s">
        <v>50</v>
      </c>
      <c r="N599" s="27" t="s">
        <v>4834</v>
      </c>
      <c r="O599" s="27"/>
      <c r="P599" s="28" t="s">
        <v>4833</v>
      </c>
      <c r="Q599" s="27"/>
      <c r="R599" s="28" t="s">
        <v>4835</v>
      </c>
      <c r="S599" s="28" t="s">
        <v>4836</v>
      </c>
      <c r="T599" s="29">
        <v>40739</v>
      </c>
    </row>
    <row r="600" spans="1:20" s="18" customFormat="1" ht="18.75" customHeight="1" x14ac:dyDescent="0.25">
      <c r="A600" s="156">
        <v>7446</v>
      </c>
      <c r="B600" s="26" t="s">
        <v>1243</v>
      </c>
      <c r="C600" s="139">
        <v>712341009</v>
      </c>
      <c r="D600" s="24" t="s">
        <v>81</v>
      </c>
      <c r="E600" s="24" t="s">
        <v>1244</v>
      </c>
      <c r="F600" s="31" t="s">
        <v>7606</v>
      </c>
      <c r="G600" s="25" t="s">
        <v>1245</v>
      </c>
      <c r="H600" s="25" t="s">
        <v>1247</v>
      </c>
      <c r="I600" s="24" t="s">
        <v>1246</v>
      </c>
      <c r="J600" s="24" t="s">
        <v>1248</v>
      </c>
      <c r="K600" s="24" t="s">
        <v>1249</v>
      </c>
      <c r="L600" s="24" t="s">
        <v>1250</v>
      </c>
      <c r="M600" s="26" t="s">
        <v>50</v>
      </c>
      <c r="N600" s="27" t="s">
        <v>1250</v>
      </c>
      <c r="O600" s="27" t="s">
        <v>1251</v>
      </c>
      <c r="P600" s="28" t="s">
        <v>1252</v>
      </c>
      <c r="Q600" s="27"/>
      <c r="R600" s="28">
        <v>93401</v>
      </c>
      <c r="S600" s="33" t="s">
        <v>7595</v>
      </c>
      <c r="T600" s="29">
        <v>40745</v>
      </c>
    </row>
    <row r="601" spans="1:20" s="18" customFormat="1" ht="18.75" customHeight="1" x14ac:dyDescent="0.25">
      <c r="A601" s="156">
        <v>7447</v>
      </c>
      <c r="B601" s="26" t="s">
        <v>2093</v>
      </c>
      <c r="C601" s="139">
        <v>650359615</v>
      </c>
      <c r="D601" s="24" t="s">
        <v>1566</v>
      </c>
      <c r="E601" s="24" t="s">
        <v>2094</v>
      </c>
      <c r="F601" s="25" t="s">
        <v>2095</v>
      </c>
      <c r="G601" s="25" t="s">
        <v>2096</v>
      </c>
      <c r="H601" s="25" t="s">
        <v>2097</v>
      </c>
      <c r="I601" s="24" t="s">
        <v>2098</v>
      </c>
      <c r="J601" s="24" t="s">
        <v>2099</v>
      </c>
      <c r="K601" s="24" t="s">
        <v>2100</v>
      </c>
      <c r="L601" s="24" t="s">
        <v>2101</v>
      </c>
      <c r="M601" s="26" t="s">
        <v>50</v>
      </c>
      <c r="N601" s="27" t="s">
        <v>852</v>
      </c>
      <c r="O601" s="27"/>
      <c r="P601" s="28"/>
      <c r="Q601" s="27"/>
      <c r="R601" s="28">
        <v>93401</v>
      </c>
      <c r="S601" s="28" t="s">
        <v>2102</v>
      </c>
      <c r="T601" s="29">
        <v>40753</v>
      </c>
    </row>
    <row r="602" spans="1:20" s="18" customFormat="1" ht="18.75" customHeight="1" x14ac:dyDescent="0.25">
      <c r="A602" s="156">
        <v>7448</v>
      </c>
      <c r="B602" s="26" t="s">
        <v>744</v>
      </c>
      <c r="C602" s="139">
        <v>650333195</v>
      </c>
      <c r="D602" s="24" t="s">
        <v>81</v>
      </c>
      <c r="E602" s="24" t="s">
        <v>745</v>
      </c>
      <c r="F602" s="25" t="s">
        <v>746</v>
      </c>
      <c r="G602" s="25" t="s">
        <v>747</v>
      </c>
      <c r="H602" s="25" t="s">
        <v>748</v>
      </c>
      <c r="I602" s="24" t="s">
        <v>749</v>
      </c>
      <c r="J602" s="24" t="s">
        <v>750</v>
      </c>
      <c r="K602" s="24" t="s">
        <v>751</v>
      </c>
      <c r="L602" s="24" t="s">
        <v>753</v>
      </c>
      <c r="M602" s="26" t="s">
        <v>217</v>
      </c>
      <c r="N602" s="27" t="s">
        <v>501</v>
      </c>
      <c r="O602" s="27" t="s">
        <v>754</v>
      </c>
      <c r="P602" s="28" t="s">
        <v>752</v>
      </c>
      <c r="Q602" s="27"/>
      <c r="R602" s="28" t="s">
        <v>419</v>
      </c>
      <c r="S602" s="28" t="s">
        <v>755</v>
      </c>
      <c r="T602" s="29">
        <v>40771</v>
      </c>
    </row>
    <row r="603" spans="1:20" s="18" customFormat="1" ht="18.75" customHeight="1" x14ac:dyDescent="0.25">
      <c r="A603" s="156">
        <v>7449</v>
      </c>
      <c r="B603" s="26" t="s">
        <v>7191</v>
      </c>
      <c r="C603" s="139">
        <v>718283000</v>
      </c>
      <c r="D603" s="24" t="s">
        <v>4275</v>
      </c>
      <c r="E603" s="24" t="s">
        <v>4509</v>
      </c>
      <c r="F603" s="25" t="s">
        <v>4510</v>
      </c>
      <c r="G603" s="25" t="s">
        <v>4511</v>
      </c>
      <c r="H603" s="25" t="s">
        <v>7252</v>
      </c>
      <c r="I603" s="24" t="s">
        <v>4512</v>
      </c>
      <c r="J603" s="32" t="s">
        <v>7253</v>
      </c>
      <c r="K603" s="32" t="s">
        <v>7254</v>
      </c>
      <c r="L603" s="24" t="s">
        <v>4514</v>
      </c>
      <c r="M603" s="26" t="s">
        <v>50</v>
      </c>
      <c r="N603" s="27" t="s">
        <v>4516</v>
      </c>
      <c r="O603" s="27" t="s">
        <v>4515</v>
      </c>
      <c r="P603" s="28" t="s">
        <v>4513</v>
      </c>
      <c r="Q603" s="27"/>
      <c r="R603" s="28" t="s">
        <v>48</v>
      </c>
      <c r="S603" s="28" t="s">
        <v>4517</v>
      </c>
      <c r="T603" s="29">
        <v>37119</v>
      </c>
    </row>
    <row r="604" spans="1:20" s="18" customFormat="1" ht="18.75" customHeight="1" x14ac:dyDescent="0.25">
      <c r="A604" s="157">
        <v>7450</v>
      </c>
      <c r="B604" s="19" t="s">
        <v>3608</v>
      </c>
      <c r="C604" s="140">
        <v>692313003</v>
      </c>
      <c r="D604" s="17" t="s">
        <v>2854</v>
      </c>
      <c r="E604" s="17" t="s">
        <v>2871</v>
      </c>
      <c r="F604" s="16" t="s">
        <v>27</v>
      </c>
      <c r="G604" s="16" t="s">
        <v>2872</v>
      </c>
      <c r="H604" s="16" t="s">
        <v>29</v>
      </c>
      <c r="I604" s="17"/>
      <c r="J604" s="17"/>
      <c r="K604" s="17" t="s">
        <v>6414</v>
      </c>
      <c r="L604" s="17" t="s">
        <v>3609</v>
      </c>
      <c r="M604" s="19" t="s">
        <v>6166</v>
      </c>
      <c r="N604" s="20" t="s">
        <v>3610</v>
      </c>
      <c r="O604" s="20" t="s">
        <v>6415</v>
      </c>
      <c r="P604" s="21" t="s">
        <v>6416</v>
      </c>
      <c r="Q604" s="20"/>
      <c r="R604" s="21">
        <v>91001</v>
      </c>
      <c r="S604" s="21" t="s">
        <v>2875</v>
      </c>
      <c r="T604" s="22">
        <v>40683</v>
      </c>
    </row>
    <row r="605" spans="1:20" s="18" customFormat="1" ht="18.75" customHeight="1" x14ac:dyDescent="0.25">
      <c r="A605" s="157">
        <v>7451</v>
      </c>
      <c r="B605" s="19" t="s">
        <v>3959</v>
      </c>
      <c r="C605" s="140">
        <v>691408000</v>
      </c>
      <c r="D605" s="17" t="s">
        <v>3960</v>
      </c>
      <c r="E605" s="17" t="s">
        <v>2871</v>
      </c>
      <c r="F605" s="16" t="s">
        <v>27</v>
      </c>
      <c r="G605" s="16" t="s">
        <v>2872</v>
      </c>
      <c r="H605" s="16" t="s">
        <v>29</v>
      </c>
      <c r="I605" s="17"/>
      <c r="J605" s="17"/>
      <c r="K605" s="17" t="s">
        <v>3961</v>
      </c>
      <c r="L605" s="17" t="s">
        <v>6207</v>
      </c>
      <c r="M605" s="19" t="s">
        <v>6168</v>
      </c>
      <c r="N605" s="20" t="s">
        <v>3963</v>
      </c>
      <c r="O605" s="20" t="s">
        <v>6306</v>
      </c>
      <c r="P605" s="21" t="s">
        <v>3962</v>
      </c>
      <c r="Q605" s="20"/>
      <c r="R605" s="21">
        <v>91001</v>
      </c>
      <c r="S605" s="21" t="s">
        <v>2875</v>
      </c>
      <c r="T605" s="22">
        <v>40764</v>
      </c>
    </row>
    <row r="606" spans="1:20" s="18" customFormat="1" ht="18.75" customHeight="1" x14ac:dyDescent="0.25">
      <c r="A606" s="156">
        <v>7452</v>
      </c>
      <c r="B606" s="26" t="s">
        <v>5405</v>
      </c>
      <c r="C606" s="139">
        <v>650401387</v>
      </c>
      <c r="D606" s="24" t="s">
        <v>5354</v>
      </c>
      <c r="E606" s="24" t="s">
        <v>5406</v>
      </c>
      <c r="F606" s="31" t="s">
        <v>7633</v>
      </c>
      <c r="G606" s="25" t="s">
        <v>5366</v>
      </c>
      <c r="H606" s="31" t="s">
        <v>7634</v>
      </c>
      <c r="I606" s="24" t="s">
        <v>5367</v>
      </c>
      <c r="J606" s="32" t="s">
        <v>7635</v>
      </c>
      <c r="K606" s="32" t="s">
        <v>7637</v>
      </c>
      <c r="L606" s="24" t="s">
        <v>5407</v>
      </c>
      <c r="M606" s="26" t="s">
        <v>50</v>
      </c>
      <c r="N606" s="27" t="s">
        <v>5409</v>
      </c>
      <c r="O606" s="27" t="s">
        <v>5408</v>
      </c>
      <c r="P606" s="28"/>
      <c r="Q606" s="27"/>
      <c r="R606" s="28" t="s">
        <v>1217</v>
      </c>
      <c r="S606" s="33" t="s">
        <v>7636</v>
      </c>
      <c r="T606" s="29">
        <v>40793</v>
      </c>
    </row>
    <row r="607" spans="1:20" s="18" customFormat="1" ht="18.75" customHeight="1" x14ac:dyDescent="0.25">
      <c r="A607" s="156">
        <v>7453</v>
      </c>
      <c r="B607" s="26" t="s">
        <v>4335</v>
      </c>
      <c r="C607" s="139">
        <v>650363817</v>
      </c>
      <c r="D607" s="24" t="s">
        <v>4275</v>
      </c>
      <c r="E607" s="24" t="s">
        <v>4336</v>
      </c>
      <c r="F607" s="25" t="s">
        <v>4337</v>
      </c>
      <c r="G607" s="25" t="s">
        <v>4338</v>
      </c>
      <c r="H607" s="25" t="s">
        <v>4339</v>
      </c>
      <c r="I607" s="24" t="s">
        <v>4340</v>
      </c>
      <c r="J607" s="24" t="s">
        <v>139</v>
      </c>
      <c r="K607" s="24" t="s">
        <v>4341</v>
      </c>
      <c r="L607" s="24" t="s">
        <v>6211</v>
      </c>
      <c r="M607" s="26" t="s">
        <v>6168</v>
      </c>
      <c r="N607" s="27" t="s">
        <v>4342</v>
      </c>
      <c r="O607" s="27"/>
      <c r="P607" s="28"/>
      <c r="Q607" s="27"/>
      <c r="R607" s="28" t="s">
        <v>48</v>
      </c>
      <c r="S607" s="28" t="s">
        <v>4343</v>
      </c>
      <c r="T607" s="29">
        <v>40809</v>
      </c>
    </row>
    <row r="608" spans="1:20" s="18" customFormat="1" ht="18.75" customHeight="1" x14ac:dyDescent="0.25">
      <c r="A608" s="156">
        <v>7454</v>
      </c>
      <c r="B608" s="26" t="s">
        <v>2186</v>
      </c>
      <c r="C608" s="139">
        <v>650017552</v>
      </c>
      <c r="D608" s="24" t="s">
        <v>1566</v>
      </c>
      <c r="E608" s="24" t="s">
        <v>2187</v>
      </c>
      <c r="F608" s="24" t="s">
        <v>2188</v>
      </c>
      <c r="G608" s="25" t="s">
        <v>2189</v>
      </c>
      <c r="H608" s="25" t="s">
        <v>2190</v>
      </c>
      <c r="I608" s="24" t="s">
        <v>2191</v>
      </c>
      <c r="J608" s="24" t="s">
        <v>2192</v>
      </c>
      <c r="K608" s="24" t="s">
        <v>2193</v>
      </c>
      <c r="L608" s="24" t="s">
        <v>2194</v>
      </c>
      <c r="M608" s="26" t="s">
        <v>51</v>
      </c>
      <c r="N608" s="27" t="s">
        <v>2195</v>
      </c>
      <c r="O608" s="27"/>
      <c r="P608" s="28"/>
      <c r="Q608" s="27"/>
      <c r="R608" s="28">
        <v>93401</v>
      </c>
      <c r="S608" s="28" t="s">
        <v>2196</v>
      </c>
      <c r="T608" s="29">
        <v>40813</v>
      </c>
    </row>
    <row r="609" spans="1:20" s="18" customFormat="1" ht="18.75" customHeight="1" x14ac:dyDescent="0.25">
      <c r="A609" s="156">
        <v>7455</v>
      </c>
      <c r="B609" s="26" t="s">
        <v>4733</v>
      </c>
      <c r="C609" s="139">
        <v>650058909</v>
      </c>
      <c r="D609" s="24" t="s">
        <v>81</v>
      </c>
      <c r="E609" s="24" t="s">
        <v>4734</v>
      </c>
      <c r="F609" s="25" t="s">
        <v>6644</v>
      </c>
      <c r="G609" s="25" t="s">
        <v>4735</v>
      </c>
      <c r="H609" s="25" t="s">
        <v>6645</v>
      </c>
      <c r="I609" s="24" t="s">
        <v>708</v>
      </c>
      <c r="J609" s="24" t="s">
        <v>4736</v>
      </c>
      <c r="K609" s="24" t="s">
        <v>6646</v>
      </c>
      <c r="L609" s="24" t="s">
        <v>4737</v>
      </c>
      <c r="M609" s="26" t="s">
        <v>6167</v>
      </c>
      <c r="N609" s="27" t="s">
        <v>1938</v>
      </c>
      <c r="O609" s="27" t="s">
        <v>4738</v>
      </c>
      <c r="P609" s="28" t="s">
        <v>4739</v>
      </c>
      <c r="Q609" s="27"/>
      <c r="R609" s="28"/>
      <c r="S609" s="28" t="s">
        <v>6678</v>
      </c>
      <c r="T609" s="29">
        <v>40819</v>
      </c>
    </row>
    <row r="610" spans="1:20" s="18" customFormat="1" ht="18.75" customHeight="1" x14ac:dyDescent="0.25">
      <c r="A610" s="156">
        <v>7456</v>
      </c>
      <c r="B610" s="26" t="s">
        <v>5634</v>
      </c>
      <c r="C610" s="139">
        <v>650259718</v>
      </c>
      <c r="D610" s="24" t="s">
        <v>81</v>
      </c>
      <c r="E610" s="24" t="s">
        <v>5635</v>
      </c>
      <c r="F610" s="25" t="s">
        <v>5636</v>
      </c>
      <c r="G610" s="25" t="s">
        <v>5637</v>
      </c>
      <c r="H610" s="25" t="s">
        <v>5638</v>
      </c>
      <c r="I610" s="24" t="s">
        <v>5639</v>
      </c>
      <c r="J610" s="24" t="s">
        <v>5640</v>
      </c>
      <c r="K610" s="24" t="s">
        <v>5641</v>
      </c>
      <c r="L610" s="24" t="s">
        <v>5643</v>
      </c>
      <c r="M610" s="26" t="s">
        <v>50</v>
      </c>
      <c r="N610" s="27" t="s">
        <v>2130</v>
      </c>
      <c r="O610" s="27" t="s">
        <v>5644</v>
      </c>
      <c r="P610" s="28" t="s">
        <v>5642</v>
      </c>
      <c r="Q610" s="27"/>
      <c r="R610" s="28">
        <v>93401</v>
      </c>
      <c r="S610" s="28" t="s">
        <v>5645</v>
      </c>
      <c r="T610" s="29">
        <v>40829</v>
      </c>
    </row>
    <row r="611" spans="1:20" s="18" customFormat="1" ht="18.75" customHeight="1" x14ac:dyDescent="0.25">
      <c r="A611" s="156">
        <v>7457</v>
      </c>
      <c r="B611" s="26" t="s">
        <v>7523</v>
      </c>
      <c r="C611" s="139">
        <v>658798200</v>
      </c>
      <c r="D611" s="24" t="s">
        <v>81</v>
      </c>
      <c r="E611" s="24" t="s">
        <v>5682</v>
      </c>
      <c r="F611" s="31" t="s">
        <v>7524</v>
      </c>
      <c r="G611" s="25" t="s">
        <v>5683</v>
      </c>
      <c r="H611" s="25" t="s">
        <v>5684</v>
      </c>
      <c r="I611" s="24" t="s">
        <v>5686</v>
      </c>
      <c r="J611" s="24" t="s">
        <v>5687</v>
      </c>
      <c r="K611" s="32" t="s">
        <v>7726</v>
      </c>
      <c r="L611" s="32" t="s">
        <v>7525</v>
      </c>
      <c r="M611" s="26" t="s">
        <v>50</v>
      </c>
      <c r="N611" s="27" t="s">
        <v>5688</v>
      </c>
      <c r="O611" s="38" t="s">
        <v>7526</v>
      </c>
      <c r="P611" s="28" t="s">
        <v>5685</v>
      </c>
      <c r="Q611" s="27"/>
      <c r="R611" s="28" t="s">
        <v>139</v>
      </c>
      <c r="S611" s="33" t="s">
        <v>7537</v>
      </c>
      <c r="T611" s="29">
        <v>40849</v>
      </c>
    </row>
    <row r="612" spans="1:20" s="18" customFormat="1" ht="18.75" customHeight="1" x14ac:dyDescent="0.25">
      <c r="A612" s="157">
        <v>7458</v>
      </c>
      <c r="B612" s="19" t="s">
        <v>3638</v>
      </c>
      <c r="C612" s="140" t="s">
        <v>7843</v>
      </c>
      <c r="D612" s="17" t="s">
        <v>2854</v>
      </c>
      <c r="E612" s="17" t="s">
        <v>2871</v>
      </c>
      <c r="F612" s="16" t="s">
        <v>27</v>
      </c>
      <c r="G612" s="16" t="s">
        <v>2872</v>
      </c>
      <c r="H612" s="16" t="s">
        <v>29</v>
      </c>
      <c r="I612" s="17"/>
      <c r="J612" s="17"/>
      <c r="K612" s="17" t="s">
        <v>3639</v>
      </c>
      <c r="L612" s="17" t="s">
        <v>3640</v>
      </c>
      <c r="M612" s="19" t="s">
        <v>50</v>
      </c>
      <c r="N612" s="20" t="s">
        <v>2411</v>
      </c>
      <c r="O612" s="20" t="s">
        <v>3641</v>
      </c>
      <c r="P612" s="21"/>
      <c r="Q612" s="20"/>
      <c r="R612" s="21">
        <v>91001</v>
      </c>
      <c r="S612" s="21" t="s">
        <v>3642</v>
      </c>
      <c r="T612" s="22">
        <v>40875</v>
      </c>
    </row>
    <row r="613" spans="1:20" s="18" customFormat="1" ht="18.75" customHeight="1" x14ac:dyDescent="0.25">
      <c r="A613" s="157">
        <v>7459</v>
      </c>
      <c r="B613" s="19" t="s">
        <v>6461</v>
      </c>
      <c r="C613" s="140">
        <v>650447174</v>
      </c>
      <c r="D613" s="17" t="s">
        <v>53</v>
      </c>
      <c r="E613" s="17" t="s">
        <v>565</v>
      </c>
      <c r="F613" s="16" t="s">
        <v>7628</v>
      </c>
      <c r="G613" s="16" t="s">
        <v>566</v>
      </c>
      <c r="H613" s="16" t="s">
        <v>7629</v>
      </c>
      <c r="I613" s="17" t="s">
        <v>567</v>
      </c>
      <c r="J613" s="17" t="s">
        <v>6692</v>
      </c>
      <c r="K613" s="17" t="s">
        <v>568</v>
      </c>
      <c r="L613" s="17" t="s">
        <v>6462</v>
      </c>
      <c r="M613" s="19" t="s">
        <v>6167</v>
      </c>
      <c r="N613" s="20" t="s">
        <v>569</v>
      </c>
      <c r="O613" s="20" t="s">
        <v>6463</v>
      </c>
      <c r="P613" s="21" t="s">
        <v>7630</v>
      </c>
      <c r="Q613" s="20"/>
      <c r="R613" s="21" t="s">
        <v>419</v>
      </c>
      <c r="S613" s="21" t="s">
        <v>7646</v>
      </c>
      <c r="T613" s="22">
        <v>40882</v>
      </c>
    </row>
    <row r="614" spans="1:20" s="18" customFormat="1" ht="18.75" customHeight="1" x14ac:dyDescent="0.25">
      <c r="A614" s="156">
        <v>7460</v>
      </c>
      <c r="B614" s="26" t="s">
        <v>4131</v>
      </c>
      <c r="C614" s="139">
        <v>690504006</v>
      </c>
      <c r="D614" s="24" t="s">
        <v>2854</v>
      </c>
      <c r="E614" s="24" t="s">
        <v>2871</v>
      </c>
      <c r="F614" s="25" t="s">
        <v>27</v>
      </c>
      <c r="G614" s="25" t="s">
        <v>2872</v>
      </c>
      <c r="H614" s="25" t="s">
        <v>29</v>
      </c>
      <c r="I614" s="24"/>
      <c r="J614" s="24"/>
      <c r="K614" s="24" t="s">
        <v>4132</v>
      </c>
      <c r="L614" s="24" t="s">
        <v>4133</v>
      </c>
      <c r="M614" s="26" t="s">
        <v>630</v>
      </c>
      <c r="N614" s="27" t="s">
        <v>4135</v>
      </c>
      <c r="O614" s="27" t="s">
        <v>4134</v>
      </c>
      <c r="P614" s="28"/>
      <c r="Q614" s="27"/>
      <c r="R614" s="28">
        <v>91001</v>
      </c>
      <c r="S614" s="28" t="s">
        <v>2875</v>
      </c>
      <c r="T614" s="29">
        <v>40884</v>
      </c>
    </row>
    <row r="615" spans="1:20" s="18" customFormat="1" ht="18.75" customHeight="1" x14ac:dyDescent="0.25">
      <c r="A615" s="156">
        <v>7461</v>
      </c>
      <c r="B615" s="26" t="s">
        <v>410</v>
      </c>
      <c r="C615" s="139">
        <v>650413296</v>
      </c>
      <c r="D615" s="24" t="s">
        <v>81</v>
      </c>
      <c r="E615" s="24" t="s">
        <v>411</v>
      </c>
      <c r="F615" s="25" t="s">
        <v>412</v>
      </c>
      <c r="G615" s="25" t="s">
        <v>413</v>
      </c>
      <c r="H615" s="25" t="s">
        <v>414</v>
      </c>
      <c r="I615" s="24" t="s">
        <v>415</v>
      </c>
      <c r="J615" s="24" t="s">
        <v>139</v>
      </c>
      <c r="K615" s="24" t="s">
        <v>416</v>
      </c>
      <c r="L615" s="24" t="s">
        <v>417</v>
      </c>
      <c r="M615" s="26" t="s">
        <v>630</v>
      </c>
      <c r="N615" s="27" t="s">
        <v>418</v>
      </c>
      <c r="O615" s="27"/>
      <c r="P615" s="28"/>
      <c r="Q615" s="27"/>
      <c r="R615" s="28" t="s">
        <v>419</v>
      </c>
      <c r="S615" s="28" t="s">
        <v>420</v>
      </c>
      <c r="T615" s="29">
        <v>40910</v>
      </c>
    </row>
    <row r="616" spans="1:20" s="18" customFormat="1" ht="18.75" customHeight="1" x14ac:dyDescent="0.25">
      <c r="A616" s="156">
        <v>7462</v>
      </c>
      <c r="B616" s="26" t="s">
        <v>7798</v>
      </c>
      <c r="C616" s="139">
        <v>650213203</v>
      </c>
      <c r="D616" s="24" t="s">
        <v>81</v>
      </c>
      <c r="E616" s="24" t="s">
        <v>636</v>
      </c>
      <c r="F616" s="25" t="s">
        <v>5649</v>
      </c>
      <c r="G616" s="25" t="s">
        <v>637</v>
      </c>
      <c r="H616" s="25" t="s">
        <v>5650</v>
      </c>
      <c r="I616" s="24" t="s">
        <v>5651</v>
      </c>
      <c r="J616" s="24" t="s">
        <v>5652</v>
      </c>
      <c r="K616" s="24" t="s">
        <v>5653</v>
      </c>
      <c r="L616" s="24" t="s">
        <v>5654</v>
      </c>
      <c r="M616" s="26" t="s">
        <v>6171</v>
      </c>
      <c r="N616" s="27" t="s">
        <v>638</v>
      </c>
      <c r="O616" s="27"/>
      <c r="P616" s="28"/>
      <c r="Q616" s="27"/>
      <c r="R616" s="28" t="s">
        <v>419</v>
      </c>
      <c r="S616" s="33" t="s">
        <v>6991</v>
      </c>
      <c r="T616" s="29">
        <v>43174</v>
      </c>
    </row>
    <row r="617" spans="1:20" s="18" customFormat="1" ht="18.75" customHeight="1" x14ac:dyDescent="0.25">
      <c r="A617" s="156">
        <v>7463</v>
      </c>
      <c r="B617" s="26" t="s">
        <v>1206</v>
      </c>
      <c r="C617" s="139">
        <v>714555006</v>
      </c>
      <c r="D617" s="24" t="s">
        <v>81</v>
      </c>
      <c r="E617" s="24" t="s">
        <v>1207</v>
      </c>
      <c r="F617" s="31" t="s">
        <v>7407</v>
      </c>
      <c r="G617" s="25" t="s">
        <v>1208</v>
      </c>
      <c r="H617" s="31" t="s">
        <v>7408</v>
      </c>
      <c r="I617" s="24" t="s">
        <v>7409</v>
      </c>
      <c r="J617" s="32" t="s">
        <v>7418</v>
      </c>
      <c r="K617" s="32" t="s">
        <v>7419</v>
      </c>
      <c r="L617" s="24" t="s">
        <v>1209</v>
      </c>
      <c r="M617" s="26" t="s">
        <v>50</v>
      </c>
      <c r="N617" s="27" t="s">
        <v>1210</v>
      </c>
      <c r="O617" s="27">
        <v>3604100</v>
      </c>
      <c r="P617" s="62" t="s">
        <v>7410</v>
      </c>
      <c r="Q617" s="27"/>
      <c r="R617" s="28">
        <v>93401</v>
      </c>
      <c r="S617" s="33" t="s">
        <v>7411</v>
      </c>
      <c r="T617" s="29">
        <v>41012</v>
      </c>
    </row>
    <row r="618" spans="1:20" s="18" customFormat="1" ht="18.75" customHeight="1" x14ac:dyDescent="0.25">
      <c r="A618" s="156">
        <v>7464</v>
      </c>
      <c r="B618" s="26" t="s">
        <v>4692</v>
      </c>
      <c r="C618" s="139">
        <v>650515056</v>
      </c>
      <c r="D618" s="24" t="s">
        <v>4275</v>
      </c>
      <c r="E618" s="24" t="s">
        <v>4693</v>
      </c>
      <c r="F618" s="25" t="s">
        <v>4694</v>
      </c>
      <c r="G618" s="25" t="s">
        <v>4695</v>
      </c>
      <c r="H618" s="25" t="s">
        <v>4696</v>
      </c>
      <c r="I618" s="24" t="s">
        <v>4697</v>
      </c>
      <c r="J618" s="24" t="s">
        <v>4698</v>
      </c>
      <c r="K618" s="24" t="s">
        <v>4699</v>
      </c>
      <c r="L618" s="24" t="s">
        <v>4700</v>
      </c>
      <c r="M618" s="26" t="s">
        <v>6172</v>
      </c>
      <c r="N618" s="27" t="s">
        <v>1113</v>
      </c>
      <c r="O618" s="27" t="s">
        <v>4701</v>
      </c>
      <c r="P618" s="28"/>
      <c r="Q618" s="27"/>
      <c r="R618" s="28" t="s">
        <v>48</v>
      </c>
      <c r="S618" s="28" t="s">
        <v>794</v>
      </c>
      <c r="T618" s="29">
        <v>41047</v>
      </c>
    </row>
    <row r="619" spans="1:20" s="18" customFormat="1" ht="18.75" customHeight="1" x14ac:dyDescent="0.25">
      <c r="A619" s="157">
        <v>7465</v>
      </c>
      <c r="B619" s="19" t="s">
        <v>6826</v>
      </c>
      <c r="C619" s="140">
        <v>706427007</v>
      </c>
      <c r="D619" s="17" t="s">
        <v>1750</v>
      </c>
      <c r="E619" s="17" t="s">
        <v>1751</v>
      </c>
      <c r="F619" s="16" t="s">
        <v>7329</v>
      </c>
      <c r="G619" s="16" t="s">
        <v>1752</v>
      </c>
      <c r="H619" s="16" t="s">
        <v>7330</v>
      </c>
      <c r="I619" s="17" t="s">
        <v>7331</v>
      </c>
      <c r="J619" s="17" t="s">
        <v>7332</v>
      </c>
      <c r="K619" s="17" t="s">
        <v>7333</v>
      </c>
      <c r="L619" s="17" t="s">
        <v>1753</v>
      </c>
      <c r="M619" s="19" t="s">
        <v>50</v>
      </c>
      <c r="N619" s="20" t="s">
        <v>1755</v>
      </c>
      <c r="O619" s="20" t="s">
        <v>1754</v>
      </c>
      <c r="P619" s="21"/>
      <c r="Q619" s="20"/>
      <c r="R619" s="21">
        <v>93401</v>
      </c>
      <c r="S619" s="17" t="s">
        <v>7345</v>
      </c>
      <c r="T619" s="22">
        <v>41113</v>
      </c>
    </row>
    <row r="620" spans="1:20" s="18" customFormat="1" ht="18.75" customHeight="1" x14ac:dyDescent="0.25">
      <c r="A620" s="156">
        <v>7466</v>
      </c>
      <c r="B620" s="26" t="s">
        <v>5257</v>
      </c>
      <c r="C620" s="139">
        <v>650460731</v>
      </c>
      <c r="D620" s="24" t="s">
        <v>53</v>
      </c>
      <c r="E620" s="24" t="s">
        <v>5258</v>
      </c>
      <c r="F620" s="25" t="s">
        <v>5259</v>
      </c>
      <c r="G620" s="25" t="s">
        <v>5037</v>
      </c>
      <c r="H620" s="25" t="s">
        <v>5260</v>
      </c>
      <c r="I620" s="24" t="s">
        <v>5261</v>
      </c>
      <c r="J620" s="24" t="s">
        <v>5262</v>
      </c>
      <c r="K620" s="24" t="s">
        <v>5263</v>
      </c>
      <c r="L620" s="30" t="s">
        <v>5264</v>
      </c>
      <c r="M620" s="26" t="s">
        <v>50</v>
      </c>
      <c r="N620" s="27" t="s">
        <v>1840</v>
      </c>
      <c r="O620" s="27"/>
      <c r="P620" s="28"/>
      <c r="Q620" s="27"/>
      <c r="R620" s="28" t="s">
        <v>4158</v>
      </c>
      <c r="S620" s="28" t="s">
        <v>5265</v>
      </c>
      <c r="T620" s="29">
        <v>41150</v>
      </c>
    </row>
    <row r="621" spans="1:20" s="18" customFormat="1" ht="18.75" customHeight="1" x14ac:dyDescent="0.25">
      <c r="A621" s="156">
        <v>7467</v>
      </c>
      <c r="B621" s="26" t="s">
        <v>1727</v>
      </c>
      <c r="C621" s="139">
        <v>752181004</v>
      </c>
      <c r="D621" s="24" t="s">
        <v>1579</v>
      </c>
      <c r="E621" s="24" t="s">
        <v>1728</v>
      </c>
      <c r="F621" s="25" t="s">
        <v>1729</v>
      </c>
      <c r="G621" s="25" t="s">
        <v>1730</v>
      </c>
      <c r="H621" s="25" t="s">
        <v>1731</v>
      </c>
      <c r="I621" s="24" t="s">
        <v>1732</v>
      </c>
      <c r="J621" s="24" t="s">
        <v>1733</v>
      </c>
      <c r="K621" s="24" t="s">
        <v>1734</v>
      </c>
      <c r="L621" s="24" t="s">
        <v>1735</v>
      </c>
      <c r="M621" s="26" t="s">
        <v>344</v>
      </c>
      <c r="N621" s="27" t="s">
        <v>1736</v>
      </c>
      <c r="O621" s="27" t="s">
        <v>1737</v>
      </c>
      <c r="P621" s="28" t="s">
        <v>1738</v>
      </c>
      <c r="Q621" s="27"/>
      <c r="R621" s="28" t="s">
        <v>48</v>
      </c>
      <c r="S621" s="28" t="s">
        <v>794</v>
      </c>
      <c r="T621" s="29">
        <v>41234</v>
      </c>
    </row>
    <row r="622" spans="1:20" s="18" customFormat="1" ht="18.75" customHeight="1" x14ac:dyDescent="0.25">
      <c r="A622" s="156">
        <v>7468</v>
      </c>
      <c r="B622" s="26" t="s">
        <v>6081</v>
      </c>
      <c r="C622" s="139">
        <v>650559592</v>
      </c>
      <c r="D622" s="24" t="s">
        <v>53</v>
      </c>
      <c r="E622" s="24" t="s">
        <v>6082</v>
      </c>
      <c r="F622" s="25" t="s">
        <v>6083</v>
      </c>
      <c r="G622" s="25" t="s">
        <v>5037</v>
      </c>
      <c r="H622" s="25" t="s">
        <v>6084</v>
      </c>
      <c r="I622" s="24" t="s">
        <v>6085</v>
      </c>
      <c r="J622" s="24" t="s">
        <v>6086</v>
      </c>
      <c r="K622" s="24" t="s">
        <v>6087</v>
      </c>
      <c r="L622" s="24" t="s">
        <v>6088</v>
      </c>
      <c r="M622" s="26" t="s">
        <v>630</v>
      </c>
      <c r="N622" s="27" t="s">
        <v>462</v>
      </c>
      <c r="O622" s="27">
        <v>2584644</v>
      </c>
      <c r="P622" s="116" t="s">
        <v>6089</v>
      </c>
      <c r="Q622" s="27"/>
      <c r="R622" s="28" t="s">
        <v>4158</v>
      </c>
      <c r="S622" s="28" t="s">
        <v>6090</v>
      </c>
      <c r="T622" s="29">
        <v>41234</v>
      </c>
    </row>
    <row r="623" spans="1:20" s="18" customFormat="1" ht="18.75" customHeight="1" x14ac:dyDescent="0.25">
      <c r="A623" s="156">
        <v>7469</v>
      </c>
      <c r="B623" s="26" t="s">
        <v>4518</v>
      </c>
      <c r="C623" s="139">
        <v>657699209</v>
      </c>
      <c r="D623" s="24" t="s">
        <v>4275</v>
      </c>
      <c r="E623" s="24" t="s">
        <v>4519</v>
      </c>
      <c r="F623" s="25" t="s">
        <v>4520</v>
      </c>
      <c r="G623" s="25" t="s">
        <v>4521</v>
      </c>
      <c r="H623" s="25" t="s">
        <v>4522</v>
      </c>
      <c r="I623" s="24" t="s">
        <v>4523</v>
      </c>
      <c r="J623" s="24" t="s">
        <v>4524</v>
      </c>
      <c r="K623" s="24" t="s">
        <v>4525</v>
      </c>
      <c r="L623" s="24" t="s">
        <v>4526</v>
      </c>
      <c r="M623" s="26" t="s">
        <v>630</v>
      </c>
      <c r="N623" s="27" t="s">
        <v>793</v>
      </c>
      <c r="O623" s="27" t="s">
        <v>4527</v>
      </c>
      <c r="P623" s="28"/>
      <c r="Q623" s="27"/>
      <c r="R623" s="28" t="s">
        <v>48</v>
      </c>
      <c r="S623" s="28" t="s">
        <v>794</v>
      </c>
      <c r="T623" s="29">
        <v>41288</v>
      </c>
    </row>
    <row r="624" spans="1:20" s="18" customFormat="1" ht="18.75" customHeight="1" x14ac:dyDescent="0.25">
      <c r="A624" s="156">
        <v>7470</v>
      </c>
      <c r="B624" s="26" t="s">
        <v>5246</v>
      </c>
      <c r="C624" s="139">
        <v>650228723</v>
      </c>
      <c r="D624" s="24" t="s">
        <v>53</v>
      </c>
      <c r="E624" s="24" t="s">
        <v>5247</v>
      </c>
      <c r="F624" s="25" t="s">
        <v>5248</v>
      </c>
      <c r="G624" s="25" t="s">
        <v>5249</v>
      </c>
      <c r="H624" s="25" t="s">
        <v>5250</v>
      </c>
      <c r="I624" s="24" t="s">
        <v>5251</v>
      </c>
      <c r="J624" s="24" t="s">
        <v>5252</v>
      </c>
      <c r="K624" s="24" t="s">
        <v>5253</v>
      </c>
      <c r="L624" s="24" t="s">
        <v>5254</v>
      </c>
      <c r="M624" s="26" t="s">
        <v>50</v>
      </c>
      <c r="N624" s="27" t="s">
        <v>5255</v>
      </c>
      <c r="O624" s="27"/>
      <c r="P624" s="28"/>
      <c r="Q624" s="27"/>
      <c r="R624" s="28" t="s">
        <v>419</v>
      </c>
      <c r="S624" s="28" t="s">
        <v>5256</v>
      </c>
      <c r="T624" s="29">
        <v>41295</v>
      </c>
    </row>
    <row r="625" spans="1:20" s="18" customFormat="1" ht="18.75" customHeight="1" x14ac:dyDescent="0.25">
      <c r="A625" s="156">
        <v>7471</v>
      </c>
      <c r="B625" s="26" t="s">
        <v>1090</v>
      </c>
      <c r="C625" s="139">
        <v>759442504</v>
      </c>
      <c r="D625" s="24" t="s">
        <v>81</v>
      </c>
      <c r="E625" s="24" t="s">
        <v>1092</v>
      </c>
      <c r="F625" s="25" t="s">
        <v>1093</v>
      </c>
      <c r="G625" s="25" t="s">
        <v>1091</v>
      </c>
      <c r="H625" s="25" t="s">
        <v>1094</v>
      </c>
      <c r="I625" s="24" t="s">
        <v>1095</v>
      </c>
      <c r="J625" s="24" t="s">
        <v>139</v>
      </c>
      <c r="K625" s="24" t="s">
        <v>1096</v>
      </c>
      <c r="L625" s="24" t="s">
        <v>1097</v>
      </c>
      <c r="M625" s="26" t="s">
        <v>50</v>
      </c>
      <c r="N625" s="27" t="s">
        <v>1098</v>
      </c>
      <c r="O625" s="27"/>
      <c r="P625" s="28"/>
      <c r="Q625" s="27"/>
      <c r="R625" s="28" t="s">
        <v>419</v>
      </c>
      <c r="S625" s="28" t="s">
        <v>1099</v>
      </c>
      <c r="T625" s="29">
        <v>41323</v>
      </c>
    </row>
    <row r="626" spans="1:20" s="18" customFormat="1" ht="18.75" customHeight="1" x14ac:dyDescent="0.25">
      <c r="A626" s="156">
        <v>7472</v>
      </c>
      <c r="B626" s="26" t="s">
        <v>5551</v>
      </c>
      <c r="C626" s="139">
        <v>650876008</v>
      </c>
      <c r="D626" s="24" t="s">
        <v>53</v>
      </c>
      <c r="E626" s="24" t="s">
        <v>5552</v>
      </c>
      <c r="F626" s="25" t="s">
        <v>5553</v>
      </c>
      <c r="G626" s="25" t="s">
        <v>5037</v>
      </c>
      <c r="H626" s="25" t="s">
        <v>5554</v>
      </c>
      <c r="I626" s="24" t="s">
        <v>5555</v>
      </c>
      <c r="J626" s="24" t="s">
        <v>5556</v>
      </c>
      <c r="K626" s="24" t="s">
        <v>5557</v>
      </c>
      <c r="L626" s="24" t="s">
        <v>5559</v>
      </c>
      <c r="M626" s="26" t="s">
        <v>6167</v>
      </c>
      <c r="N626" s="27" t="s">
        <v>62</v>
      </c>
      <c r="O626" s="27" t="s">
        <v>5560</v>
      </c>
      <c r="P626" s="40" t="s">
        <v>5558</v>
      </c>
      <c r="Q626" s="27"/>
      <c r="R626" s="28" t="s">
        <v>969</v>
      </c>
      <c r="S626" s="28" t="s">
        <v>5561</v>
      </c>
      <c r="T626" s="29">
        <v>41338</v>
      </c>
    </row>
    <row r="627" spans="1:20" s="18" customFormat="1" ht="18.75" customHeight="1" x14ac:dyDescent="0.25">
      <c r="A627" s="157">
        <v>7473</v>
      </c>
      <c r="B627" s="19" t="s">
        <v>1803</v>
      </c>
      <c r="C627" s="140">
        <v>650587340</v>
      </c>
      <c r="D627" s="17" t="s">
        <v>1566</v>
      </c>
      <c r="E627" s="17" t="s">
        <v>1804</v>
      </c>
      <c r="F627" s="16" t="s">
        <v>7700</v>
      </c>
      <c r="G627" s="16" t="s">
        <v>1805</v>
      </c>
      <c r="H627" s="16" t="s">
        <v>7701</v>
      </c>
      <c r="I627" s="17" t="s">
        <v>1806</v>
      </c>
      <c r="J627" s="17" t="s">
        <v>7702</v>
      </c>
      <c r="K627" s="17" t="s">
        <v>1807</v>
      </c>
      <c r="L627" s="17" t="s">
        <v>8197</v>
      </c>
      <c r="M627" s="19" t="s">
        <v>51</v>
      </c>
      <c r="N627" s="20" t="s">
        <v>1430</v>
      </c>
      <c r="O627" s="20"/>
      <c r="P627" s="21" t="s">
        <v>1808</v>
      </c>
      <c r="Q627" s="20"/>
      <c r="R627" s="21">
        <v>93401</v>
      </c>
      <c r="S627" s="21" t="s">
        <v>7691</v>
      </c>
      <c r="T627" s="22">
        <v>41340</v>
      </c>
    </row>
    <row r="628" spans="1:20" s="18" customFormat="1" ht="18.75" customHeight="1" x14ac:dyDescent="0.25">
      <c r="A628" s="156">
        <v>7474</v>
      </c>
      <c r="B628" s="26" t="s">
        <v>781</v>
      </c>
      <c r="C628" s="139">
        <v>650613848</v>
      </c>
      <c r="D628" s="24" t="s">
        <v>782</v>
      </c>
      <c r="E628" s="24" t="s">
        <v>783</v>
      </c>
      <c r="F628" s="25" t="s">
        <v>784</v>
      </c>
      <c r="G628" s="25" t="s">
        <v>785</v>
      </c>
      <c r="H628" s="25" t="s">
        <v>786</v>
      </c>
      <c r="I628" s="24" t="s">
        <v>787</v>
      </c>
      <c r="J628" s="24" t="s">
        <v>788</v>
      </c>
      <c r="K628" s="24" t="s">
        <v>789</v>
      </c>
      <c r="L628" s="24" t="s">
        <v>791</v>
      </c>
      <c r="M628" s="26" t="s">
        <v>630</v>
      </c>
      <c r="N628" s="27" t="s">
        <v>793</v>
      </c>
      <c r="O628" s="27" t="s">
        <v>792</v>
      </c>
      <c r="P628" s="28" t="s">
        <v>790</v>
      </c>
      <c r="Q628" s="27"/>
      <c r="R628" s="28" t="s">
        <v>48</v>
      </c>
      <c r="S628" s="28" t="s">
        <v>794</v>
      </c>
      <c r="T628" s="29">
        <v>41353</v>
      </c>
    </row>
    <row r="629" spans="1:20" s="18" customFormat="1" ht="18.75" customHeight="1" x14ac:dyDescent="0.25">
      <c r="A629" s="157">
        <v>7475</v>
      </c>
      <c r="B629" s="19" t="s">
        <v>4004</v>
      </c>
      <c r="C629" s="140">
        <v>690701006</v>
      </c>
      <c r="D629" s="17" t="s">
        <v>2854</v>
      </c>
      <c r="E629" s="17" t="s">
        <v>2871</v>
      </c>
      <c r="F629" s="16" t="s">
        <v>27</v>
      </c>
      <c r="G629" s="16" t="s">
        <v>2872</v>
      </c>
      <c r="H629" s="16" t="s">
        <v>29</v>
      </c>
      <c r="I629" s="17"/>
      <c r="J629" s="17"/>
      <c r="K629" s="17" t="s">
        <v>4005</v>
      </c>
      <c r="L629" s="17" t="s">
        <v>4007</v>
      </c>
      <c r="M629" s="19" t="s">
        <v>50</v>
      </c>
      <c r="N629" s="20" t="s">
        <v>730</v>
      </c>
      <c r="O629" s="20" t="s">
        <v>4008</v>
      </c>
      <c r="P629" s="21" t="s">
        <v>4006</v>
      </c>
      <c r="Q629" s="20"/>
      <c r="R629" s="21">
        <v>91001</v>
      </c>
      <c r="S629" s="21" t="s">
        <v>2887</v>
      </c>
      <c r="T629" s="22">
        <v>41361</v>
      </c>
    </row>
    <row r="630" spans="1:20" s="18" customFormat="1" ht="18.75" customHeight="1" x14ac:dyDescent="0.25">
      <c r="A630" s="157">
        <v>5070</v>
      </c>
      <c r="B630" s="19" t="s">
        <v>3100</v>
      </c>
      <c r="C630" s="140">
        <v>690411008</v>
      </c>
      <c r="D630" s="17" t="s">
        <v>2854</v>
      </c>
      <c r="E630" s="17" t="s">
        <v>2871</v>
      </c>
      <c r="F630" s="16" t="s">
        <v>27</v>
      </c>
      <c r="G630" s="16" t="s">
        <v>2872</v>
      </c>
      <c r="H630" s="16" t="s">
        <v>29</v>
      </c>
      <c r="I630" s="17"/>
      <c r="J630" s="17"/>
      <c r="K630" s="17" t="s">
        <v>3101</v>
      </c>
      <c r="L630" s="17" t="s">
        <v>3102</v>
      </c>
      <c r="M630" s="19" t="s">
        <v>6169</v>
      </c>
      <c r="N630" s="20" t="s">
        <v>3104</v>
      </c>
      <c r="O630" s="20" t="s">
        <v>3103</v>
      </c>
      <c r="P630" s="21"/>
      <c r="Q630" s="20"/>
      <c r="R630" s="21">
        <v>91001</v>
      </c>
      <c r="S630" s="21" t="s">
        <v>2887</v>
      </c>
      <c r="T630" s="22">
        <v>41394</v>
      </c>
    </row>
    <row r="631" spans="1:20" s="18" customFormat="1" ht="18.75" customHeight="1" x14ac:dyDescent="0.25">
      <c r="A631" s="156">
        <v>7477</v>
      </c>
      <c r="B631" s="26" t="s">
        <v>2615</v>
      </c>
      <c r="C631" s="139">
        <v>650634667</v>
      </c>
      <c r="D631" s="24" t="s">
        <v>1566</v>
      </c>
      <c r="E631" s="24" t="s">
        <v>2616</v>
      </c>
      <c r="F631" s="25" t="s">
        <v>2617</v>
      </c>
      <c r="G631" s="25" t="s">
        <v>2618</v>
      </c>
      <c r="H631" s="25" t="s">
        <v>2619</v>
      </c>
      <c r="I631" s="24" t="s">
        <v>2620</v>
      </c>
      <c r="J631" s="24"/>
      <c r="K631" s="24" t="s">
        <v>2621</v>
      </c>
      <c r="L631" s="26" t="s">
        <v>2623</v>
      </c>
      <c r="M631" s="26" t="s">
        <v>50</v>
      </c>
      <c r="N631" s="27" t="s">
        <v>2622</v>
      </c>
      <c r="O631" s="27" t="s">
        <v>2624</v>
      </c>
      <c r="P631" s="28" t="s">
        <v>2625</v>
      </c>
      <c r="Q631" s="27"/>
      <c r="R631" s="28">
        <v>93401</v>
      </c>
      <c r="S631" s="28" t="s">
        <v>2626</v>
      </c>
      <c r="T631" s="29">
        <v>41396</v>
      </c>
    </row>
    <row r="632" spans="1:20" s="18" customFormat="1" ht="18.75" customHeight="1" x14ac:dyDescent="0.25">
      <c r="A632" s="156">
        <v>7478</v>
      </c>
      <c r="B632" s="26" t="s">
        <v>2576</v>
      </c>
      <c r="C632" s="139">
        <v>650450957</v>
      </c>
      <c r="D632" s="24" t="s">
        <v>2577</v>
      </c>
      <c r="E632" s="24" t="s">
        <v>2578</v>
      </c>
      <c r="F632" s="31" t="s">
        <v>7656</v>
      </c>
      <c r="G632" s="25" t="s">
        <v>2579</v>
      </c>
      <c r="H632" s="31" t="s">
        <v>8210</v>
      </c>
      <c r="I632" s="24" t="s">
        <v>2580</v>
      </c>
      <c r="J632" s="32" t="s">
        <v>8211</v>
      </c>
      <c r="K632" s="32" t="s">
        <v>7725</v>
      </c>
      <c r="L632" s="24" t="s">
        <v>6277</v>
      </c>
      <c r="M632" s="26" t="s">
        <v>50</v>
      </c>
      <c r="N632" s="27" t="s">
        <v>2417</v>
      </c>
      <c r="O632" s="27" t="s">
        <v>6278</v>
      </c>
      <c r="P632" s="28" t="s">
        <v>6279</v>
      </c>
      <c r="Q632" s="27"/>
      <c r="R632" s="28" t="s">
        <v>419</v>
      </c>
      <c r="S632" s="33" t="s">
        <v>8212</v>
      </c>
      <c r="T632" s="29">
        <v>41411</v>
      </c>
    </row>
    <row r="633" spans="1:20" s="18" customFormat="1" ht="18.75" customHeight="1" x14ac:dyDescent="0.25">
      <c r="A633" s="156">
        <v>7479</v>
      </c>
      <c r="B633" s="26" t="s">
        <v>756</v>
      </c>
      <c r="C633" s="139">
        <v>650662539</v>
      </c>
      <c r="D633" s="24" t="s">
        <v>405</v>
      </c>
      <c r="E633" s="24" t="s">
        <v>757</v>
      </c>
      <c r="F633" s="25" t="s">
        <v>758</v>
      </c>
      <c r="G633" s="25" t="s">
        <v>759</v>
      </c>
      <c r="H633" s="25" t="s">
        <v>760</v>
      </c>
      <c r="I633" s="24" t="s">
        <v>761</v>
      </c>
      <c r="J633" s="24" t="s">
        <v>762</v>
      </c>
      <c r="K633" s="24" t="s">
        <v>763</v>
      </c>
      <c r="L633" s="24" t="s">
        <v>765</v>
      </c>
      <c r="M633" s="26" t="s">
        <v>630</v>
      </c>
      <c r="N633" s="27" t="s">
        <v>767</v>
      </c>
      <c r="O633" s="27" t="s">
        <v>766</v>
      </c>
      <c r="P633" s="117" t="s">
        <v>764</v>
      </c>
      <c r="Q633" s="27"/>
      <c r="R633" s="28" t="s">
        <v>92</v>
      </c>
      <c r="S633" s="28" t="s">
        <v>768</v>
      </c>
      <c r="T633" s="29">
        <v>41436</v>
      </c>
    </row>
    <row r="634" spans="1:20" s="18" customFormat="1" ht="18.75" customHeight="1" x14ac:dyDescent="0.25">
      <c r="A634" s="157">
        <v>7480</v>
      </c>
      <c r="B634" s="19" t="s">
        <v>3162</v>
      </c>
      <c r="C634" s="140">
        <v>691602001</v>
      </c>
      <c r="D634" s="17" t="s">
        <v>2854</v>
      </c>
      <c r="E634" s="17" t="s">
        <v>2871</v>
      </c>
      <c r="F634" s="16" t="s">
        <v>27</v>
      </c>
      <c r="G634" s="16" t="s">
        <v>2872</v>
      </c>
      <c r="H634" s="16" t="s">
        <v>29</v>
      </c>
      <c r="I634" s="17"/>
      <c r="J634" s="17"/>
      <c r="K634" s="17" t="s">
        <v>3163</v>
      </c>
      <c r="L634" s="17" t="s">
        <v>3164</v>
      </c>
      <c r="M634" s="19" t="s">
        <v>344</v>
      </c>
      <c r="N634" s="20" t="s">
        <v>3166</v>
      </c>
      <c r="O634" s="20" t="s">
        <v>3165</v>
      </c>
      <c r="P634" s="21" t="s">
        <v>6324</v>
      </c>
      <c r="Q634" s="20"/>
      <c r="R634" s="21">
        <v>91001</v>
      </c>
      <c r="S634" s="21" t="s">
        <v>2875</v>
      </c>
      <c r="T634" s="22">
        <v>41443</v>
      </c>
    </row>
    <row r="635" spans="1:20" s="18" customFormat="1" ht="18.75" customHeight="1" x14ac:dyDescent="0.25">
      <c r="A635" s="156">
        <v>7481</v>
      </c>
      <c r="B635" s="26" t="s">
        <v>5330</v>
      </c>
      <c r="C635" s="139">
        <v>650699602</v>
      </c>
      <c r="D635" s="24" t="s">
        <v>81</v>
      </c>
      <c r="E635" s="24" t="s">
        <v>5331</v>
      </c>
      <c r="F635" s="31" t="s">
        <v>7557</v>
      </c>
      <c r="G635" s="25" t="s">
        <v>5332</v>
      </c>
      <c r="H635" s="25" t="s">
        <v>6495</v>
      </c>
      <c r="I635" s="24" t="s">
        <v>1095</v>
      </c>
      <c r="J635" s="24" t="s">
        <v>6497</v>
      </c>
      <c r="K635" s="24" t="s">
        <v>6496</v>
      </c>
      <c r="L635" s="24" t="s">
        <v>5334</v>
      </c>
      <c r="M635" s="26" t="s">
        <v>50</v>
      </c>
      <c r="N635" s="27" t="s">
        <v>1602</v>
      </c>
      <c r="O635" s="27" t="s">
        <v>5335</v>
      </c>
      <c r="P635" s="28" t="s">
        <v>5333</v>
      </c>
      <c r="Q635" s="27"/>
      <c r="R635" s="28" t="s">
        <v>419</v>
      </c>
      <c r="S635" s="33" t="s">
        <v>7555</v>
      </c>
      <c r="T635" s="29">
        <v>41463</v>
      </c>
    </row>
    <row r="636" spans="1:20" s="18" customFormat="1" ht="18.75" customHeight="1" x14ac:dyDescent="0.25">
      <c r="A636" s="156">
        <v>7482</v>
      </c>
      <c r="B636" s="26" t="s">
        <v>3935</v>
      </c>
      <c r="C636" s="139">
        <v>691413004</v>
      </c>
      <c r="D636" s="24" t="s">
        <v>2854</v>
      </c>
      <c r="E636" s="24" t="s">
        <v>2871</v>
      </c>
      <c r="F636" s="25" t="s">
        <v>27</v>
      </c>
      <c r="G636" s="25" t="s">
        <v>2872</v>
      </c>
      <c r="H636" s="25" t="s">
        <v>29</v>
      </c>
      <c r="I636" s="24"/>
      <c r="J636" s="24"/>
      <c r="K636" s="24" t="s">
        <v>3936</v>
      </c>
      <c r="L636" s="24" t="s">
        <v>6206</v>
      </c>
      <c r="M636" s="26" t="s">
        <v>6168</v>
      </c>
      <c r="N636" s="27"/>
      <c r="O636" s="27" t="s">
        <v>3938</v>
      </c>
      <c r="P636" s="28" t="s">
        <v>3937</v>
      </c>
      <c r="Q636" s="27"/>
      <c r="R636" s="28">
        <v>91001</v>
      </c>
      <c r="S636" s="28" t="s">
        <v>2875</v>
      </c>
      <c r="T636" s="29">
        <v>41495</v>
      </c>
    </row>
    <row r="637" spans="1:20" s="18" customFormat="1" ht="18.75" customHeight="1" x14ac:dyDescent="0.25">
      <c r="A637" s="156">
        <v>7483</v>
      </c>
      <c r="B637" s="26" t="s">
        <v>3131</v>
      </c>
      <c r="C637" s="139">
        <v>690702002</v>
      </c>
      <c r="D637" s="24" t="s">
        <v>2854</v>
      </c>
      <c r="E637" s="24" t="s">
        <v>2871</v>
      </c>
      <c r="F637" s="25" t="s">
        <v>27</v>
      </c>
      <c r="G637" s="25" t="s">
        <v>2872</v>
      </c>
      <c r="H637" s="25" t="s">
        <v>29</v>
      </c>
      <c r="I637" s="24"/>
      <c r="J637" s="24"/>
      <c r="K637" s="24" t="s">
        <v>3132</v>
      </c>
      <c r="L637" s="24" t="s">
        <v>3133</v>
      </c>
      <c r="M637" s="26" t="s">
        <v>50</v>
      </c>
      <c r="N637" s="27" t="s">
        <v>3134</v>
      </c>
      <c r="O637" s="27"/>
      <c r="P637" s="28"/>
      <c r="Q637" s="27"/>
      <c r="R637" s="28">
        <v>91001</v>
      </c>
      <c r="S637" s="28" t="s">
        <v>2875</v>
      </c>
      <c r="T637" s="29">
        <v>41500</v>
      </c>
    </row>
    <row r="638" spans="1:20" s="18" customFormat="1" ht="18.75" customHeight="1" x14ac:dyDescent="0.25">
      <c r="A638" s="156">
        <v>7484</v>
      </c>
      <c r="B638" s="26" t="s">
        <v>4890</v>
      </c>
      <c r="C638" s="139">
        <v>737987000</v>
      </c>
      <c r="D638" s="24" t="s">
        <v>81</v>
      </c>
      <c r="E638" s="24" t="s">
        <v>4891</v>
      </c>
      <c r="F638" s="25" t="s">
        <v>4892</v>
      </c>
      <c r="G638" s="25" t="s">
        <v>4893</v>
      </c>
      <c r="H638" s="25" t="s">
        <v>4894</v>
      </c>
      <c r="I638" s="24" t="s">
        <v>4895</v>
      </c>
      <c r="J638" s="24" t="s">
        <v>4896</v>
      </c>
      <c r="K638" s="24" t="s">
        <v>4897</v>
      </c>
      <c r="L638" s="24" t="s">
        <v>4899</v>
      </c>
      <c r="M638" s="26" t="s">
        <v>50</v>
      </c>
      <c r="N638" s="27" t="s">
        <v>4901</v>
      </c>
      <c r="O638" s="27" t="s">
        <v>4900</v>
      </c>
      <c r="P638" s="28" t="s">
        <v>4898</v>
      </c>
      <c r="Q638" s="27"/>
      <c r="R638" s="28" t="s">
        <v>1274</v>
      </c>
      <c r="S638" s="28" t="s">
        <v>4902</v>
      </c>
      <c r="T638" s="29">
        <v>41502</v>
      </c>
    </row>
    <row r="639" spans="1:20" s="18" customFormat="1" ht="18.75" customHeight="1" x14ac:dyDescent="0.25">
      <c r="A639" s="156">
        <v>7485</v>
      </c>
      <c r="B639" s="26" t="s">
        <v>5266</v>
      </c>
      <c r="C639" s="139">
        <v>650679059</v>
      </c>
      <c r="D639" s="24" t="s">
        <v>81</v>
      </c>
      <c r="E639" s="24" t="s">
        <v>5267</v>
      </c>
      <c r="F639" s="25" t="s">
        <v>5268</v>
      </c>
      <c r="G639" s="25" t="s">
        <v>5269</v>
      </c>
      <c r="H639" s="25" t="s">
        <v>5270</v>
      </c>
      <c r="I639" s="24" t="s">
        <v>5271</v>
      </c>
      <c r="J639" s="24"/>
      <c r="K639" s="24" t="s">
        <v>5272</v>
      </c>
      <c r="L639" s="24" t="s">
        <v>5274</v>
      </c>
      <c r="M639" s="26" t="s">
        <v>630</v>
      </c>
      <c r="N639" s="27" t="s">
        <v>5276</v>
      </c>
      <c r="O639" s="27" t="s">
        <v>5275</v>
      </c>
      <c r="P639" s="28" t="s">
        <v>5273</v>
      </c>
      <c r="Q639" s="27"/>
      <c r="R639" s="28" t="s">
        <v>139</v>
      </c>
      <c r="S639" s="28" t="s">
        <v>5277</v>
      </c>
      <c r="T639" s="29">
        <v>41526</v>
      </c>
    </row>
    <row r="640" spans="1:20" s="18" customFormat="1" ht="18.75" customHeight="1" x14ac:dyDescent="0.25">
      <c r="A640" s="156">
        <v>7486</v>
      </c>
      <c r="B640" s="26" t="s">
        <v>4274</v>
      </c>
      <c r="C640" s="139">
        <v>754811005</v>
      </c>
      <c r="D640" s="24" t="s">
        <v>4275</v>
      </c>
      <c r="E640" s="24" t="s">
        <v>4276</v>
      </c>
      <c r="F640" s="25" t="s">
        <v>4277</v>
      </c>
      <c r="G640" s="25" t="s">
        <v>4278</v>
      </c>
      <c r="H640" s="25" t="s">
        <v>4279</v>
      </c>
      <c r="I640" s="24" t="s">
        <v>4280</v>
      </c>
      <c r="J640" s="24" t="s">
        <v>4281</v>
      </c>
      <c r="K640" s="24" t="s">
        <v>4282</v>
      </c>
      <c r="L640" s="24" t="s">
        <v>4284</v>
      </c>
      <c r="M640" s="26" t="s">
        <v>6172</v>
      </c>
      <c r="N640" s="27" t="s">
        <v>4286</v>
      </c>
      <c r="O640" s="27" t="s">
        <v>4285</v>
      </c>
      <c r="P640" s="28" t="s">
        <v>4283</v>
      </c>
      <c r="Q640" s="27"/>
      <c r="R640" s="28" t="s">
        <v>48</v>
      </c>
      <c r="S640" s="28" t="s">
        <v>4287</v>
      </c>
      <c r="T640" s="29">
        <v>41540</v>
      </c>
    </row>
    <row r="641" spans="1:20" s="18" customFormat="1" ht="18.75" customHeight="1" x14ac:dyDescent="0.25">
      <c r="A641" s="156">
        <v>7487</v>
      </c>
      <c r="B641" s="26" t="s">
        <v>3236</v>
      </c>
      <c r="C641" s="139" t="s">
        <v>7837</v>
      </c>
      <c r="D641" s="24" t="s">
        <v>2854</v>
      </c>
      <c r="E641" s="24" t="s">
        <v>633</v>
      </c>
      <c r="F641" s="25" t="s">
        <v>27</v>
      </c>
      <c r="G641" s="25" t="s">
        <v>634</v>
      </c>
      <c r="H641" s="25" t="s">
        <v>29</v>
      </c>
      <c r="I641" s="24"/>
      <c r="J641" s="24"/>
      <c r="K641" s="24" t="s">
        <v>3237</v>
      </c>
      <c r="L641" s="24" t="s">
        <v>3239</v>
      </c>
      <c r="M641" s="26" t="s">
        <v>6166</v>
      </c>
      <c r="N641" s="27" t="s">
        <v>3241</v>
      </c>
      <c r="O641" s="27" t="s">
        <v>3240</v>
      </c>
      <c r="P641" s="28" t="s">
        <v>3238</v>
      </c>
      <c r="Q641" s="27"/>
      <c r="R641" s="28">
        <v>91001</v>
      </c>
      <c r="S641" s="28" t="s">
        <v>607</v>
      </c>
      <c r="T641" s="29">
        <v>41547</v>
      </c>
    </row>
    <row r="642" spans="1:20" s="18" customFormat="1" ht="18.75" customHeight="1" x14ac:dyDescent="0.25">
      <c r="A642" s="156">
        <v>7488</v>
      </c>
      <c r="B642" s="26" t="s">
        <v>3400</v>
      </c>
      <c r="C642" s="139">
        <v>690611007</v>
      </c>
      <c r="D642" s="24" t="s">
        <v>2854</v>
      </c>
      <c r="E642" s="24" t="s">
        <v>633</v>
      </c>
      <c r="F642" s="25" t="s">
        <v>27</v>
      </c>
      <c r="G642" s="25" t="s">
        <v>634</v>
      </c>
      <c r="H642" s="25" t="s">
        <v>29</v>
      </c>
      <c r="I642" s="24"/>
      <c r="J642" s="24"/>
      <c r="K642" s="24" t="s">
        <v>3401</v>
      </c>
      <c r="L642" s="24" t="s">
        <v>3402</v>
      </c>
      <c r="M642" s="26" t="s">
        <v>630</v>
      </c>
      <c r="N642" s="27" t="s">
        <v>3404</v>
      </c>
      <c r="O642" s="27" t="s">
        <v>3403</v>
      </c>
      <c r="P642" s="28"/>
      <c r="Q642" s="27"/>
      <c r="R642" s="28">
        <v>91001</v>
      </c>
      <c r="S642" s="28" t="s">
        <v>3040</v>
      </c>
      <c r="T642" s="29">
        <v>41563</v>
      </c>
    </row>
    <row r="643" spans="1:20" s="18" customFormat="1" ht="18.75" customHeight="1" x14ac:dyDescent="0.25">
      <c r="A643" s="156">
        <v>7489</v>
      </c>
      <c r="B643" s="26" t="s">
        <v>769</v>
      </c>
      <c r="C643" s="139">
        <v>650732359</v>
      </c>
      <c r="D643" s="24" t="s">
        <v>53</v>
      </c>
      <c r="E643" s="24" t="s">
        <v>770</v>
      </c>
      <c r="F643" s="25" t="s">
        <v>771</v>
      </c>
      <c r="G643" s="25" t="s">
        <v>772</v>
      </c>
      <c r="H643" s="25" t="s">
        <v>773</v>
      </c>
      <c r="I643" s="24" t="s">
        <v>774</v>
      </c>
      <c r="J643" s="24" t="s">
        <v>29</v>
      </c>
      <c r="K643" s="24" t="s">
        <v>775</v>
      </c>
      <c r="L643" s="24" t="s">
        <v>777</v>
      </c>
      <c r="M643" s="26" t="s">
        <v>51</v>
      </c>
      <c r="N643" s="27" t="s">
        <v>338</v>
      </c>
      <c r="O643" s="27" t="s">
        <v>778</v>
      </c>
      <c r="P643" s="28" t="s">
        <v>776</v>
      </c>
      <c r="Q643" s="27"/>
      <c r="R643" s="28" t="s">
        <v>779</v>
      </c>
      <c r="S643" s="28" t="s">
        <v>780</v>
      </c>
      <c r="T643" s="29">
        <v>41563</v>
      </c>
    </row>
    <row r="644" spans="1:20" s="18" customFormat="1" ht="18.75" customHeight="1" x14ac:dyDescent="0.25">
      <c r="A644" s="156">
        <v>7490</v>
      </c>
      <c r="B644" s="26" t="s">
        <v>5034</v>
      </c>
      <c r="C644" s="139" t="s">
        <v>7863</v>
      </c>
      <c r="D644" s="24" t="s">
        <v>53</v>
      </c>
      <c r="E644" s="24" t="s">
        <v>5035</v>
      </c>
      <c r="F644" s="25" t="s">
        <v>5036</v>
      </c>
      <c r="G644" s="25" t="s">
        <v>5037</v>
      </c>
      <c r="H644" s="25" t="s">
        <v>5038</v>
      </c>
      <c r="I644" s="24" t="s">
        <v>5039</v>
      </c>
      <c r="J644" s="24"/>
      <c r="K644" s="24" t="s">
        <v>5040</v>
      </c>
      <c r="L644" s="24" t="s">
        <v>5041</v>
      </c>
      <c r="M644" s="26" t="s">
        <v>6170</v>
      </c>
      <c r="N644" s="27" t="s">
        <v>2773</v>
      </c>
      <c r="O644" s="27"/>
      <c r="P644" s="28"/>
      <c r="Q644" s="27"/>
      <c r="R644" s="28" t="s">
        <v>4158</v>
      </c>
      <c r="S644" s="28" t="s">
        <v>5042</v>
      </c>
      <c r="T644" s="29">
        <v>41575</v>
      </c>
    </row>
    <row r="645" spans="1:20" s="18" customFormat="1" ht="18.75" customHeight="1" x14ac:dyDescent="0.25">
      <c r="A645" s="157">
        <v>7491</v>
      </c>
      <c r="B645" s="19" t="s">
        <v>3035</v>
      </c>
      <c r="C645" s="140">
        <v>692647009</v>
      </c>
      <c r="D645" s="17" t="s">
        <v>2854</v>
      </c>
      <c r="E645" s="17" t="s">
        <v>633</v>
      </c>
      <c r="F645" s="16" t="s">
        <v>27</v>
      </c>
      <c r="G645" s="16" t="s">
        <v>634</v>
      </c>
      <c r="H645" s="16" t="s">
        <v>29</v>
      </c>
      <c r="I645" s="17"/>
      <c r="J645" s="17"/>
      <c r="K645" s="17" t="s">
        <v>3036</v>
      </c>
      <c r="L645" s="17" t="s">
        <v>3037</v>
      </c>
      <c r="M645" s="19" t="s">
        <v>344</v>
      </c>
      <c r="N645" s="20" t="s">
        <v>3039</v>
      </c>
      <c r="O645" s="20" t="s">
        <v>3038</v>
      </c>
      <c r="P645" s="21"/>
      <c r="Q645" s="20"/>
      <c r="R645" s="21">
        <v>91001</v>
      </c>
      <c r="S645" s="21" t="s">
        <v>607</v>
      </c>
      <c r="T645" s="22">
        <v>41596</v>
      </c>
    </row>
    <row r="646" spans="1:20" s="18" customFormat="1" ht="18.75" customHeight="1" x14ac:dyDescent="0.25">
      <c r="A646" s="156">
        <v>7492</v>
      </c>
      <c r="B646" s="26" t="s">
        <v>6349</v>
      </c>
      <c r="C646" s="139">
        <v>650744136</v>
      </c>
      <c r="D646" s="24" t="s">
        <v>53</v>
      </c>
      <c r="E646" s="24" t="s">
        <v>966</v>
      </c>
      <c r="F646" s="31" t="s">
        <v>7513</v>
      </c>
      <c r="G646" s="25" t="s">
        <v>967</v>
      </c>
      <c r="H646" s="31" t="s">
        <v>7514</v>
      </c>
      <c r="I646" s="32" t="s">
        <v>7515</v>
      </c>
      <c r="J646" s="32" t="s">
        <v>7516</v>
      </c>
      <c r="K646" s="32" t="s">
        <v>6958</v>
      </c>
      <c r="L646" s="110" t="s">
        <v>6960</v>
      </c>
      <c r="M646" s="26" t="s">
        <v>6171</v>
      </c>
      <c r="N646" s="27" t="s">
        <v>968</v>
      </c>
      <c r="O646" s="27" t="s">
        <v>6267</v>
      </c>
      <c r="P646" s="40" t="s">
        <v>6959</v>
      </c>
      <c r="Q646" s="27"/>
      <c r="R646" s="28" t="s">
        <v>969</v>
      </c>
      <c r="S646" s="33" t="s">
        <v>7411</v>
      </c>
      <c r="T646" s="29">
        <v>41599</v>
      </c>
    </row>
    <row r="647" spans="1:20" s="18" customFormat="1" ht="18.75" customHeight="1" x14ac:dyDescent="0.25">
      <c r="A647" s="156">
        <v>7493</v>
      </c>
      <c r="B647" s="26" t="s">
        <v>5732</v>
      </c>
      <c r="C647" s="139">
        <v>652251900</v>
      </c>
      <c r="D647" s="24" t="s">
        <v>53</v>
      </c>
      <c r="E647" s="24" t="s">
        <v>5733</v>
      </c>
      <c r="F647" s="25" t="s">
        <v>5734</v>
      </c>
      <c r="G647" s="25" t="s">
        <v>5037</v>
      </c>
      <c r="H647" s="25" t="s">
        <v>5735</v>
      </c>
      <c r="I647" s="24" t="s">
        <v>5736</v>
      </c>
      <c r="J647" s="24" t="s">
        <v>139</v>
      </c>
      <c r="K647" s="24" t="s">
        <v>5737</v>
      </c>
      <c r="L647" s="24" t="s">
        <v>5738</v>
      </c>
      <c r="M647" s="26" t="s">
        <v>630</v>
      </c>
      <c r="N647" s="27" t="s">
        <v>462</v>
      </c>
      <c r="O647" s="27"/>
      <c r="P647" s="28"/>
      <c r="Q647" s="27"/>
      <c r="R647" s="28" t="s">
        <v>4158</v>
      </c>
      <c r="S647" s="28" t="s">
        <v>5739</v>
      </c>
      <c r="T647" s="29">
        <v>41600</v>
      </c>
    </row>
    <row r="648" spans="1:20" s="18" customFormat="1" ht="18.75" customHeight="1" x14ac:dyDescent="0.25">
      <c r="A648" s="156">
        <v>7494</v>
      </c>
      <c r="B648" s="26" t="s">
        <v>1605</v>
      </c>
      <c r="C648" s="139">
        <v>650702913</v>
      </c>
      <c r="D648" s="24" t="s">
        <v>1566</v>
      </c>
      <c r="E648" s="24" t="s">
        <v>1606</v>
      </c>
      <c r="F648" s="25" t="s">
        <v>1607</v>
      </c>
      <c r="G648" s="25" t="s">
        <v>1608</v>
      </c>
      <c r="H648" s="25" t="s">
        <v>1609</v>
      </c>
      <c r="I648" s="24" t="s">
        <v>1610</v>
      </c>
      <c r="J648" s="24" t="s">
        <v>1611</v>
      </c>
      <c r="K648" s="24" t="s">
        <v>1612</v>
      </c>
      <c r="L648" s="24" t="s">
        <v>1614</v>
      </c>
      <c r="M648" s="27" t="s">
        <v>50</v>
      </c>
      <c r="N648" s="27" t="s">
        <v>1616</v>
      </c>
      <c r="O648" s="27" t="s">
        <v>1615</v>
      </c>
      <c r="P648" s="28" t="s">
        <v>1613</v>
      </c>
      <c r="Q648" s="27"/>
      <c r="R648" s="28">
        <v>93401</v>
      </c>
      <c r="S648" s="28" t="s">
        <v>1617</v>
      </c>
      <c r="T648" s="29">
        <v>41600</v>
      </c>
    </row>
    <row r="649" spans="1:20" s="18" customFormat="1" ht="18.75" customHeight="1" x14ac:dyDescent="0.25">
      <c r="A649" s="156">
        <v>7495</v>
      </c>
      <c r="B649" s="24" t="s">
        <v>3588</v>
      </c>
      <c r="C649" s="139">
        <v>619550005</v>
      </c>
      <c r="D649" s="24" t="s">
        <v>2854</v>
      </c>
      <c r="E649" s="24" t="s">
        <v>633</v>
      </c>
      <c r="F649" s="25" t="s">
        <v>27</v>
      </c>
      <c r="G649" s="15" t="s">
        <v>634</v>
      </c>
      <c r="H649" s="25" t="s">
        <v>29</v>
      </c>
      <c r="I649" s="24"/>
      <c r="J649" s="24"/>
      <c r="K649" s="24" t="s">
        <v>3589</v>
      </c>
      <c r="L649" s="24" t="s">
        <v>3591</v>
      </c>
      <c r="M649" s="26" t="s">
        <v>51</v>
      </c>
      <c r="N649" s="27" t="s">
        <v>3593</v>
      </c>
      <c r="O649" s="27" t="s">
        <v>3592</v>
      </c>
      <c r="P649" s="28" t="s">
        <v>3590</v>
      </c>
      <c r="Q649" s="27"/>
      <c r="R649" s="28">
        <v>91001</v>
      </c>
      <c r="S649" s="28" t="s">
        <v>3040</v>
      </c>
      <c r="T649" s="29">
        <v>41614</v>
      </c>
    </row>
    <row r="650" spans="1:20" s="18" customFormat="1" ht="18.75" customHeight="1" x14ac:dyDescent="0.25">
      <c r="A650" s="156">
        <v>7496</v>
      </c>
      <c r="B650" s="26" t="s">
        <v>1843</v>
      </c>
      <c r="C650" s="139" t="s">
        <v>7809</v>
      </c>
      <c r="D650" s="24" t="s">
        <v>1566</v>
      </c>
      <c r="E650" s="24" t="s">
        <v>1844</v>
      </c>
      <c r="F650" s="25" t="s">
        <v>1845</v>
      </c>
      <c r="G650" s="25" t="s">
        <v>1846</v>
      </c>
      <c r="H650" s="25" t="s">
        <v>1847</v>
      </c>
      <c r="I650" s="24" t="s">
        <v>1848</v>
      </c>
      <c r="J650" s="24" t="s">
        <v>1849</v>
      </c>
      <c r="K650" s="24" t="s">
        <v>1850</v>
      </c>
      <c r="L650" s="24" t="s">
        <v>1852</v>
      </c>
      <c r="M650" s="26" t="s">
        <v>50</v>
      </c>
      <c r="N650" s="27" t="s">
        <v>1489</v>
      </c>
      <c r="O650" s="27" t="s">
        <v>1853</v>
      </c>
      <c r="P650" s="28" t="s">
        <v>1851</v>
      </c>
      <c r="Q650" s="27"/>
      <c r="R650" s="28" t="s">
        <v>1274</v>
      </c>
      <c r="S650" s="28" t="s">
        <v>1854</v>
      </c>
      <c r="T650" s="29">
        <v>41668</v>
      </c>
    </row>
    <row r="651" spans="1:20" s="18" customFormat="1" ht="18.75" customHeight="1" x14ac:dyDescent="0.25">
      <c r="A651" s="156">
        <v>7497</v>
      </c>
      <c r="B651" s="26" t="s">
        <v>2611</v>
      </c>
      <c r="C651" s="139" t="s">
        <v>7819</v>
      </c>
      <c r="D651" s="24" t="s">
        <v>1579</v>
      </c>
      <c r="E651" s="24" t="s">
        <v>2612</v>
      </c>
      <c r="F651" s="24" t="s">
        <v>8255</v>
      </c>
      <c r="G651" s="25" t="s">
        <v>2613</v>
      </c>
      <c r="H651" s="31" t="s">
        <v>7672</v>
      </c>
      <c r="I651" s="24" t="s">
        <v>2614</v>
      </c>
      <c r="J651" s="32" t="s">
        <v>7673</v>
      </c>
      <c r="K651" s="32" t="s">
        <v>7674</v>
      </c>
      <c r="L651" s="24" t="s">
        <v>6282</v>
      </c>
      <c r="M651" s="26" t="s">
        <v>50</v>
      </c>
      <c r="N651" s="27" t="s">
        <v>2336</v>
      </c>
      <c r="O651" s="27" t="s">
        <v>6283</v>
      </c>
      <c r="P651" s="28" t="s">
        <v>6284</v>
      </c>
      <c r="Q651" s="27"/>
      <c r="R651" s="28" t="s">
        <v>48</v>
      </c>
      <c r="S651" s="33" t="s">
        <v>7694</v>
      </c>
      <c r="T651" s="29">
        <v>41676</v>
      </c>
    </row>
    <row r="652" spans="1:20" s="18" customFormat="1" ht="18.75" customHeight="1" x14ac:dyDescent="0.25">
      <c r="A652" s="157">
        <v>7498</v>
      </c>
      <c r="B652" s="19" t="s">
        <v>5043</v>
      </c>
      <c r="C652" s="140">
        <v>650789776</v>
      </c>
      <c r="D652" s="17" t="s">
        <v>405</v>
      </c>
      <c r="E652" s="17" t="s">
        <v>5044</v>
      </c>
      <c r="F652" s="16" t="s">
        <v>7236</v>
      </c>
      <c r="G652" s="16" t="s">
        <v>5045</v>
      </c>
      <c r="H652" s="16" t="s">
        <v>5046</v>
      </c>
      <c r="I652" s="17" t="s">
        <v>482</v>
      </c>
      <c r="J652" s="17" t="s">
        <v>7499</v>
      </c>
      <c r="K652" s="17" t="s">
        <v>5047</v>
      </c>
      <c r="L652" s="17" t="s">
        <v>5049</v>
      </c>
      <c r="M652" s="19" t="s">
        <v>630</v>
      </c>
      <c r="N652" s="20" t="s">
        <v>3210</v>
      </c>
      <c r="O652" s="20" t="s">
        <v>5050</v>
      </c>
      <c r="P652" s="21" t="s">
        <v>5048</v>
      </c>
      <c r="Q652" s="20"/>
      <c r="R652" s="21" t="s">
        <v>419</v>
      </c>
      <c r="S652" s="21" t="s">
        <v>7498</v>
      </c>
      <c r="T652" s="22">
        <v>41717</v>
      </c>
    </row>
    <row r="653" spans="1:20" s="18" customFormat="1" ht="18.75" customHeight="1" x14ac:dyDescent="0.25">
      <c r="A653" s="156">
        <v>7499</v>
      </c>
      <c r="B653" s="26" t="s">
        <v>1491</v>
      </c>
      <c r="C653" s="139">
        <v>650794826</v>
      </c>
      <c r="D653" s="24" t="s">
        <v>1492</v>
      </c>
      <c r="E653" s="24" t="s">
        <v>1493</v>
      </c>
      <c r="F653" s="25" t="s">
        <v>6410</v>
      </c>
      <c r="G653" s="25" t="s">
        <v>1494</v>
      </c>
      <c r="H653" s="25" t="s">
        <v>6411</v>
      </c>
      <c r="I653" s="24" t="s">
        <v>1495</v>
      </c>
      <c r="J653" s="32" t="s">
        <v>7619</v>
      </c>
      <c r="K653" s="24" t="s">
        <v>1496</v>
      </c>
      <c r="L653" s="24" t="s">
        <v>1497</v>
      </c>
      <c r="M653" s="26" t="s">
        <v>6167</v>
      </c>
      <c r="N653" s="27" t="s">
        <v>1498</v>
      </c>
      <c r="O653" s="38" t="s">
        <v>7617</v>
      </c>
      <c r="P653" s="33" t="s">
        <v>7618</v>
      </c>
      <c r="Q653" s="27"/>
      <c r="R653" s="28" t="s">
        <v>419</v>
      </c>
      <c r="S653" s="33" t="s">
        <v>7612</v>
      </c>
      <c r="T653" s="29">
        <v>41739</v>
      </c>
    </row>
    <row r="654" spans="1:20" s="18" customFormat="1" ht="18.75" customHeight="1" x14ac:dyDescent="0.25">
      <c r="A654" s="157">
        <v>7500</v>
      </c>
      <c r="B654" s="19" t="s">
        <v>3072</v>
      </c>
      <c r="C654" s="140">
        <v>692545001</v>
      </c>
      <c r="D654" s="17" t="s">
        <v>2854</v>
      </c>
      <c r="E654" s="17" t="s">
        <v>2882</v>
      </c>
      <c r="F654" s="16" t="s">
        <v>3073</v>
      </c>
      <c r="G654" s="16" t="s">
        <v>2883</v>
      </c>
      <c r="H654" s="16" t="s">
        <v>29</v>
      </c>
      <c r="I654" s="17"/>
      <c r="J654" s="17"/>
      <c r="K654" s="17" t="s">
        <v>3074</v>
      </c>
      <c r="L654" s="17" t="s">
        <v>3076</v>
      </c>
      <c r="M654" s="20" t="s">
        <v>890</v>
      </c>
      <c r="N654" s="19" t="s">
        <v>3077</v>
      </c>
      <c r="O654" s="20"/>
      <c r="P654" s="21" t="s">
        <v>3075</v>
      </c>
      <c r="Q654" s="20"/>
      <c r="R654" s="21">
        <v>91001</v>
      </c>
      <c r="S654" s="21" t="s">
        <v>607</v>
      </c>
      <c r="T654" s="22">
        <v>41793</v>
      </c>
    </row>
    <row r="655" spans="1:20" s="18" customFormat="1" ht="18.75" customHeight="1" x14ac:dyDescent="0.25">
      <c r="A655" s="157">
        <v>7501</v>
      </c>
      <c r="B655" s="19" t="s">
        <v>3775</v>
      </c>
      <c r="C655" s="140">
        <v>692508009</v>
      </c>
      <c r="D655" s="17" t="s">
        <v>2854</v>
      </c>
      <c r="E655" s="17" t="s">
        <v>633</v>
      </c>
      <c r="F655" s="16" t="s">
        <v>27</v>
      </c>
      <c r="G655" s="16" t="s">
        <v>634</v>
      </c>
      <c r="H655" s="16" t="s">
        <v>29</v>
      </c>
      <c r="I655" s="17"/>
      <c r="J655" s="17"/>
      <c r="K655" s="17" t="s">
        <v>3776</v>
      </c>
      <c r="L655" s="17" t="s">
        <v>3778</v>
      </c>
      <c r="M655" s="19" t="s">
        <v>217</v>
      </c>
      <c r="N655" s="17" t="s">
        <v>2805</v>
      </c>
      <c r="O655" s="20" t="s">
        <v>3779</v>
      </c>
      <c r="P655" s="20" t="s">
        <v>3777</v>
      </c>
      <c r="Q655" s="20"/>
      <c r="R655" s="21">
        <v>91001</v>
      </c>
      <c r="S655" s="21" t="s">
        <v>3040</v>
      </c>
      <c r="T655" s="22">
        <v>41807</v>
      </c>
    </row>
    <row r="656" spans="1:20" s="18" customFormat="1" ht="18.75" customHeight="1" x14ac:dyDescent="0.25">
      <c r="A656" s="157">
        <v>7502</v>
      </c>
      <c r="B656" s="19" t="s">
        <v>3370</v>
      </c>
      <c r="C656" s="140">
        <v>690706008</v>
      </c>
      <c r="D656" s="17" t="s">
        <v>2854</v>
      </c>
      <c r="E656" s="17" t="s">
        <v>633</v>
      </c>
      <c r="F656" s="16" t="s">
        <v>27</v>
      </c>
      <c r="G656" s="16" t="s">
        <v>634</v>
      </c>
      <c r="H656" s="16" t="s">
        <v>29</v>
      </c>
      <c r="I656" s="17"/>
      <c r="J656" s="17"/>
      <c r="K656" s="17" t="s">
        <v>3371</v>
      </c>
      <c r="L656" s="17" t="s">
        <v>6373</v>
      </c>
      <c r="M656" s="19" t="s">
        <v>50</v>
      </c>
      <c r="N656" s="20" t="s">
        <v>3372</v>
      </c>
      <c r="O656" s="20" t="s">
        <v>6374</v>
      </c>
      <c r="P656" s="21" t="s">
        <v>6375</v>
      </c>
      <c r="Q656" s="20"/>
      <c r="R656" s="21">
        <v>91001</v>
      </c>
      <c r="S656" s="21" t="s">
        <v>3369</v>
      </c>
      <c r="T656" s="22">
        <v>41848</v>
      </c>
    </row>
    <row r="657" spans="1:20" s="18" customFormat="1" ht="18.75" customHeight="1" x14ac:dyDescent="0.25">
      <c r="A657" s="156">
        <v>7503</v>
      </c>
      <c r="B657" s="26" t="s">
        <v>3337</v>
      </c>
      <c r="C657" s="139">
        <v>692003004</v>
      </c>
      <c r="D657" s="24" t="s">
        <v>2854</v>
      </c>
      <c r="E657" s="24" t="s">
        <v>633</v>
      </c>
      <c r="F657" s="25" t="s">
        <v>27</v>
      </c>
      <c r="G657" s="25" t="s">
        <v>634</v>
      </c>
      <c r="H657" s="25" t="s">
        <v>29</v>
      </c>
      <c r="I657" s="24"/>
      <c r="J657" s="24"/>
      <c r="K657" s="24" t="s">
        <v>3338</v>
      </c>
      <c r="L657" s="24" t="s">
        <v>3340</v>
      </c>
      <c r="M657" s="26" t="s">
        <v>6172</v>
      </c>
      <c r="N657" s="27" t="s">
        <v>3342</v>
      </c>
      <c r="O657" s="27" t="s">
        <v>3341</v>
      </c>
      <c r="P657" s="28" t="s">
        <v>3339</v>
      </c>
      <c r="Q657" s="27"/>
      <c r="R657" s="28">
        <v>91001</v>
      </c>
      <c r="S657" s="28" t="s">
        <v>607</v>
      </c>
      <c r="T657" s="29">
        <v>41872</v>
      </c>
    </row>
    <row r="658" spans="1:20" s="18" customFormat="1" ht="18.75" customHeight="1" x14ac:dyDescent="0.25">
      <c r="A658" s="157">
        <v>7504</v>
      </c>
      <c r="B658" s="19" t="s">
        <v>3598</v>
      </c>
      <c r="C658" s="140">
        <v>692009002</v>
      </c>
      <c r="D658" s="17" t="s">
        <v>2854</v>
      </c>
      <c r="E658" s="17" t="s">
        <v>633</v>
      </c>
      <c r="F658" s="16" t="s">
        <v>27</v>
      </c>
      <c r="G658" s="16" t="s">
        <v>634</v>
      </c>
      <c r="H658" s="16" t="s">
        <v>29</v>
      </c>
      <c r="I658" s="17"/>
      <c r="J658" s="17"/>
      <c r="K658" s="17" t="s">
        <v>3599</v>
      </c>
      <c r="L658" s="17" t="s">
        <v>3601</v>
      </c>
      <c r="M658" s="19" t="s">
        <v>6172</v>
      </c>
      <c r="N658" s="20" t="s">
        <v>3603</v>
      </c>
      <c r="O658" s="20" t="s">
        <v>3602</v>
      </c>
      <c r="P658" s="21" t="s">
        <v>3600</v>
      </c>
      <c r="Q658" s="20"/>
      <c r="R658" s="21">
        <v>91001</v>
      </c>
      <c r="S658" s="21" t="s">
        <v>3040</v>
      </c>
      <c r="T658" s="22">
        <v>41872</v>
      </c>
    </row>
    <row r="659" spans="1:20" s="18" customFormat="1" ht="18.75" customHeight="1" x14ac:dyDescent="0.25">
      <c r="A659" s="156">
        <v>7505</v>
      </c>
      <c r="B659" s="26" t="s">
        <v>5051</v>
      </c>
      <c r="C659" s="139">
        <v>650790448</v>
      </c>
      <c r="D659" s="24" t="s">
        <v>81</v>
      </c>
      <c r="E659" s="24" t="s">
        <v>5052</v>
      </c>
      <c r="F659" s="25" t="s">
        <v>5053</v>
      </c>
      <c r="G659" s="25" t="s">
        <v>5054</v>
      </c>
      <c r="H659" s="25" t="s">
        <v>5055</v>
      </c>
      <c r="I659" s="24" t="s">
        <v>824</v>
      </c>
      <c r="J659" s="24" t="s">
        <v>5056</v>
      </c>
      <c r="K659" s="28" t="s">
        <v>5057</v>
      </c>
      <c r="L659" s="24" t="s">
        <v>5059</v>
      </c>
      <c r="M659" s="26" t="s">
        <v>344</v>
      </c>
      <c r="N659" s="27" t="s">
        <v>5061</v>
      </c>
      <c r="O659" s="27" t="s">
        <v>5060</v>
      </c>
      <c r="P659" s="28" t="s">
        <v>5058</v>
      </c>
      <c r="Q659" s="27"/>
      <c r="R659" s="28" t="s">
        <v>419</v>
      </c>
      <c r="S659" s="24" t="s">
        <v>5062</v>
      </c>
      <c r="T659" s="29">
        <v>41877</v>
      </c>
    </row>
    <row r="660" spans="1:20" s="18" customFormat="1" ht="18.75" customHeight="1" x14ac:dyDescent="0.2">
      <c r="A660" s="156">
        <v>7506</v>
      </c>
      <c r="B660" s="93" t="s">
        <v>6175</v>
      </c>
      <c r="C660" s="145">
        <v>650153464</v>
      </c>
      <c r="D660" s="24" t="s">
        <v>81</v>
      </c>
      <c r="E660" s="24" t="s">
        <v>6176</v>
      </c>
      <c r="F660" s="25" t="s">
        <v>6177</v>
      </c>
      <c r="G660" s="25" t="s">
        <v>4600</v>
      </c>
      <c r="H660" s="25" t="s">
        <v>6178</v>
      </c>
      <c r="I660" s="24" t="s">
        <v>6179</v>
      </c>
      <c r="J660" s="24" t="s">
        <v>6180</v>
      </c>
      <c r="K660" s="24" t="s">
        <v>6181</v>
      </c>
      <c r="L660" s="24" t="s">
        <v>6182</v>
      </c>
      <c r="M660" s="26" t="s">
        <v>50</v>
      </c>
      <c r="N660" s="27" t="s">
        <v>1476</v>
      </c>
      <c r="O660" s="27"/>
      <c r="P660" s="28"/>
      <c r="Q660" s="27"/>
      <c r="R660" s="28" t="s">
        <v>419</v>
      </c>
      <c r="S660" s="28" t="s">
        <v>6183</v>
      </c>
      <c r="T660" s="29">
        <v>41890</v>
      </c>
    </row>
    <row r="661" spans="1:20" s="18" customFormat="1" ht="18.75" customHeight="1" x14ac:dyDescent="0.25">
      <c r="A661" s="157">
        <v>7507</v>
      </c>
      <c r="B661" s="19" t="s">
        <v>3186</v>
      </c>
      <c r="C661" s="140">
        <v>690806002</v>
      </c>
      <c r="D661" s="17" t="s">
        <v>2854</v>
      </c>
      <c r="E661" s="17" t="s">
        <v>633</v>
      </c>
      <c r="F661" s="16" t="s">
        <v>27</v>
      </c>
      <c r="G661" s="16" t="s">
        <v>634</v>
      </c>
      <c r="H661" s="16" t="s">
        <v>29</v>
      </c>
      <c r="I661" s="17"/>
      <c r="J661" s="17"/>
      <c r="K661" s="17" t="s">
        <v>3187</v>
      </c>
      <c r="L661" s="17" t="s">
        <v>3188</v>
      </c>
      <c r="M661" s="19" t="s">
        <v>6170</v>
      </c>
      <c r="N661" s="20" t="s">
        <v>3189</v>
      </c>
      <c r="O661" s="20">
        <v>722462921</v>
      </c>
      <c r="P661" s="21"/>
      <c r="Q661" s="20"/>
      <c r="R661" s="21">
        <v>91001</v>
      </c>
      <c r="S661" s="21" t="s">
        <v>607</v>
      </c>
      <c r="T661" s="22">
        <v>41898</v>
      </c>
    </row>
    <row r="662" spans="1:20" s="18" customFormat="1" ht="18.75" customHeight="1" x14ac:dyDescent="0.25">
      <c r="A662" s="157">
        <v>7508</v>
      </c>
      <c r="B662" s="19" t="s">
        <v>3486</v>
      </c>
      <c r="C662" s="140">
        <v>690815001</v>
      </c>
      <c r="D662" s="17" t="s">
        <v>2854</v>
      </c>
      <c r="E662" s="17" t="s">
        <v>633</v>
      </c>
      <c r="F662" s="16" t="s">
        <v>27</v>
      </c>
      <c r="G662" s="16" t="s">
        <v>634</v>
      </c>
      <c r="H662" s="16" t="s">
        <v>29</v>
      </c>
      <c r="I662" s="17"/>
      <c r="J662" s="17"/>
      <c r="K662" s="17" t="s">
        <v>6390</v>
      </c>
      <c r="L662" s="17" t="s">
        <v>3487</v>
      </c>
      <c r="M662" s="19" t="s">
        <v>6170</v>
      </c>
      <c r="N662" s="20" t="s">
        <v>3488</v>
      </c>
      <c r="O662" s="20" t="s">
        <v>6391</v>
      </c>
      <c r="P662" s="21" t="s">
        <v>6392</v>
      </c>
      <c r="Q662" s="20"/>
      <c r="R662" s="21">
        <v>91001</v>
      </c>
      <c r="S662" s="21" t="s">
        <v>3040</v>
      </c>
      <c r="T662" s="22">
        <v>41906</v>
      </c>
    </row>
    <row r="663" spans="1:20" s="18" customFormat="1" ht="18.75" customHeight="1" x14ac:dyDescent="0.25">
      <c r="A663" s="157">
        <v>7510</v>
      </c>
      <c r="B663" s="19" t="s">
        <v>1787</v>
      </c>
      <c r="C663" s="140" t="s">
        <v>7807</v>
      </c>
      <c r="D663" s="17" t="s">
        <v>1566</v>
      </c>
      <c r="E663" s="17" t="s">
        <v>757</v>
      </c>
      <c r="F663" s="16" t="s">
        <v>7539</v>
      </c>
      <c r="G663" s="16" t="s">
        <v>1788</v>
      </c>
      <c r="H663" s="16" t="s">
        <v>7538</v>
      </c>
      <c r="I663" s="17" t="s">
        <v>1365</v>
      </c>
      <c r="J663" s="17" t="s">
        <v>6493</v>
      </c>
      <c r="K663" s="17" t="s">
        <v>1789</v>
      </c>
      <c r="L663" s="17" t="s">
        <v>1790</v>
      </c>
      <c r="M663" s="19" t="s">
        <v>50</v>
      </c>
      <c r="N663" s="20" t="s">
        <v>730</v>
      </c>
      <c r="O663" s="20" t="s">
        <v>6491</v>
      </c>
      <c r="P663" s="21" t="s">
        <v>6492</v>
      </c>
      <c r="Q663" s="20"/>
      <c r="R663" s="21" t="s">
        <v>92</v>
      </c>
      <c r="S663" s="21" t="s">
        <v>7540</v>
      </c>
      <c r="T663" s="22">
        <v>41908</v>
      </c>
    </row>
    <row r="664" spans="1:20" s="18" customFormat="1" ht="18.75" customHeight="1" x14ac:dyDescent="0.25">
      <c r="A664" s="156">
        <v>7511</v>
      </c>
      <c r="B664" s="26" t="s">
        <v>1361</v>
      </c>
      <c r="C664" s="139">
        <v>650602730</v>
      </c>
      <c r="D664" s="24" t="s">
        <v>405</v>
      </c>
      <c r="E664" s="24" t="s">
        <v>757</v>
      </c>
      <c r="F664" s="25" t="s">
        <v>1362</v>
      </c>
      <c r="G664" s="25" t="s">
        <v>1363</v>
      </c>
      <c r="H664" s="25" t="s">
        <v>1364</v>
      </c>
      <c r="I664" s="24" t="s">
        <v>1365</v>
      </c>
      <c r="J664" s="24" t="s">
        <v>1366</v>
      </c>
      <c r="K664" s="24" t="s">
        <v>1367</v>
      </c>
      <c r="L664" s="24" t="s">
        <v>6184</v>
      </c>
      <c r="M664" s="26" t="s">
        <v>6168</v>
      </c>
      <c r="N664" s="27" t="s">
        <v>1370</v>
      </c>
      <c r="O664" s="27" t="s">
        <v>1369</v>
      </c>
      <c r="P664" s="28" t="s">
        <v>1368</v>
      </c>
      <c r="Q664" s="27"/>
      <c r="R664" s="28" t="s">
        <v>92</v>
      </c>
      <c r="S664" s="28" t="s">
        <v>1371</v>
      </c>
      <c r="T664" s="29">
        <v>41919</v>
      </c>
    </row>
    <row r="665" spans="1:20" s="18" customFormat="1" ht="18.75" customHeight="1" x14ac:dyDescent="0.25">
      <c r="A665" s="157">
        <v>7512</v>
      </c>
      <c r="B665" s="19" t="s">
        <v>3864</v>
      </c>
      <c r="C665" s="140">
        <v>692531000</v>
      </c>
      <c r="D665" s="17" t="s">
        <v>2854</v>
      </c>
      <c r="E665" s="17" t="s">
        <v>2882</v>
      </c>
      <c r="F665" s="16" t="s">
        <v>1700</v>
      </c>
      <c r="G665" s="16" t="s">
        <v>2883</v>
      </c>
      <c r="H665" s="16" t="s">
        <v>29</v>
      </c>
      <c r="I665" s="17"/>
      <c r="J665" s="17"/>
      <c r="K665" s="17" t="s">
        <v>3865</v>
      </c>
      <c r="L665" s="17" t="s">
        <v>3867</v>
      </c>
      <c r="M665" s="19" t="s">
        <v>890</v>
      </c>
      <c r="N665" s="20" t="s">
        <v>3869</v>
      </c>
      <c r="O665" s="20" t="s">
        <v>3868</v>
      </c>
      <c r="P665" s="21" t="s">
        <v>3866</v>
      </c>
      <c r="Q665" s="20"/>
      <c r="R665" s="21">
        <v>91001</v>
      </c>
      <c r="S665" s="21" t="s">
        <v>2875</v>
      </c>
      <c r="T665" s="22">
        <v>41925</v>
      </c>
    </row>
    <row r="666" spans="1:20" s="18" customFormat="1" ht="18.75" customHeight="1" x14ac:dyDescent="0.25">
      <c r="A666" s="157">
        <v>7513</v>
      </c>
      <c r="B666" s="19" t="s">
        <v>3283</v>
      </c>
      <c r="C666" s="140">
        <v>690102005</v>
      </c>
      <c r="D666" s="17" t="s">
        <v>2854</v>
      </c>
      <c r="E666" s="17" t="s">
        <v>633</v>
      </c>
      <c r="F666" s="16" t="s">
        <v>27</v>
      </c>
      <c r="G666" s="16" t="s">
        <v>634</v>
      </c>
      <c r="H666" s="16" t="s">
        <v>29</v>
      </c>
      <c r="I666" s="17"/>
      <c r="J666" s="17"/>
      <c r="K666" s="17" t="s">
        <v>3284</v>
      </c>
      <c r="L666" s="17" t="s">
        <v>3286</v>
      </c>
      <c r="M666" s="20" t="s">
        <v>618</v>
      </c>
      <c r="N666" s="20" t="s">
        <v>3287</v>
      </c>
      <c r="O666" s="20" t="s">
        <v>3285</v>
      </c>
      <c r="P666" s="21"/>
      <c r="Q666" s="20"/>
      <c r="R666" s="21">
        <v>91001</v>
      </c>
      <c r="S666" s="21" t="s">
        <v>3040</v>
      </c>
      <c r="T666" s="22">
        <v>41927</v>
      </c>
    </row>
    <row r="667" spans="1:20" s="18" customFormat="1" ht="18.75" customHeight="1" x14ac:dyDescent="0.25">
      <c r="A667" s="157">
        <v>7514</v>
      </c>
      <c r="B667" s="19" t="s">
        <v>3330</v>
      </c>
      <c r="C667" s="140">
        <v>692011007</v>
      </c>
      <c r="D667" s="17" t="s">
        <v>2854</v>
      </c>
      <c r="E667" s="17" t="s">
        <v>633</v>
      </c>
      <c r="F667" s="16" t="s">
        <v>27</v>
      </c>
      <c r="G667" s="16" t="s">
        <v>634</v>
      </c>
      <c r="H667" s="16" t="s">
        <v>29</v>
      </c>
      <c r="I667" s="17"/>
      <c r="J667" s="17"/>
      <c r="K667" s="17" t="s">
        <v>3331</v>
      </c>
      <c r="L667" s="17" t="s">
        <v>3332</v>
      </c>
      <c r="M667" s="19" t="s">
        <v>6166</v>
      </c>
      <c r="N667" s="20" t="s">
        <v>3333</v>
      </c>
      <c r="O667" s="20"/>
      <c r="P667" s="21"/>
      <c r="Q667" s="20"/>
      <c r="R667" s="21">
        <v>91001</v>
      </c>
      <c r="S667" s="21" t="s">
        <v>607</v>
      </c>
      <c r="T667" s="22">
        <v>41939</v>
      </c>
    </row>
    <row r="668" spans="1:20" s="18" customFormat="1" ht="18.75" customHeight="1" x14ac:dyDescent="0.25">
      <c r="A668" s="157">
        <v>7515</v>
      </c>
      <c r="B668" s="17" t="s">
        <v>3480</v>
      </c>
      <c r="C668" s="140">
        <v>692005007</v>
      </c>
      <c r="D668" s="17" t="s">
        <v>2854</v>
      </c>
      <c r="E668" s="17" t="s">
        <v>633</v>
      </c>
      <c r="F668" s="16" t="s">
        <v>27</v>
      </c>
      <c r="G668" s="16" t="s">
        <v>634</v>
      </c>
      <c r="H668" s="16" t="s">
        <v>29</v>
      </c>
      <c r="I668" s="17"/>
      <c r="J668" s="17"/>
      <c r="K668" s="17" t="s">
        <v>6093</v>
      </c>
      <c r="L668" s="17" t="s">
        <v>6094</v>
      </c>
      <c r="M668" s="19" t="s">
        <v>6172</v>
      </c>
      <c r="N668" s="20" t="s">
        <v>6095</v>
      </c>
      <c r="O668" s="20"/>
      <c r="P668" s="21"/>
      <c r="Q668" s="20"/>
      <c r="R668" s="21">
        <v>91001</v>
      </c>
      <c r="S668" s="21" t="s">
        <v>3040</v>
      </c>
      <c r="T668" s="22">
        <v>41939</v>
      </c>
    </row>
    <row r="669" spans="1:20" s="18" customFormat="1" ht="18.75" customHeight="1" x14ac:dyDescent="0.25">
      <c r="A669" s="156">
        <v>7516</v>
      </c>
      <c r="B669" s="26" t="s">
        <v>4759</v>
      </c>
      <c r="C669" s="139">
        <v>650480546</v>
      </c>
      <c r="D669" s="24" t="s">
        <v>405</v>
      </c>
      <c r="E669" s="24" t="s">
        <v>4760</v>
      </c>
      <c r="F669" s="25" t="s">
        <v>4761</v>
      </c>
      <c r="G669" s="25" t="s">
        <v>6113</v>
      </c>
      <c r="H669" s="25" t="s">
        <v>4763</v>
      </c>
      <c r="I669" s="24" t="s">
        <v>824</v>
      </c>
      <c r="J669" s="24" t="s">
        <v>4764</v>
      </c>
      <c r="K669" s="24" t="s">
        <v>4765</v>
      </c>
      <c r="L669" s="24" t="s">
        <v>4767</v>
      </c>
      <c r="M669" s="26" t="s">
        <v>344</v>
      </c>
      <c r="N669" s="27"/>
      <c r="O669" s="27" t="s">
        <v>4768</v>
      </c>
      <c r="P669" s="28" t="s">
        <v>4766</v>
      </c>
      <c r="Q669" s="27"/>
      <c r="R669" s="28" t="s">
        <v>419</v>
      </c>
      <c r="S669" s="28" t="s">
        <v>4770</v>
      </c>
      <c r="T669" s="29">
        <v>41949</v>
      </c>
    </row>
    <row r="670" spans="1:20" s="18" customFormat="1" ht="18.75" customHeight="1" x14ac:dyDescent="0.25">
      <c r="A670" s="157">
        <v>7517</v>
      </c>
      <c r="B670" s="19" t="s">
        <v>1926</v>
      </c>
      <c r="C670" s="140">
        <v>650846699</v>
      </c>
      <c r="D670" s="17" t="s">
        <v>1566</v>
      </c>
      <c r="E670" s="17" t="s">
        <v>1927</v>
      </c>
      <c r="F670" s="16" t="s">
        <v>7724</v>
      </c>
      <c r="G670" s="16" t="s">
        <v>6108</v>
      </c>
      <c r="H670" s="16" t="s">
        <v>6245</v>
      </c>
      <c r="I670" s="17" t="s">
        <v>1928</v>
      </c>
      <c r="J670" s="17" t="s">
        <v>7723</v>
      </c>
      <c r="K670" s="17" t="s">
        <v>1929</v>
      </c>
      <c r="L670" s="17" t="s">
        <v>6244</v>
      </c>
      <c r="M670" s="19" t="s">
        <v>50</v>
      </c>
      <c r="N670" s="20" t="s">
        <v>1893</v>
      </c>
      <c r="O670" s="20" t="s">
        <v>6242</v>
      </c>
      <c r="P670" s="21" t="s">
        <v>6243</v>
      </c>
      <c r="Q670" s="20"/>
      <c r="R670" s="21" t="s">
        <v>1274</v>
      </c>
      <c r="S670" s="21" t="s">
        <v>7638</v>
      </c>
      <c r="T670" s="22">
        <v>41950</v>
      </c>
    </row>
    <row r="671" spans="1:20" s="18" customFormat="1" ht="18.75" customHeight="1" x14ac:dyDescent="0.25">
      <c r="A671" s="157">
        <v>7518</v>
      </c>
      <c r="B671" s="19" t="s">
        <v>4771</v>
      </c>
      <c r="C671" s="140">
        <v>650602749</v>
      </c>
      <c r="D671" s="17" t="s">
        <v>405</v>
      </c>
      <c r="E671" s="17" t="s">
        <v>4772</v>
      </c>
      <c r="F671" s="16" t="s">
        <v>7201</v>
      </c>
      <c r="G671" s="16" t="s">
        <v>6114</v>
      </c>
      <c r="H671" s="16" t="s">
        <v>7204</v>
      </c>
      <c r="I671" s="17" t="s">
        <v>7205</v>
      </c>
      <c r="J671" s="17" t="s">
        <v>7206</v>
      </c>
      <c r="K671" s="17" t="s">
        <v>4774</v>
      </c>
      <c r="L671" s="19" t="s">
        <v>4775</v>
      </c>
      <c r="M671" s="17" t="s">
        <v>50</v>
      </c>
      <c r="N671" s="20" t="s">
        <v>1098</v>
      </c>
      <c r="O671" s="20" t="s">
        <v>7202</v>
      </c>
      <c r="P671" s="21" t="s">
        <v>7203</v>
      </c>
      <c r="Q671" s="20"/>
      <c r="R671" s="21" t="s">
        <v>419</v>
      </c>
      <c r="S671" s="21" t="s">
        <v>7207</v>
      </c>
      <c r="T671" s="22">
        <v>41975</v>
      </c>
    </row>
    <row r="672" spans="1:20" s="18" customFormat="1" ht="18.75" customHeight="1" x14ac:dyDescent="0.25">
      <c r="A672" s="156">
        <v>7519</v>
      </c>
      <c r="B672" s="26" t="s">
        <v>631</v>
      </c>
      <c r="C672" s="139">
        <v>707862009</v>
      </c>
      <c r="D672" s="24" t="s">
        <v>632</v>
      </c>
      <c r="E672" s="24" t="s">
        <v>633</v>
      </c>
      <c r="F672" s="25" t="s">
        <v>27</v>
      </c>
      <c r="G672" s="25" t="s">
        <v>634</v>
      </c>
      <c r="H672" s="25" t="s">
        <v>6513</v>
      </c>
      <c r="I672" s="24" t="s">
        <v>6516</v>
      </c>
      <c r="J672" s="24" t="s">
        <v>6666</v>
      </c>
      <c r="K672" s="24" t="s">
        <v>6515</v>
      </c>
      <c r="L672" s="24" t="s">
        <v>635</v>
      </c>
      <c r="M672" s="26" t="s">
        <v>50</v>
      </c>
      <c r="N672" s="27" t="s">
        <v>280</v>
      </c>
      <c r="O672" s="27" t="s">
        <v>6511</v>
      </c>
      <c r="P672" s="28" t="s">
        <v>6512</v>
      </c>
      <c r="Q672" s="27"/>
      <c r="R672" s="28">
        <v>91001</v>
      </c>
      <c r="S672" s="110" t="s">
        <v>6514</v>
      </c>
      <c r="T672" s="29">
        <v>41985</v>
      </c>
    </row>
    <row r="673" spans="1:20" s="18" customFormat="1" ht="18.75" customHeight="1" x14ac:dyDescent="0.25">
      <c r="A673" s="156">
        <v>7520</v>
      </c>
      <c r="B673" s="26" t="s">
        <v>3495</v>
      </c>
      <c r="C673" s="139">
        <v>692004000</v>
      </c>
      <c r="D673" s="24" t="s">
        <v>2854</v>
      </c>
      <c r="E673" s="24" t="s">
        <v>633</v>
      </c>
      <c r="F673" s="25" t="s">
        <v>27</v>
      </c>
      <c r="G673" s="25" t="s">
        <v>634</v>
      </c>
      <c r="H673" s="25" t="s">
        <v>3496</v>
      </c>
      <c r="I673" s="24"/>
      <c r="J673" s="24"/>
      <c r="K673" s="24" t="s">
        <v>3497</v>
      </c>
      <c r="L673" s="24" t="s">
        <v>3499</v>
      </c>
      <c r="M673" s="26" t="s">
        <v>6172</v>
      </c>
      <c r="N673" s="27" t="s">
        <v>3501</v>
      </c>
      <c r="O673" s="27" t="s">
        <v>3500</v>
      </c>
      <c r="P673" s="28" t="s">
        <v>3498</v>
      </c>
      <c r="Q673" s="27"/>
      <c r="R673" s="28">
        <v>91001</v>
      </c>
      <c r="S673" s="28" t="s">
        <v>3040</v>
      </c>
      <c r="T673" s="29">
        <v>41996</v>
      </c>
    </row>
    <row r="674" spans="1:20" s="18" customFormat="1" ht="18.75" customHeight="1" x14ac:dyDescent="0.25">
      <c r="A674" s="157">
        <v>7521</v>
      </c>
      <c r="B674" s="19" t="s">
        <v>3143</v>
      </c>
      <c r="C674" s="140">
        <v>692002008</v>
      </c>
      <c r="D674" s="17" t="s">
        <v>2854</v>
      </c>
      <c r="E674" s="17" t="s">
        <v>633</v>
      </c>
      <c r="F674" s="16" t="s">
        <v>27</v>
      </c>
      <c r="G674" s="16" t="s">
        <v>634</v>
      </c>
      <c r="H674" s="16" t="s">
        <v>29</v>
      </c>
      <c r="I674" s="17"/>
      <c r="J674" s="17"/>
      <c r="K674" s="17" t="s">
        <v>3144</v>
      </c>
      <c r="L674" s="17" t="s">
        <v>3145</v>
      </c>
      <c r="M674" s="19" t="s">
        <v>6172</v>
      </c>
      <c r="N674" s="20" t="s">
        <v>3147</v>
      </c>
      <c r="O674" s="20" t="s">
        <v>3146</v>
      </c>
      <c r="P674" s="21" t="s">
        <v>6339</v>
      </c>
      <c r="Q674" s="20"/>
      <c r="R674" s="21">
        <v>91001</v>
      </c>
      <c r="S674" s="21" t="s">
        <v>607</v>
      </c>
      <c r="T674" s="22">
        <v>41996</v>
      </c>
    </row>
    <row r="675" spans="1:20" s="18" customFormat="1" ht="18.75" customHeight="1" x14ac:dyDescent="0.25">
      <c r="A675" s="163">
        <v>7522</v>
      </c>
      <c r="B675" s="17" t="s">
        <v>3916</v>
      </c>
      <c r="C675" s="140">
        <v>692010000</v>
      </c>
      <c r="D675" s="17" t="s">
        <v>2854</v>
      </c>
      <c r="E675" s="17" t="s">
        <v>633</v>
      </c>
      <c r="F675" s="17" t="s">
        <v>27</v>
      </c>
      <c r="G675" s="17" t="s">
        <v>634</v>
      </c>
      <c r="H675" s="17" t="s">
        <v>29</v>
      </c>
      <c r="I675" s="17"/>
      <c r="J675" s="17"/>
      <c r="K675" s="17" t="s">
        <v>3917</v>
      </c>
      <c r="L675" s="17" t="s">
        <v>3919</v>
      </c>
      <c r="M675" s="17" t="s">
        <v>6172</v>
      </c>
      <c r="N675" s="17" t="s">
        <v>3921</v>
      </c>
      <c r="O675" s="17" t="s">
        <v>3920</v>
      </c>
      <c r="P675" s="17" t="s">
        <v>3918</v>
      </c>
      <c r="Q675" s="17"/>
      <c r="R675" s="17" t="s">
        <v>3921</v>
      </c>
      <c r="S675" s="17" t="s">
        <v>3040</v>
      </c>
      <c r="T675" s="75">
        <v>42027</v>
      </c>
    </row>
    <row r="676" spans="1:20" s="18" customFormat="1" ht="18.75" customHeight="1" x14ac:dyDescent="0.25">
      <c r="A676" s="157">
        <v>7523</v>
      </c>
      <c r="B676" s="19" t="s">
        <v>3246</v>
      </c>
      <c r="C676" s="140" t="s">
        <v>7838</v>
      </c>
      <c r="D676" s="17" t="s">
        <v>2854</v>
      </c>
      <c r="E676" s="17" t="s">
        <v>633</v>
      </c>
      <c r="F676" s="16" t="s">
        <v>27</v>
      </c>
      <c r="G676" s="16" t="s">
        <v>634</v>
      </c>
      <c r="H676" s="16" t="s">
        <v>29</v>
      </c>
      <c r="I676" s="17"/>
      <c r="J676" s="17"/>
      <c r="K676" s="17" t="s">
        <v>3247</v>
      </c>
      <c r="L676" s="17" t="s">
        <v>3249</v>
      </c>
      <c r="M676" s="19" t="s">
        <v>6172</v>
      </c>
      <c r="N676" s="20" t="s">
        <v>6225</v>
      </c>
      <c r="O676" s="20"/>
      <c r="P676" s="21" t="s">
        <v>3248</v>
      </c>
      <c r="Q676" s="20"/>
      <c r="R676" s="21">
        <v>91001</v>
      </c>
      <c r="S676" s="21" t="s">
        <v>2906</v>
      </c>
      <c r="T676" s="22">
        <v>42032</v>
      </c>
    </row>
    <row r="677" spans="1:20" s="18" customFormat="1" ht="18.75" customHeight="1" x14ac:dyDescent="0.25">
      <c r="A677" s="157">
        <v>6720</v>
      </c>
      <c r="B677" s="19" t="s">
        <v>3674</v>
      </c>
      <c r="C677" s="140">
        <v>690811006</v>
      </c>
      <c r="D677" s="17" t="s">
        <v>2854</v>
      </c>
      <c r="E677" s="17" t="s">
        <v>633</v>
      </c>
      <c r="F677" s="16" t="s">
        <v>27</v>
      </c>
      <c r="G677" s="16" t="s">
        <v>634</v>
      </c>
      <c r="H677" s="16" t="s">
        <v>29</v>
      </c>
      <c r="I677" s="17"/>
      <c r="J677" s="17"/>
      <c r="K677" s="17" t="s">
        <v>3675</v>
      </c>
      <c r="L677" s="17" t="s">
        <v>3677</v>
      </c>
      <c r="M677" s="19" t="s">
        <v>50</v>
      </c>
      <c r="N677" s="20" t="s">
        <v>1476</v>
      </c>
      <c r="O677" s="20" t="s">
        <v>3678</v>
      </c>
      <c r="P677" s="21" t="s">
        <v>3676</v>
      </c>
      <c r="Q677" s="20"/>
      <c r="R677" s="21">
        <v>91001</v>
      </c>
      <c r="S677" s="21" t="s">
        <v>3040</v>
      </c>
      <c r="T677" s="22">
        <v>42032</v>
      </c>
    </row>
    <row r="678" spans="1:20" s="18" customFormat="1" ht="18.75" customHeight="1" x14ac:dyDescent="0.25">
      <c r="A678" s="156">
        <v>7525</v>
      </c>
      <c r="B678" s="26" t="s">
        <v>2853</v>
      </c>
      <c r="C678" s="139">
        <v>690732009</v>
      </c>
      <c r="D678" s="24" t="s">
        <v>2854</v>
      </c>
      <c r="E678" s="24" t="s">
        <v>633</v>
      </c>
      <c r="F678" s="25" t="s">
        <v>27</v>
      </c>
      <c r="G678" s="25" t="s">
        <v>634</v>
      </c>
      <c r="H678" s="25" t="s">
        <v>29</v>
      </c>
      <c r="I678" s="24"/>
      <c r="J678" s="24"/>
      <c r="K678" s="24" t="s">
        <v>2855</v>
      </c>
      <c r="L678" s="24" t="s">
        <v>2857</v>
      </c>
      <c r="M678" s="26" t="s">
        <v>50</v>
      </c>
      <c r="N678" s="27" t="s">
        <v>2859</v>
      </c>
      <c r="O678" s="27" t="s">
        <v>2858</v>
      </c>
      <c r="P678" s="28" t="s">
        <v>2856</v>
      </c>
      <c r="Q678" s="27"/>
      <c r="R678" s="28">
        <v>91001</v>
      </c>
      <c r="S678" s="28" t="s">
        <v>607</v>
      </c>
      <c r="T678" s="29">
        <v>42045</v>
      </c>
    </row>
    <row r="679" spans="1:20" s="18" customFormat="1" ht="18.75" customHeight="1" x14ac:dyDescent="0.25">
      <c r="A679" s="157">
        <v>7526</v>
      </c>
      <c r="B679" s="19" t="s">
        <v>3759</v>
      </c>
      <c r="C679" s="140">
        <v>691802000</v>
      </c>
      <c r="D679" s="17" t="s">
        <v>2854</v>
      </c>
      <c r="E679" s="17" t="s">
        <v>633</v>
      </c>
      <c r="F679" s="16" t="s">
        <v>27</v>
      </c>
      <c r="G679" s="16" t="s">
        <v>634</v>
      </c>
      <c r="H679" s="16" t="s">
        <v>29</v>
      </c>
      <c r="I679" s="17"/>
      <c r="J679" s="17"/>
      <c r="K679" s="17" t="s">
        <v>3760</v>
      </c>
      <c r="L679" s="17" t="s">
        <v>3762</v>
      </c>
      <c r="M679" s="19" t="s">
        <v>51</v>
      </c>
      <c r="N679" s="20" t="s">
        <v>3764</v>
      </c>
      <c r="O679" s="20" t="s">
        <v>3763</v>
      </c>
      <c r="P679" s="21" t="s">
        <v>3761</v>
      </c>
      <c r="Q679" s="20"/>
      <c r="R679" s="21">
        <v>91001</v>
      </c>
      <c r="S679" s="21" t="s">
        <v>607</v>
      </c>
      <c r="T679" s="22">
        <v>42047</v>
      </c>
    </row>
    <row r="680" spans="1:20" s="18" customFormat="1" ht="18.75" customHeight="1" x14ac:dyDescent="0.25">
      <c r="A680" s="157">
        <v>7527</v>
      </c>
      <c r="B680" s="19" t="s">
        <v>2969</v>
      </c>
      <c r="C680" s="140">
        <v>690413000</v>
      </c>
      <c r="D680" s="17" t="s">
        <v>2854</v>
      </c>
      <c r="E680" s="17" t="s">
        <v>633</v>
      </c>
      <c r="F680" s="16" t="s">
        <v>27</v>
      </c>
      <c r="G680" s="16" t="s">
        <v>634</v>
      </c>
      <c r="H680" s="16"/>
      <c r="I680" s="17"/>
      <c r="J680" s="17"/>
      <c r="K680" s="17" t="s">
        <v>2970</v>
      </c>
      <c r="L680" s="17" t="s">
        <v>2972</v>
      </c>
      <c r="M680" s="19" t="s">
        <v>6167</v>
      </c>
      <c r="N680" s="20" t="s">
        <v>2974</v>
      </c>
      <c r="O680" s="20" t="s">
        <v>2973</v>
      </c>
      <c r="P680" s="21" t="s">
        <v>2971</v>
      </c>
      <c r="Q680" s="20"/>
      <c r="R680" s="21">
        <v>91001</v>
      </c>
      <c r="S680" s="21" t="s">
        <v>2906</v>
      </c>
      <c r="T680" s="22">
        <v>42047</v>
      </c>
    </row>
    <row r="681" spans="1:20" s="18" customFormat="1" ht="18.75" customHeight="1" x14ac:dyDescent="0.25">
      <c r="A681" s="157">
        <v>7528</v>
      </c>
      <c r="B681" s="19" t="s">
        <v>3728</v>
      </c>
      <c r="C681" s="140">
        <v>690409003</v>
      </c>
      <c r="D681" s="17" t="s">
        <v>2854</v>
      </c>
      <c r="E681" s="17" t="s">
        <v>633</v>
      </c>
      <c r="F681" s="16" t="s">
        <v>27</v>
      </c>
      <c r="G681" s="16" t="s">
        <v>634</v>
      </c>
      <c r="H681" s="16" t="s">
        <v>29</v>
      </c>
      <c r="I681" s="17"/>
      <c r="J681" s="17"/>
      <c r="K681" s="17" t="s">
        <v>3729</v>
      </c>
      <c r="L681" s="17" t="s">
        <v>3731</v>
      </c>
      <c r="M681" s="19" t="s">
        <v>6169</v>
      </c>
      <c r="N681" s="20" t="s">
        <v>3733</v>
      </c>
      <c r="O681" s="20" t="s">
        <v>3732</v>
      </c>
      <c r="P681" s="21" t="s">
        <v>3730</v>
      </c>
      <c r="Q681" s="20"/>
      <c r="R681" s="21">
        <v>91001</v>
      </c>
      <c r="S681" s="21" t="s">
        <v>3040</v>
      </c>
      <c r="T681" s="22">
        <v>42052</v>
      </c>
    </row>
    <row r="682" spans="1:20" s="18" customFormat="1" ht="18.75" customHeight="1" x14ac:dyDescent="0.25">
      <c r="A682" s="156">
        <v>7529</v>
      </c>
      <c r="B682" s="26" t="s">
        <v>2774</v>
      </c>
      <c r="C682" s="139">
        <v>605111130</v>
      </c>
      <c r="D682" s="24" t="s">
        <v>2752</v>
      </c>
      <c r="E682" s="24" t="s">
        <v>2753</v>
      </c>
      <c r="F682" s="25" t="s">
        <v>27</v>
      </c>
      <c r="G682" s="25" t="s">
        <v>2754</v>
      </c>
      <c r="H682" s="25" t="s">
        <v>29</v>
      </c>
      <c r="I682" s="24"/>
      <c r="J682" s="24"/>
      <c r="K682" s="24" t="s">
        <v>6286</v>
      </c>
      <c r="L682" s="24" t="s">
        <v>2775</v>
      </c>
      <c r="M682" s="26" t="s">
        <v>890</v>
      </c>
      <c r="N682" s="27" t="s">
        <v>2776</v>
      </c>
      <c r="O682" s="27" t="s">
        <v>6287</v>
      </c>
      <c r="P682" s="28" t="s">
        <v>6288</v>
      </c>
      <c r="Q682" s="27"/>
      <c r="R682" s="28">
        <v>91001</v>
      </c>
      <c r="S682" s="28" t="s">
        <v>607</v>
      </c>
      <c r="T682" s="29">
        <v>42052</v>
      </c>
    </row>
    <row r="683" spans="1:20" s="18" customFormat="1" ht="18.75" customHeight="1" x14ac:dyDescent="0.25">
      <c r="A683" s="156">
        <v>7530</v>
      </c>
      <c r="B683" s="26" t="s">
        <v>4814</v>
      </c>
      <c r="C683" s="139">
        <v>650343484</v>
      </c>
      <c r="D683" s="24" t="s">
        <v>81</v>
      </c>
      <c r="E683" s="24" t="s">
        <v>4815</v>
      </c>
      <c r="F683" s="25" t="s">
        <v>4816</v>
      </c>
      <c r="G683" s="25" t="s">
        <v>6113</v>
      </c>
      <c r="H683" s="25" t="s">
        <v>4817</v>
      </c>
      <c r="I683" s="24" t="s">
        <v>4773</v>
      </c>
      <c r="J683" s="24" t="s">
        <v>4818</v>
      </c>
      <c r="K683" s="24" t="s">
        <v>4819</v>
      </c>
      <c r="L683" s="24" t="s">
        <v>4821</v>
      </c>
      <c r="M683" s="26" t="s">
        <v>50</v>
      </c>
      <c r="N683" s="27" t="s">
        <v>730</v>
      </c>
      <c r="O683" s="27" t="s">
        <v>4822</v>
      </c>
      <c r="P683" s="28" t="s">
        <v>4820</v>
      </c>
      <c r="Q683" s="27"/>
      <c r="R683" s="28" t="s">
        <v>419</v>
      </c>
      <c r="S683" s="28" t="s">
        <v>4823</v>
      </c>
      <c r="T683" s="29">
        <v>42052</v>
      </c>
    </row>
    <row r="684" spans="1:20" s="18" customFormat="1" ht="18.75" customHeight="1" x14ac:dyDescent="0.25">
      <c r="A684" s="157">
        <v>7531</v>
      </c>
      <c r="B684" s="19" t="s">
        <v>2934</v>
      </c>
      <c r="C684" s="140">
        <v>692544005</v>
      </c>
      <c r="D684" s="17" t="s">
        <v>2854</v>
      </c>
      <c r="E684" s="17" t="s">
        <v>633</v>
      </c>
      <c r="F684" s="16" t="s">
        <v>27</v>
      </c>
      <c r="G684" s="16" t="s">
        <v>634</v>
      </c>
      <c r="H684" s="16" t="s">
        <v>29</v>
      </c>
      <c r="I684" s="17"/>
      <c r="J684" s="17"/>
      <c r="K684" s="17" t="s">
        <v>2935</v>
      </c>
      <c r="L684" s="17" t="s">
        <v>2937</v>
      </c>
      <c r="M684" s="19" t="s">
        <v>6222</v>
      </c>
      <c r="N684" s="20" t="s">
        <v>2939</v>
      </c>
      <c r="O684" s="20" t="s">
        <v>2938</v>
      </c>
      <c r="P684" s="21" t="s">
        <v>2936</v>
      </c>
      <c r="Q684" s="20"/>
      <c r="R684" s="21">
        <v>91001</v>
      </c>
      <c r="S684" s="21" t="s">
        <v>607</v>
      </c>
      <c r="T684" s="22">
        <v>42053</v>
      </c>
    </row>
    <row r="685" spans="1:20" s="18" customFormat="1" ht="18.75" customHeight="1" x14ac:dyDescent="0.25">
      <c r="A685" s="157">
        <v>7532</v>
      </c>
      <c r="B685" s="19" t="s">
        <v>3151</v>
      </c>
      <c r="C685" s="140">
        <v>691910008</v>
      </c>
      <c r="D685" s="17" t="s">
        <v>2854</v>
      </c>
      <c r="E685" s="17" t="s">
        <v>633</v>
      </c>
      <c r="F685" s="16" t="s">
        <v>27</v>
      </c>
      <c r="G685" s="16" t="s">
        <v>634</v>
      </c>
      <c r="H685" s="16" t="s">
        <v>29</v>
      </c>
      <c r="I685" s="17"/>
      <c r="J685" s="17"/>
      <c r="K685" s="17" t="s">
        <v>3152</v>
      </c>
      <c r="L685" s="17" t="s">
        <v>3154</v>
      </c>
      <c r="M685" s="19" t="s">
        <v>51</v>
      </c>
      <c r="N685" s="20" t="s">
        <v>3156</v>
      </c>
      <c r="O685" s="20" t="s">
        <v>3155</v>
      </c>
      <c r="P685" s="21" t="s">
        <v>3153</v>
      </c>
      <c r="Q685" s="20"/>
      <c r="R685" s="21">
        <v>91001</v>
      </c>
      <c r="S685" s="21" t="s">
        <v>2906</v>
      </c>
      <c r="T685" s="22">
        <v>42053</v>
      </c>
    </row>
    <row r="686" spans="1:20" s="18" customFormat="1" ht="18.75" customHeight="1" x14ac:dyDescent="0.25">
      <c r="A686" s="156">
        <v>7533</v>
      </c>
      <c r="B686" s="26" t="s">
        <v>4103</v>
      </c>
      <c r="C686" s="139">
        <v>691809005</v>
      </c>
      <c r="D686" s="24" t="s">
        <v>2854</v>
      </c>
      <c r="E686" s="24" t="s">
        <v>633</v>
      </c>
      <c r="F686" s="25" t="s">
        <v>27</v>
      </c>
      <c r="G686" s="25" t="s">
        <v>634</v>
      </c>
      <c r="H686" s="25" t="s">
        <v>29</v>
      </c>
      <c r="I686" s="24"/>
      <c r="J686" s="24"/>
      <c r="K686" s="24" t="s">
        <v>4104</v>
      </c>
      <c r="L686" s="24" t="s">
        <v>4106</v>
      </c>
      <c r="M686" s="26" t="s">
        <v>51</v>
      </c>
      <c r="N686" s="27" t="s">
        <v>4108</v>
      </c>
      <c r="O686" s="27" t="s">
        <v>4107</v>
      </c>
      <c r="P686" s="28" t="s">
        <v>4105</v>
      </c>
      <c r="Q686" s="27"/>
      <c r="R686" s="28">
        <v>91001</v>
      </c>
      <c r="S686" s="28" t="s">
        <v>3040</v>
      </c>
      <c r="T686" s="29">
        <v>42053</v>
      </c>
    </row>
    <row r="687" spans="1:20" s="18" customFormat="1" ht="18.75" customHeight="1" x14ac:dyDescent="0.25">
      <c r="A687" s="157">
        <v>7534</v>
      </c>
      <c r="B687" s="19" t="s">
        <v>3453</v>
      </c>
      <c r="C687" s="140">
        <v>690415003</v>
      </c>
      <c r="D687" s="17" t="s">
        <v>2854</v>
      </c>
      <c r="E687" s="17" t="s">
        <v>633</v>
      </c>
      <c r="F687" s="16" t="s">
        <v>27</v>
      </c>
      <c r="G687" s="16" t="s">
        <v>634</v>
      </c>
      <c r="H687" s="16" t="s">
        <v>29</v>
      </c>
      <c r="I687" s="17"/>
      <c r="J687" s="17"/>
      <c r="K687" s="17" t="s">
        <v>3454</v>
      </c>
      <c r="L687" s="17" t="s">
        <v>3456</v>
      </c>
      <c r="M687" s="19" t="s">
        <v>6169</v>
      </c>
      <c r="N687" s="20"/>
      <c r="O687" s="20" t="s">
        <v>3457</v>
      </c>
      <c r="P687" s="21" t="s">
        <v>3455</v>
      </c>
      <c r="Q687" s="20"/>
      <c r="R687" s="21">
        <v>91001</v>
      </c>
      <c r="S687" s="21" t="s">
        <v>2949</v>
      </c>
      <c r="T687" s="22">
        <v>42053</v>
      </c>
    </row>
    <row r="688" spans="1:20" s="18" customFormat="1" ht="18.75" customHeight="1" x14ac:dyDescent="0.25">
      <c r="A688" s="157">
        <v>7535</v>
      </c>
      <c r="B688" s="19" t="s">
        <v>3167</v>
      </c>
      <c r="C688" s="140">
        <v>690739003</v>
      </c>
      <c r="D688" s="17" t="s">
        <v>2854</v>
      </c>
      <c r="E688" s="17" t="s">
        <v>633</v>
      </c>
      <c r="F688" s="16" t="s">
        <v>27</v>
      </c>
      <c r="G688" s="16" t="s">
        <v>634</v>
      </c>
      <c r="H688" s="16" t="s">
        <v>29</v>
      </c>
      <c r="I688" s="17"/>
      <c r="J688" s="17"/>
      <c r="K688" s="17" t="s">
        <v>3168</v>
      </c>
      <c r="L688" s="17" t="s">
        <v>3170</v>
      </c>
      <c r="M688" s="19" t="s">
        <v>50</v>
      </c>
      <c r="N688" s="20" t="s">
        <v>3172</v>
      </c>
      <c r="O688" s="20" t="s">
        <v>3171</v>
      </c>
      <c r="P688" s="21" t="s">
        <v>3169</v>
      </c>
      <c r="Q688" s="20"/>
      <c r="R688" s="21">
        <v>91001</v>
      </c>
      <c r="S688" s="21" t="s">
        <v>607</v>
      </c>
      <c r="T688" s="22">
        <v>42053</v>
      </c>
    </row>
    <row r="689" spans="1:20" s="18" customFormat="1" ht="18.75" customHeight="1" x14ac:dyDescent="0.25">
      <c r="A689" s="157">
        <v>7536</v>
      </c>
      <c r="B689" s="19" t="s">
        <v>3996</v>
      </c>
      <c r="C689" s="140">
        <v>691514005</v>
      </c>
      <c r="D689" s="17" t="s">
        <v>2854</v>
      </c>
      <c r="E689" s="17" t="s">
        <v>633</v>
      </c>
      <c r="F689" s="16" t="s">
        <v>27</v>
      </c>
      <c r="G689" s="16" t="s">
        <v>634</v>
      </c>
      <c r="H689" s="16" t="s">
        <v>29</v>
      </c>
      <c r="I689" s="17"/>
      <c r="J689" s="17"/>
      <c r="K689" s="17" t="s">
        <v>3997</v>
      </c>
      <c r="L689" s="17" t="s">
        <v>3998</v>
      </c>
      <c r="M689" s="19" t="s">
        <v>344</v>
      </c>
      <c r="N689" s="20" t="s">
        <v>3999</v>
      </c>
      <c r="O689" s="20" t="s">
        <v>6385</v>
      </c>
      <c r="P689" s="21" t="s">
        <v>6386</v>
      </c>
      <c r="Q689" s="20"/>
      <c r="R689" s="21">
        <v>91001</v>
      </c>
      <c r="S689" s="21" t="s">
        <v>607</v>
      </c>
      <c r="T689" s="22">
        <v>42053</v>
      </c>
    </row>
    <row r="690" spans="1:20" s="18" customFormat="1" ht="18.75" customHeight="1" x14ac:dyDescent="0.25">
      <c r="A690" s="157">
        <v>7537</v>
      </c>
      <c r="B690" s="19" t="s">
        <v>3538</v>
      </c>
      <c r="C690" s="140">
        <v>691705005</v>
      </c>
      <c r="D690" s="17" t="s">
        <v>2854</v>
      </c>
      <c r="E690" s="17" t="s">
        <v>633</v>
      </c>
      <c r="F690" s="16" t="s">
        <v>27</v>
      </c>
      <c r="G690" s="16" t="s">
        <v>634</v>
      </c>
      <c r="H690" s="16" t="s">
        <v>29</v>
      </c>
      <c r="I690" s="17"/>
      <c r="J690" s="17"/>
      <c r="K690" s="17" t="s">
        <v>3539</v>
      </c>
      <c r="L690" s="17" t="s">
        <v>3540</v>
      </c>
      <c r="M690" s="19" t="s">
        <v>344</v>
      </c>
      <c r="N690" s="20" t="s">
        <v>3542</v>
      </c>
      <c r="O690" s="20" t="s">
        <v>3541</v>
      </c>
      <c r="P690" s="21"/>
      <c r="Q690" s="20"/>
      <c r="R690" s="21">
        <v>91001</v>
      </c>
      <c r="S690" s="21" t="s">
        <v>607</v>
      </c>
      <c r="T690" s="22">
        <v>42053</v>
      </c>
    </row>
    <row r="691" spans="1:20" s="18" customFormat="1" ht="18.75" customHeight="1" x14ac:dyDescent="0.25">
      <c r="A691" s="157">
        <v>7538</v>
      </c>
      <c r="B691" s="19" t="s">
        <v>3086</v>
      </c>
      <c r="C691" s="140">
        <v>691411001</v>
      </c>
      <c r="D691" s="17" t="s">
        <v>2854</v>
      </c>
      <c r="E691" s="17" t="s">
        <v>633</v>
      </c>
      <c r="F691" s="16" t="s">
        <v>27</v>
      </c>
      <c r="G691" s="16" t="s">
        <v>634</v>
      </c>
      <c r="H691" s="16" t="s">
        <v>29</v>
      </c>
      <c r="I691" s="17"/>
      <c r="J691" s="17"/>
      <c r="K691" s="17" t="s">
        <v>3087</v>
      </c>
      <c r="L691" s="17" t="s">
        <v>6198</v>
      </c>
      <c r="M691" s="19" t="s">
        <v>6168</v>
      </c>
      <c r="N691" s="20" t="s">
        <v>3089</v>
      </c>
      <c r="O691" s="20" t="s">
        <v>3088</v>
      </c>
      <c r="P691" s="21"/>
      <c r="Q691" s="20"/>
      <c r="R691" s="21">
        <v>91001</v>
      </c>
      <c r="S691" s="21" t="s">
        <v>607</v>
      </c>
      <c r="T691" s="22">
        <v>42053</v>
      </c>
    </row>
    <row r="692" spans="1:20" s="18" customFormat="1" ht="18.75" customHeight="1" x14ac:dyDescent="0.25">
      <c r="A692" s="156">
        <v>7539</v>
      </c>
      <c r="B692" s="26" t="s">
        <v>5525</v>
      </c>
      <c r="C692" s="139">
        <v>650607945</v>
      </c>
      <c r="D692" s="24" t="s">
        <v>405</v>
      </c>
      <c r="E692" s="24" t="s">
        <v>5526</v>
      </c>
      <c r="F692" s="25" t="s">
        <v>5527</v>
      </c>
      <c r="G692" s="25" t="s">
        <v>4762</v>
      </c>
      <c r="H692" s="25" t="s">
        <v>5528</v>
      </c>
      <c r="I692" s="24" t="s">
        <v>1483</v>
      </c>
      <c r="J692" s="24" t="s">
        <v>5529</v>
      </c>
      <c r="K692" s="24" t="s">
        <v>5530</v>
      </c>
      <c r="L692" s="24" t="s">
        <v>5532</v>
      </c>
      <c r="M692" s="26" t="s">
        <v>50</v>
      </c>
      <c r="N692" s="27" t="s">
        <v>3520</v>
      </c>
      <c r="O692" s="27" t="s">
        <v>5533</v>
      </c>
      <c r="P692" s="28" t="s">
        <v>5531</v>
      </c>
      <c r="Q692" s="27"/>
      <c r="R692" s="28" t="s">
        <v>419</v>
      </c>
      <c r="S692" s="28" t="s">
        <v>5534</v>
      </c>
      <c r="T692" s="29">
        <v>42053</v>
      </c>
    </row>
    <row r="693" spans="1:20" s="18" customFormat="1" ht="18.75" customHeight="1" x14ac:dyDescent="0.25">
      <c r="A693" s="157">
        <v>7540</v>
      </c>
      <c r="B693" s="19" t="s">
        <v>2940</v>
      </c>
      <c r="C693" s="140" t="s">
        <v>7826</v>
      </c>
      <c r="D693" s="17" t="s">
        <v>2854</v>
      </c>
      <c r="E693" s="17" t="s">
        <v>633</v>
      </c>
      <c r="F693" s="16" t="s">
        <v>27</v>
      </c>
      <c r="G693" s="16" t="s">
        <v>634</v>
      </c>
      <c r="H693" s="16" t="s">
        <v>29</v>
      </c>
      <c r="I693" s="17"/>
      <c r="J693" s="17"/>
      <c r="K693" s="17" t="s">
        <v>2941</v>
      </c>
      <c r="L693" s="17" t="s">
        <v>2943</v>
      </c>
      <c r="M693" s="19" t="s">
        <v>344</v>
      </c>
      <c r="N693" s="20" t="s">
        <v>2945</v>
      </c>
      <c r="O693" s="20" t="s">
        <v>2944</v>
      </c>
      <c r="P693" s="21" t="s">
        <v>2942</v>
      </c>
      <c r="Q693" s="20"/>
      <c r="R693" s="21">
        <v>91001</v>
      </c>
      <c r="S693" s="21" t="s">
        <v>607</v>
      </c>
      <c r="T693" s="22">
        <v>42053</v>
      </c>
    </row>
    <row r="694" spans="1:20" s="18" customFormat="1" ht="18.75" customHeight="1" x14ac:dyDescent="0.25">
      <c r="A694" s="156">
        <v>7541</v>
      </c>
      <c r="B694" s="26" t="s">
        <v>2751</v>
      </c>
      <c r="C694" s="139">
        <v>605111246</v>
      </c>
      <c r="D694" s="24" t="s">
        <v>2752</v>
      </c>
      <c r="E694" s="24" t="s">
        <v>2753</v>
      </c>
      <c r="F694" s="25" t="s">
        <v>27</v>
      </c>
      <c r="G694" s="25" t="s">
        <v>2754</v>
      </c>
      <c r="H694" s="25" t="s">
        <v>29</v>
      </c>
      <c r="I694" s="24"/>
      <c r="J694" s="24"/>
      <c r="K694" s="24" t="s">
        <v>6619</v>
      </c>
      <c r="L694" s="24" t="s">
        <v>2755</v>
      </c>
      <c r="M694" s="26" t="s">
        <v>6222</v>
      </c>
      <c r="N694" s="27" t="s">
        <v>2756</v>
      </c>
      <c r="O694" s="27" t="s">
        <v>6617</v>
      </c>
      <c r="P694" s="28" t="s">
        <v>6618</v>
      </c>
      <c r="Q694" s="27"/>
      <c r="R694" s="28">
        <v>91001</v>
      </c>
      <c r="S694" s="28" t="s">
        <v>607</v>
      </c>
      <c r="T694" s="29">
        <v>42053</v>
      </c>
    </row>
    <row r="695" spans="1:20" s="18" customFormat="1" ht="18.75" customHeight="1" x14ac:dyDescent="0.25">
      <c r="A695" s="156">
        <v>7542</v>
      </c>
      <c r="B695" s="26" t="s">
        <v>2761</v>
      </c>
      <c r="C695" s="139">
        <v>605110118</v>
      </c>
      <c r="D695" s="24" t="s">
        <v>2752</v>
      </c>
      <c r="E695" s="24" t="s">
        <v>2753</v>
      </c>
      <c r="F695" s="25" t="s">
        <v>27</v>
      </c>
      <c r="G695" s="25" t="s">
        <v>2754</v>
      </c>
      <c r="H695" s="25" t="s">
        <v>29</v>
      </c>
      <c r="I695" s="24"/>
      <c r="J695" s="24"/>
      <c r="K695" s="24" t="s">
        <v>2762</v>
      </c>
      <c r="L695" s="24" t="s">
        <v>2763</v>
      </c>
      <c r="M695" s="26" t="s">
        <v>217</v>
      </c>
      <c r="N695" s="27" t="s">
        <v>683</v>
      </c>
      <c r="O695" s="27" t="s">
        <v>2764</v>
      </c>
      <c r="P695" s="28"/>
      <c r="Q695" s="27"/>
      <c r="R695" s="28">
        <v>91001</v>
      </c>
      <c r="S695" s="28" t="s">
        <v>607</v>
      </c>
      <c r="T695" s="29">
        <v>42054</v>
      </c>
    </row>
    <row r="696" spans="1:20" s="18" customFormat="1" ht="18.75" customHeight="1" x14ac:dyDescent="0.25">
      <c r="A696" s="157">
        <v>7543</v>
      </c>
      <c r="B696" s="19" t="s">
        <v>4056</v>
      </c>
      <c r="C696" s="140">
        <v>690716003</v>
      </c>
      <c r="D696" s="17" t="s">
        <v>2854</v>
      </c>
      <c r="E696" s="17" t="s">
        <v>633</v>
      </c>
      <c r="F696" s="16" t="s">
        <v>27</v>
      </c>
      <c r="G696" s="16" t="s">
        <v>634</v>
      </c>
      <c r="H696" s="16" t="s">
        <v>29</v>
      </c>
      <c r="I696" s="17"/>
      <c r="J696" s="17"/>
      <c r="K696" s="17" t="s">
        <v>7124</v>
      </c>
      <c r="L696" s="17" t="s">
        <v>4057</v>
      </c>
      <c r="M696" s="19" t="s">
        <v>50</v>
      </c>
      <c r="N696" s="20" t="s">
        <v>4058</v>
      </c>
      <c r="O696" s="20" t="s">
        <v>7126</v>
      </c>
      <c r="P696" s="41" t="s">
        <v>7125</v>
      </c>
      <c r="Q696" s="20"/>
      <c r="R696" s="21">
        <v>91001</v>
      </c>
      <c r="S696" s="21" t="s">
        <v>607</v>
      </c>
      <c r="T696" s="22">
        <v>42058</v>
      </c>
    </row>
    <row r="697" spans="1:20" s="18" customFormat="1" ht="18.75" customHeight="1" x14ac:dyDescent="0.25">
      <c r="A697" s="157">
        <v>7544</v>
      </c>
      <c r="B697" s="19" t="s">
        <v>3109</v>
      </c>
      <c r="C697" s="140">
        <v>735686003</v>
      </c>
      <c r="D697" s="17" t="s">
        <v>2854</v>
      </c>
      <c r="E697" s="17" t="s">
        <v>633</v>
      </c>
      <c r="F697" s="16" t="s">
        <v>27</v>
      </c>
      <c r="G697" s="16" t="s">
        <v>634</v>
      </c>
      <c r="H697" s="16" t="s">
        <v>29</v>
      </c>
      <c r="I697" s="17"/>
      <c r="J697" s="17"/>
      <c r="K697" s="17" t="s">
        <v>3110</v>
      </c>
      <c r="L697" s="17" t="s">
        <v>3112</v>
      </c>
      <c r="M697" s="19" t="s">
        <v>630</v>
      </c>
      <c r="N697" s="20" t="s">
        <v>3114</v>
      </c>
      <c r="O697" s="20" t="s">
        <v>3111</v>
      </c>
      <c r="P697" s="21" t="s">
        <v>3113</v>
      </c>
      <c r="Q697" s="20"/>
      <c r="R697" s="21">
        <v>91001</v>
      </c>
      <c r="S697" s="21" t="s">
        <v>607</v>
      </c>
      <c r="T697" s="22">
        <v>42059</v>
      </c>
    </row>
    <row r="698" spans="1:20" s="18" customFormat="1" ht="18.75" customHeight="1" x14ac:dyDescent="0.25">
      <c r="A698" s="157">
        <v>7545</v>
      </c>
      <c r="B698" s="19" t="s">
        <v>3713</v>
      </c>
      <c r="C698" s="140">
        <v>690608006</v>
      </c>
      <c r="D698" s="17" t="s">
        <v>2854</v>
      </c>
      <c r="E698" s="17" t="s">
        <v>633</v>
      </c>
      <c r="F698" s="16" t="s">
        <v>27</v>
      </c>
      <c r="G698" s="16" t="s">
        <v>634</v>
      </c>
      <c r="H698" s="16" t="s">
        <v>29</v>
      </c>
      <c r="I698" s="17"/>
      <c r="J698" s="17"/>
      <c r="K698" s="17" t="s">
        <v>3714</v>
      </c>
      <c r="L698" s="17" t="s">
        <v>3715</v>
      </c>
      <c r="M698" s="19" t="s">
        <v>630</v>
      </c>
      <c r="N698" s="20" t="s">
        <v>3717</v>
      </c>
      <c r="O698" s="20" t="s">
        <v>6622</v>
      </c>
      <c r="P698" s="21" t="s">
        <v>6623</v>
      </c>
      <c r="Q698" s="20"/>
      <c r="R698" s="21">
        <v>91001</v>
      </c>
      <c r="S698" s="21" t="s">
        <v>607</v>
      </c>
      <c r="T698" s="22">
        <v>42059</v>
      </c>
    </row>
    <row r="699" spans="1:20" s="18" customFormat="1" ht="18.75" customHeight="1" x14ac:dyDescent="0.25">
      <c r="A699" s="157">
        <v>7546</v>
      </c>
      <c r="B699" s="19" t="s">
        <v>3230</v>
      </c>
      <c r="C699" s="140" t="s">
        <v>7836</v>
      </c>
      <c r="D699" s="17" t="s">
        <v>2854</v>
      </c>
      <c r="E699" s="17" t="s">
        <v>633</v>
      </c>
      <c r="F699" s="108" t="s">
        <v>27</v>
      </c>
      <c r="G699" s="16" t="s">
        <v>634</v>
      </c>
      <c r="H699" s="16" t="s">
        <v>29</v>
      </c>
      <c r="I699" s="17"/>
      <c r="J699" s="17"/>
      <c r="K699" s="17" t="s">
        <v>3231</v>
      </c>
      <c r="L699" s="17" t="s">
        <v>3233</v>
      </c>
      <c r="M699" s="19" t="s">
        <v>6167</v>
      </c>
      <c r="N699" s="20" t="s">
        <v>3235</v>
      </c>
      <c r="O699" s="20" t="s">
        <v>3234</v>
      </c>
      <c r="P699" s="21" t="s">
        <v>3232</v>
      </c>
      <c r="Q699" s="20"/>
      <c r="R699" s="21">
        <v>91001</v>
      </c>
      <c r="S699" s="21" t="s">
        <v>607</v>
      </c>
      <c r="T699" s="22">
        <v>42059</v>
      </c>
    </row>
    <row r="700" spans="1:20" s="18" customFormat="1" ht="18.75" customHeight="1" x14ac:dyDescent="0.25">
      <c r="A700" s="157">
        <v>7547</v>
      </c>
      <c r="B700" s="19" t="s">
        <v>2865</v>
      </c>
      <c r="C700" s="140">
        <v>692519000</v>
      </c>
      <c r="D700" s="17" t="s">
        <v>2854</v>
      </c>
      <c r="E700" s="17" t="s">
        <v>633</v>
      </c>
      <c r="F700" s="16" t="s">
        <v>27</v>
      </c>
      <c r="G700" s="16" t="s">
        <v>634</v>
      </c>
      <c r="H700" s="16" t="s">
        <v>29</v>
      </c>
      <c r="I700" s="17"/>
      <c r="J700" s="17"/>
      <c r="K700" s="17" t="s">
        <v>2866</v>
      </c>
      <c r="L700" s="17" t="s">
        <v>2867</v>
      </c>
      <c r="M700" s="19" t="s">
        <v>6167</v>
      </c>
      <c r="N700" s="20" t="s">
        <v>2869</v>
      </c>
      <c r="O700" s="20" t="s">
        <v>2868</v>
      </c>
      <c r="P700" s="21"/>
      <c r="Q700" s="20"/>
      <c r="R700" s="21">
        <v>91001</v>
      </c>
      <c r="S700" s="21" t="s">
        <v>607</v>
      </c>
      <c r="T700" s="22">
        <v>42059</v>
      </c>
    </row>
    <row r="701" spans="1:20" s="18" customFormat="1" ht="18.75" customHeight="1" x14ac:dyDescent="0.25">
      <c r="A701" s="157">
        <v>7548</v>
      </c>
      <c r="B701" s="19" t="s">
        <v>4053</v>
      </c>
      <c r="C701" s="140">
        <v>690304007</v>
      </c>
      <c r="D701" s="17" t="s">
        <v>2854</v>
      </c>
      <c r="E701" s="17" t="s">
        <v>633</v>
      </c>
      <c r="F701" s="16" t="s">
        <v>633</v>
      </c>
      <c r="G701" s="16" t="s">
        <v>634</v>
      </c>
      <c r="H701" s="16" t="s">
        <v>29</v>
      </c>
      <c r="I701" s="17"/>
      <c r="J701" s="17"/>
      <c r="K701" s="17" t="s">
        <v>6578</v>
      </c>
      <c r="L701" s="17" t="s">
        <v>4055</v>
      </c>
      <c r="M701" s="19" t="s">
        <v>6167</v>
      </c>
      <c r="N701" s="20" t="s">
        <v>1938</v>
      </c>
      <c r="O701" s="20" t="s">
        <v>6579</v>
      </c>
      <c r="P701" s="21" t="s">
        <v>4054</v>
      </c>
      <c r="Q701" s="20"/>
      <c r="R701" s="21">
        <v>91001</v>
      </c>
      <c r="S701" s="21" t="s">
        <v>607</v>
      </c>
      <c r="T701" s="22">
        <v>42059</v>
      </c>
    </row>
    <row r="702" spans="1:20" s="18" customFormat="1" ht="18.75" customHeight="1" x14ac:dyDescent="0.25">
      <c r="A702" s="157">
        <v>7549</v>
      </c>
      <c r="B702" s="19" t="s">
        <v>3019</v>
      </c>
      <c r="C702" s="140">
        <v>690301008</v>
      </c>
      <c r="D702" s="17" t="s">
        <v>2854</v>
      </c>
      <c r="E702" s="17" t="s">
        <v>633</v>
      </c>
      <c r="F702" s="16" t="s">
        <v>27</v>
      </c>
      <c r="G702" s="16" t="s">
        <v>634</v>
      </c>
      <c r="H702" s="16" t="s">
        <v>29</v>
      </c>
      <c r="I702" s="17"/>
      <c r="J702" s="17"/>
      <c r="K702" s="17" t="s">
        <v>3020</v>
      </c>
      <c r="L702" s="17" t="s">
        <v>3022</v>
      </c>
      <c r="M702" s="19" t="s">
        <v>6167</v>
      </c>
      <c r="N702" s="20" t="s">
        <v>3024</v>
      </c>
      <c r="O702" s="20" t="s">
        <v>3023</v>
      </c>
      <c r="P702" s="21" t="s">
        <v>3021</v>
      </c>
      <c r="Q702" s="20"/>
      <c r="R702" s="21">
        <v>91001</v>
      </c>
      <c r="S702" s="21" t="s">
        <v>607</v>
      </c>
      <c r="T702" s="22">
        <v>42059</v>
      </c>
    </row>
    <row r="703" spans="1:20" s="18" customFormat="1" ht="18.75" customHeight="1" x14ac:dyDescent="0.25">
      <c r="A703" s="157">
        <v>7550</v>
      </c>
      <c r="B703" s="19" t="s">
        <v>3693</v>
      </c>
      <c r="C703" s="140">
        <v>692503007</v>
      </c>
      <c r="D703" s="17" t="s">
        <v>2854</v>
      </c>
      <c r="E703" s="17" t="s">
        <v>633</v>
      </c>
      <c r="F703" s="16" t="s">
        <v>27</v>
      </c>
      <c r="G703" s="16" t="s">
        <v>634</v>
      </c>
      <c r="H703" s="16" t="s">
        <v>29</v>
      </c>
      <c r="I703" s="17"/>
      <c r="J703" s="17"/>
      <c r="K703" s="17" t="s">
        <v>3694</v>
      </c>
      <c r="L703" s="17" t="s">
        <v>3696</v>
      </c>
      <c r="M703" s="19" t="s">
        <v>6222</v>
      </c>
      <c r="N703" s="20" t="s">
        <v>3698</v>
      </c>
      <c r="O703" s="20" t="s">
        <v>3697</v>
      </c>
      <c r="P703" s="21" t="s">
        <v>3695</v>
      </c>
      <c r="Q703" s="20"/>
      <c r="R703" s="21">
        <v>91001</v>
      </c>
      <c r="S703" s="21" t="s">
        <v>3040</v>
      </c>
      <c r="T703" s="22">
        <v>42059</v>
      </c>
    </row>
    <row r="704" spans="1:20" s="18" customFormat="1" ht="18.75" customHeight="1" x14ac:dyDescent="0.25">
      <c r="A704" s="156">
        <v>7551</v>
      </c>
      <c r="B704" s="26" t="s">
        <v>2787</v>
      </c>
      <c r="C704" s="139">
        <v>605110126</v>
      </c>
      <c r="D704" s="24" t="s">
        <v>2752</v>
      </c>
      <c r="E704" s="24" t="s">
        <v>2753</v>
      </c>
      <c r="F704" s="25" t="s">
        <v>27</v>
      </c>
      <c r="G704" s="25" t="s">
        <v>2754</v>
      </c>
      <c r="H704" s="25" t="s">
        <v>29</v>
      </c>
      <c r="I704" s="24"/>
      <c r="J704" s="24"/>
      <c r="K704" s="24" t="s">
        <v>2788</v>
      </c>
      <c r="L704" s="24" t="s">
        <v>2789</v>
      </c>
      <c r="M704" s="27" t="s">
        <v>618</v>
      </c>
      <c r="N704" s="27" t="s">
        <v>2572</v>
      </c>
      <c r="O704" s="27" t="s">
        <v>2790</v>
      </c>
      <c r="P704" s="28"/>
      <c r="Q704" s="27"/>
      <c r="R704" s="28">
        <v>91001</v>
      </c>
      <c r="S704" s="28" t="s">
        <v>607</v>
      </c>
      <c r="T704" s="29">
        <v>42059</v>
      </c>
    </row>
    <row r="705" spans="1:20" s="18" customFormat="1" ht="18.75" customHeight="1" x14ac:dyDescent="0.25">
      <c r="A705" s="157">
        <v>7552</v>
      </c>
      <c r="B705" s="19" t="s">
        <v>2814</v>
      </c>
      <c r="C705" s="140" t="s">
        <v>7824</v>
      </c>
      <c r="D705" s="17" t="s">
        <v>2752</v>
      </c>
      <c r="E705" s="17" t="s">
        <v>2753</v>
      </c>
      <c r="F705" s="16" t="s">
        <v>27</v>
      </c>
      <c r="G705" s="16" t="s">
        <v>2754</v>
      </c>
      <c r="H705" s="16" t="s">
        <v>29</v>
      </c>
      <c r="I705" s="17"/>
      <c r="J705" s="17"/>
      <c r="K705" s="17" t="s">
        <v>7263</v>
      </c>
      <c r="L705" s="17" t="s">
        <v>2815</v>
      </c>
      <c r="M705" s="19" t="s">
        <v>6222</v>
      </c>
      <c r="N705" s="20" t="s">
        <v>2816</v>
      </c>
      <c r="O705" s="20" t="s">
        <v>7265</v>
      </c>
      <c r="P705" s="21" t="s">
        <v>7264</v>
      </c>
      <c r="Q705" s="20"/>
      <c r="R705" s="21">
        <v>91001</v>
      </c>
      <c r="S705" s="21" t="s">
        <v>607</v>
      </c>
      <c r="T705" s="22">
        <v>42060</v>
      </c>
    </row>
    <row r="706" spans="1:20" s="18" customFormat="1" ht="18.75" customHeight="1" x14ac:dyDescent="0.25">
      <c r="A706" s="157">
        <v>7553</v>
      </c>
      <c r="B706" s="19" t="s">
        <v>3949</v>
      </c>
      <c r="C706" s="140">
        <v>692518004</v>
      </c>
      <c r="D706" s="17" t="s">
        <v>2854</v>
      </c>
      <c r="E706" s="17" t="s">
        <v>633</v>
      </c>
      <c r="F706" s="16" t="s">
        <v>27</v>
      </c>
      <c r="G706" s="16" t="s">
        <v>634</v>
      </c>
      <c r="H706" s="16" t="s">
        <v>29</v>
      </c>
      <c r="I706" s="17"/>
      <c r="J706" s="17"/>
      <c r="K706" s="17" t="s">
        <v>3950</v>
      </c>
      <c r="L706" s="17" t="s">
        <v>3952</v>
      </c>
      <c r="M706" s="19" t="s">
        <v>6166</v>
      </c>
      <c r="N706" s="20" t="s">
        <v>3954</v>
      </c>
      <c r="O706" s="20" t="s">
        <v>3953</v>
      </c>
      <c r="P706" s="21" t="s">
        <v>3951</v>
      </c>
      <c r="Q706" s="20"/>
      <c r="R706" s="21">
        <v>91001</v>
      </c>
      <c r="S706" s="21" t="s">
        <v>3040</v>
      </c>
      <c r="T706" s="22">
        <v>42061</v>
      </c>
    </row>
    <row r="707" spans="1:20" s="18" customFormat="1" ht="18.75" customHeight="1" x14ac:dyDescent="0.25">
      <c r="A707" s="157">
        <v>7554</v>
      </c>
      <c r="B707" s="19" t="s">
        <v>3709</v>
      </c>
      <c r="C707" s="140">
        <v>690703009</v>
      </c>
      <c r="D707" s="17" t="s">
        <v>2854</v>
      </c>
      <c r="E707" s="17" t="s">
        <v>633</v>
      </c>
      <c r="F707" s="16" t="s">
        <v>27</v>
      </c>
      <c r="G707" s="16" t="s">
        <v>634</v>
      </c>
      <c r="H707" s="16" t="s">
        <v>29</v>
      </c>
      <c r="I707" s="17"/>
      <c r="J707" s="17"/>
      <c r="K707" s="17" t="s">
        <v>3710</v>
      </c>
      <c r="L707" s="17" t="s">
        <v>3711</v>
      </c>
      <c r="M707" s="19" t="s">
        <v>50</v>
      </c>
      <c r="N707" s="20" t="s">
        <v>852</v>
      </c>
      <c r="O707" s="20" t="s">
        <v>3712</v>
      </c>
      <c r="P707" s="21" t="s">
        <v>6665</v>
      </c>
      <c r="Q707" s="20"/>
      <c r="R707" s="21">
        <v>91001</v>
      </c>
      <c r="S707" s="21" t="s">
        <v>3040</v>
      </c>
      <c r="T707" s="22">
        <v>42061</v>
      </c>
    </row>
    <row r="708" spans="1:20" s="18" customFormat="1" ht="18.75" customHeight="1" x14ac:dyDescent="0.25">
      <c r="A708" s="156">
        <v>7555</v>
      </c>
      <c r="B708" s="26" t="s">
        <v>3414</v>
      </c>
      <c r="C708" s="139">
        <v>692203003</v>
      </c>
      <c r="D708" s="24" t="s">
        <v>2854</v>
      </c>
      <c r="E708" s="24" t="s">
        <v>633</v>
      </c>
      <c r="F708" s="25" t="s">
        <v>27</v>
      </c>
      <c r="G708" s="25" t="s">
        <v>634</v>
      </c>
      <c r="H708" s="25" t="s">
        <v>29</v>
      </c>
      <c r="I708" s="24"/>
      <c r="J708" s="24"/>
      <c r="K708" s="24" t="s">
        <v>3415</v>
      </c>
      <c r="L708" s="24" t="s">
        <v>3416</v>
      </c>
      <c r="M708" s="26" t="s">
        <v>6166</v>
      </c>
      <c r="N708" s="27" t="s">
        <v>3418</v>
      </c>
      <c r="O708" s="27" t="s">
        <v>3417</v>
      </c>
      <c r="P708" s="28" t="s">
        <v>3422</v>
      </c>
      <c r="Q708" s="27"/>
      <c r="R708" s="28">
        <v>91001</v>
      </c>
      <c r="S708" s="28" t="s">
        <v>3040</v>
      </c>
      <c r="T708" s="29">
        <v>42061</v>
      </c>
    </row>
    <row r="709" spans="1:20" s="18" customFormat="1" ht="18.75" customHeight="1" x14ac:dyDescent="0.25">
      <c r="A709" s="156">
        <v>7556</v>
      </c>
      <c r="B709" s="26" t="s">
        <v>2765</v>
      </c>
      <c r="C709" s="139">
        <v>605111114</v>
      </c>
      <c r="D709" s="24" t="s">
        <v>2752</v>
      </c>
      <c r="E709" s="24" t="s">
        <v>2753</v>
      </c>
      <c r="F709" s="25" t="s">
        <v>27</v>
      </c>
      <c r="G709" s="25" t="s">
        <v>2754</v>
      </c>
      <c r="H709" s="25" t="s">
        <v>29</v>
      </c>
      <c r="I709" s="24"/>
      <c r="J709" s="24"/>
      <c r="K709" s="24" t="s">
        <v>2766</v>
      </c>
      <c r="L709" s="24" t="s">
        <v>2767</v>
      </c>
      <c r="M709" s="26" t="s">
        <v>890</v>
      </c>
      <c r="N709" s="27" t="s">
        <v>2768</v>
      </c>
      <c r="O709" s="27"/>
      <c r="P709" s="28"/>
      <c r="Q709" s="27"/>
      <c r="R709" s="28">
        <v>91001</v>
      </c>
      <c r="S709" s="28" t="s">
        <v>607</v>
      </c>
      <c r="T709" s="29">
        <v>42062</v>
      </c>
    </row>
    <row r="710" spans="1:20" s="18" customFormat="1" ht="18.75" customHeight="1" x14ac:dyDescent="0.25">
      <c r="A710" s="157">
        <v>7557</v>
      </c>
      <c r="B710" s="19" t="s">
        <v>3173</v>
      </c>
      <c r="C710" s="140">
        <v>691103005</v>
      </c>
      <c r="D710" s="17" t="s">
        <v>2854</v>
      </c>
      <c r="E710" s="17" t="s">
        <v>633</v>
      </c>
      <c r="F710" s="16" t="s">
        <v>27</v>
      </c>
      <c r="G710" s="16" t="s">
        <v>634</v>
      </c>
      <c r="H710" s="16" t="s">
        <v>29</v>
      </c>
      <c r="I710" s="17"/>
      <c r="J710" s="17"/>
      <c r="K710" s="17" t="s">
        <v>3174</v>
      </c>
      <c r="L710" s="17" t="s">
        <v>3175</v>
      </c>
      <c r="M710" s="19" t="s">
        <v>6171</v>
      </c>
      <c r="N710" s="20" t="s">
        <v>1324</v>
      </c>
      <c r="O710" s="20" t="s">
        <v>3176</v>
      </c>
      <c r="P710" s="21"/>
      <c r="Q710" s="20"/>
      <c r="R710" s="21">
        <v>91001</v>
      </c>
      <c r="S710" s="21" t="s">
        <v>607</v>
      </c>
      <c r="T710" s="22">
        <v>42068</v>
      </c>
    </row>
    <row r="711" spans="1:20" s="18" customFormat="1" ht="18.75" customHeight="1" x14ac:dyDescent="0.25">
      <c r="A711" s="156">
        <v>7558</v>
      </c>
      <c r="B711" s="26" t="s">
        <v>3015</v>
      </c>
      <c r="C711" s="139" t="s">
        <v>7828</v>
      </c>
      <c r="D711" s="24" t="s">
        <v>2854</v>
      </c>
      <c r="E711" s="24" t="s">
        <v>633</v>
      </c>
      <c r="F711" s="25" t="s">
        <v>27</v>
      </c>
      <c r="G711" s="25" t="s">
        <v>634</v>
      </c>
      <c r="H711" s="25" t="s">
        <v>29</v>
      </c>
      <c r="I711" s="24"/>
      <c r="J711" s="24"/>
      <c r="K711" s="24" t="s">
        <v>3016</v>
      </c>
      <c r="L711" s="24" t="s">
        <v>3017</v>
      </c>
      <c r="M711" s="26" t="s">
        <v>6171</v>
      </c>
      <c r="N711" s="27" t="s">
        <v>1324</v>
      </c>
      <c r="O711" s="27" t="s">
        <v>3018</v>
      </c>
      <c r="P711" s="28"/>
      <c r="Q711" s="27"/>
      <c r="R711" s="28">
        <v>91001</v>
      </c>
      <c r="S711" s="28" t="s">
        <v>607</v>
      </c>
      <c r="T711" s="29">
        <v>42068</v>
      </c>
    </row>
    <row r="712" spans="1:20" s="18" customFormat="1" ht="18.75" customHeight="1" x14ac:dyDescent="0.25">
      <c r="A712" s="157">
        <v>7559</v>
      </c>
      <c r="B712" s="19" t="s">
        <v>3611</v>
      </c>
      <c r="C712" s="140">
        <v>690910004</v>
      </c>
      <c r="D712" s="17" t="s">
        <v>2854</v>
      </c>
      <c r="E712" s="17" t="s">
        <v>633</v>
      </c>
      <c r="F712" s="16" t="s">
        <v>27</v>
      </c>
      <c r="G712" s="16" t="s">
        <v>634</v>
      </c>
      <c r="H712" s="16" t="s">
        <v>29</v>
      </c>
      <c r="I712" s="17"/>
      <c r="J712" s="17"/>
      <c r="K712" s="17" t="s">
        <v>3612</v>
      </c>
      <c r="L712" s="17" t="s">
        <v>3614</v>
      </c>
      <c r="M712" s="19" t="s">
        <v>6170</v>
      </c>
      <c r="N712" s="20" t="s">
        <v>3615</v>
      </c>
      <c r="O712" s="20"/>
      <c r="P712" s="21" t="s">
        <v>3613</v>
      </c>
      <c r="Q712" s="20"/>
      <c r="R712" s="21">
        <v>91001</v>
      </c>
      <c r="S712" s="21" t="s">
        <v>607</v>
      </c>
      <c r="T712" s="22">
        <v>42080</v>
      </c>
    </row>
    <row r="713" spans="1:20" s="18" customFormat="1" ht="18.75" customHeight="1" x14ac:dyDescent="0.25">
      <c r="A713" s="156">
        <v>7560</v>
      </c>
      <c r="B713" s="26" t="s">
        <v>4065</v>
      </c>
      <c r="C713" s="139">
        <v>690201003</v>
      </c>
      <c r="D713" s="24" t="s">
        <v>2854</v>
      </c>
      <c r="E713" s="24" t="s">
        <v>633</v>
      </c>
      <c r="F713" s="25" t="s">
        <v>27</v>
      </c>
      <c r="G713" s="25" t="s">
        <v>634</v>
      </c>
      <c r="H713" s="25" t="s">
        <v>29</v>
      </c>
      <c r="I713" s="24"/>
      <c r="J713" s="24"/>
      <c r="K713" s="24" t="s">
        <v>4066</v>
      </c>
      <c r="L713" s="24" t="s">
        <v>4068</v>
      </c>
      <c r="M713" s="26" t="s">
        <v>6167</v>
      </c>
      <c r="N713" s="27" t="s">
        <v>4070</v>
      </c>
      <c r="O713" s="27" t="s">
        <v>4069</v>
      </c>
      <c r="P713" s="28" t="s">
        <v>4067</v>
      </c>
      <c r="Q713" s="27"/>
      <c r="R713" s="28">
        <v>91001</v>
      </c>
      <c r="S713" s="28" t="s">
        <v>607</v>
      </c>
      <c r="T713" s="29">
        <v>42087</v>
      </c>
    </row>
    <row r="714" spans="1:20" s="18" customFormat="1" ht="18.75" customHeight="1" x14ac:dyDescent="0.25">
      <c r="A714" s="156">
        <v>7561</v>
      </c>
      <c r="B714" s="26" t="s">
        <v>2769</v>
      </c>
      <c r="C714" s="139">
        <v>605110614</v>
      </c>
      <c r="D714" s="24" t="s">
        <v>2752</v>
      </c>
      <c r="E714" s="24" t="s">
        <v>2753</v>
      </c>
      <c r="F714" s="25" t="s">
        <v>27</v>
      </c>
      <c r="G714" s="25" t="s">
        <v>2754</v>
      </c>
      <c r="H714" s="25" t="s">
        <v>29</v>
      </c>
      <c r="I714" s="24"/>
      <c r="J714" s="24"/>
      <c r="K714" s="24" t="s">
        <v>2770</v>
      </c>
      <c r="L714" s="24" t="s">
        <v>2771</v>
      </c>
      <c r="M714" s="26" t="s">
        <v>6170</v>
      </c>
      <c r="N714" s="27" t="s">
        <v>2773</v>
      </c>
      <c r="O714" s="27" t="s">
        <v>2772</v>
      </c>
      <c r="P714" s="28"/>
      <c r="Q714" s="27"/>
      <c r="R714" s="28">
        <v>91001</v>
      </c>
      <c r="S714" s="28" t="s">
        <v>607</v>
      </c>
      <c r="T714" s="29">
        <v>42101</v>
      </c>
    </row>
    <row r="715" spans="1:20" s="18" customFormat="1" ht="18.75" customHeight="1" x14ac:dyDescent="0.25">
      <c r="A715" s="157">
        <v>7562</v>
      </c>
      <c r="B715" s="19" t="s">
        <v>3799</v>
      </c>
      <c r="C715" s="140">
        <v>692309006</v>
      </c>
      <c r="D715" s="17" t="s">
        <v>2854</v>
      </c>
      <c r="E715" s="17" t="s">
        <v>633</v>
      </c>
      <c r="F715" s="16" t="s">
        <v>27</v>
      </c>
      <c r="G715" s="16" t="s">
        <v>634</v>
      </c>
      <c r="H715" s="16" t="s">
        <v>29</v>
      </c>
      <c r="I715" s="17"/>
      <c r="J715" s="17"/>
      <c r="K715" s="17" t="s">
        <v>3800</v>
      </c>
      <c r="L715" s="17" t="s">
        <v>3802</v>
      </c>
      <c r="M715" s="19" t="s">
        <v>6166</v>
      </c>
      <c r="N715" s="20" t="s">
        <v>3804</v>
      </c>
      <c r="O715" s="20" t="s">
        <v>3801</v>
      </c>
      <c r="P715" s="21" t="s">
        <v>3803</v>
      </c>
      <c r="Q715" s="20"/>
      <c r="R715" s="21">
        <v>91001</v>
      </c>
      <c r="S715" s="21" t="s">
        <v>607</v>
      </c>
      <c r="T715" s="22">
        <v>42110</v>
      </c>
    </row>
    <row r="716" spans="1:20" s="18" customFormat="1" ht="18.75" customHeight="1" x14ac:dyDescent="0.25">
      <c r="A716" s="156">
        <v>7563</v>
      </c>
      <c r="B716" s="26" t="s">
        <v>795</v>
      </c>
      <c r="C716" s="139">
        <v>650797825</v>
      </c>
      <c r="D716" s="24" t="s">
        <v>405</v>
      </c>
      <c r="E716" s="24" t="s">
        <v>796</v>
      </c>
      <c r="F716" s="25" t="s">
        <v>797</v>
      </c>
      <c r="G716" s="25" t="s">
        <v>798</v>
      </c>
      <c r="H716" s="25" t="s">
        <v>799</v>
      </c>
      <c r="I716" s="24" t="s">
        <v>800</v>
      </c>
      <c r="J716" s="24" t="s">
        <v>801</v>
      </c>
      <c r="K716" s="24" t="s">
        <v>802</v>
      </c>
      <c r="L716" s="24" t="s">
        <v>804</v>
      </c>
      <c r="M716" s="26" t="s">
        <v>50</v>
      </c>
      <c r="N716" s="27"/>
      <c r="O716" s="27" t="s">
        <v>805</v>
      </c>
      <c r="P716" s="28" t="s">
        <v>803</v>
      </c>
      <c r="Q716" s="27"/>
      <c r="R716" s="28" t="s">
        <v>92</v>
      </c>
      <c r="S716" s="28" t="s">
        <v>806</v>
      </c>
      <c r="T716" s="29">
        <v>42118</v>
      </c>
    </row>
    <row r="717" spans="1:20" s="18" customFormat="1" ht="18.75" customHeight="1" x14ac:dyDescent="0.25">
      <c r="A717" s="156">
        <v>7564</v>
      </c>
      <c r="B717" s="26" t="s">
        <v>2806</v>
      </c>
      <c r="C717" s="139">
        <v>619798503</v>
      </c>
      <c r="D717" s="24" t="s">
        <v>2752</v>
      </c>
      <c r="E717" s="24" t="s">
        <v>2758</v>
      </c>
      <c r="F717" s="25" t="s">
        <v>27</v>
      </c>
      <c r="G717" s="25" t="s">
        <v>2754</v>
      </c>
      <c r="H717" s="25" t="s">
        <v>29</v>
      </c>
      <c r="I717" s="24"/>
      <c r="J717" s="24"/>
      <c r="K717" s="24" t="s">
        <v>6355</v>
      </c>
      <c r="L717" s="24" t="s">
        <v>2807</v>
      </c>
      <c r="M717" s="26" t="s">
        <v>630</v>
      </c>
      <c r="N717" s="27" t="s">
        <v>1295</v>
      </c>
      <c r="O717" s="27"/>
      <c r="P717" s="40" t="s">
        <v>6354</v>
      </c>
      <c r="Q717" s="28"/>
      <c r="R717" s="28">
        <v>91001</v>
      </c>
      <c r="S717" s="24" t="s">
        <v>607</v>
      </c>
      <c r="T717" s="29">
        <v>42122</v>
      </c>
    </row>
    <row r="718" spans="1:20" s="18" customFormat="1" ht="18.75" customHeight="1" x14ac:dyDescent="0.25">
      <c r="A718" s="156">
        <v>7565</v>
      </c>
      <c r="B718" s="26" t="s">
        <v>5336</v>
      </c>
      <c r="C718" s="139">
        <v>650980085</v>
      </c>
      <c r="D718" s="24" t="s">
        <v>5337</v>
      </c>
      <c r="E718" s="24" t="s">
        <v>5338</v>
      </c>
      <c r="F718" s="31" t="s">
        <v>7543</v>
      </c>
      <c r="G718" s="25" t="s">
        <v>6115</v>
      </c>
      <c r="H718" s="25" t="s">
        <v>5339</v>
      </c>
      <c r="I718" s="24" t="s">
        <v>1571</v>
      </c>
      <c r="J718" s="24" t="s">
        <v>6483</v>
      </c>
      <c r="K718" s="32" t="s">
        <v>7544</v>
      </c>
      <c r="L718" s="24" t="s">
        <v>6505</v>
      </c>
      <c r="M718" s="26" t="s">
        <v>630</v>
      </c>
      <c r="N718" s="27" t="s">
        <v>205</v>
      </c>
      <c r="O718" s="27" t="s">
        <v>6504</v>
      </c>
      <c r="P718" s="28" t="s">
        <v>5340</v>
      </c>
      <c r="Q718" s="27"/>
      <c r="R718" s="28" t="s">
        <v>419</v>
      </c>
      <c r="S718" s="33" t="s">
        <v>7549</v>
      </c>
      <c r="T718" s="29">
        <v>42131</v>
      </c>
    </row>
    <row r="719" spans="1:20" s="18" customFormat="1" ht="18.75" customHeight="1" x14ac:dyDescent="0.25">
      <c r="A719" s="156">
        <v>7566</v>
      </c>
      <c r="B719" s="26" t="s">
        <v>2800</v>
      </c>
      <c r="C719" s="139">
        <v>605111394</v>
      </c>
      <c r="D719" s="24" t="s">
        <v>2752</v>
      </c>
      <c r="E719" s="24" t="s">
        <v>2758</v>
      </c>
      <c r="F719" s="25" t="s">
        <v>27</v>
      </c>
      <c r="G719" s="25" t="s">
        <v>2754</v>
      </c>
      <c r="H719" s="25" t="s">
        <v>29</v>
      </c>
      <c r="I719" s="24"/>
      <c r="J719" s="24"/>
      <c r="K719" s="24" t="s">
        <v>2801</v>
      </c>
      <c r="L719" s="24" t="s">
        <v>2803</v>
      </c>
      <c r="M719" s="26" t="s">
        <v>217</v>
      </c>
      <c r="N719" s="27" t="s">
        <v>2805</v>
      </c>
      <c r="O719" s="27" t="s">
        <v>2804</v>
      </c>
      <c r="P719" s="28" t="s">
        <v>2802</v>
      </c>
      <c r="Q719" s="27"/>
      <c r="R719" s="28">
        <v>91001</v>
      </c>
      <c r="S719" s="28" t="s">
        <v>607</v>
      </c>
      <c r="T719" s="29">
        <v>42136</v>
      </c>
    </row>
    <row r="720" spans="1:20" s="18" customFormat="1" ht="18.75" customHeight="1" x14ac:dyDescent="0.25">
      <c r="A720" s="156">
        <v>7567</v>
      </c>
      <c r="B720" s="26" t="s">
        <v>1791</v>
      </c>
      <c r="C720" s="139">
        <v>651512808</v>
      </c>
      <c r="D720" s="24" t="s">
        <v>1566</v>
      </c>
      <c r="E720" s="24" t="s">
        <v>1792</v>
      </c>
      <c r="F720" s="15" t="s">
        <v>1793</v>
      </c>
      <c r="G720" s="25" t="s">
        <v>1794</v>
      </c>
      <c r="H720" s="25" t="s">
        <v>1795</v>
      </c>
      <c r="I720" s="24" t="s">
        <v>1796</v>
      </c>
      <c r="J720" s="24" t="s">
        <v>1797</v>
      </c>
      <c r="K720" s="24" t="s">
        <v>1798</v>
      </c>
      <c r="L720" s="24" t="s">
        <v>1800</v>
      </c>
      <c r="M720" s="26" t="s">
        <v>50</v>
      </c>
      <c r="N720" s="27" t="s">
        <v>730</v>
      </c>
      <c r="O720" s="27" t="s">
        <v>1801</v>
      </c>
      <c r="P720" s="28" t="s">
        <v>1799</v>
      </c>
      <c r="Q720" s="27"/>
      <c r="R720" s="28">
        <v>93401</v>
      </c>
      <c r="S720" s="28" t="s">
        <v>1802</v>
      </c>
      <c r="T720" s="29">
        <v>42146</v>
      </c>
    </row>
    <row r="721" spans="1:20" s="18" customFormat="1" ht="18.75" customHeight="1" x14ac:dyDescent="0.25">
      <c r="A721" s="156">
        <v>7568</v>
      </c>
      <c r="B721" s="26" t="s">
        <v>1396</v>
      </c>
      <c r="C721" s="139">
        <v>651800501</v>
      </c>
      <c r="D721" s="24" t="s">
        <v>81</v>
      </c>
      <c r="E721" s="24" t="s">
        <v>1397</v>
      </c>
      <c r="F721" s="15" t="s">
        <v>1398</v>
      </c>
      <c r="G721" s="25" t="s">
        <v>997</v>
      </c>
      <c r="H721" s="25" t="s">
        <v>1399</v>
      </c>
      <c r="I721" s="24" t="s">
        <v>1400</v>
      </c>
      <c r="J721" s="24" t="s">
        <v>1401</v>
      </c>
      <c r="K721" s="24" t="s">
        <v>1402</v>
      </c>
      <c r="L721" s="24" t="s">
        <v>1403</v>
      </c>
      <c r="M721" s="26" t="s">
        <v>50</v>
      </c>
      <c r="N721" s="27" t="s">
        <v>1204</v>
      </c>
      <c r="O721" s="27" t="s">
        <v>1404</v>
      </c>
      <c r="P721" s="28" t="s">
        <v>1405</v>
      </c>
      <c r="Q721" s="27"/>
      <c r="R721" s="28">
        <v>93401</v>
      </c>
      <c r="S721" s="28" t="s">
        <v>1406</v>
      </c>
      <c r="T721" s="29">
        <v>42158</v>
      </c>
    </row>
    <row r="722" spans="1:20" s="18" customFormat="1" ht="18.75" customHeight="1" x14ac:dyDescent="0.25">
      <c r="A722" s="156">
        <v>7569</v>
      </c>
      <c r="B722" s="26" t="s">
        <v>5624</v>
      </c>
      <c r="C722" s="139">
        <v>650917529</v>
      </c>
      <c r="D722" s="24" t="s">
        <v>81</v>
      </c>
      <c r="E722" s="24" t="s">
        <v>5625</v>
      </c>
      <c r="F722" s="25" t="s">
        <v>5626</v>
      </c>
      <c r="G722" s="25" t="s">
        <v>5627</v>
      </c>
      <c r="H722" s="25" t="s">
        <v>5628</v>
      </c>
      <c r="I722" s="24" t="s">
        <v>4773</v>
      </c>
      <c r="J722" s="24" t="s">
        <v>5629</v>
      </c>
      <c r="K722" s="24" t="s">
        <v>5630</v>
      </c>
      <c r="L722" s="24" t="s">
        <v>5632</v>
      </c>
      <c r="M722" s="26" t="s">
        <v>344</v>
      </c>
      <c r="N722" s="27" t="s">
        <v>1108</v>
      </c>
      <c r="O722" s="27" t="s">
        <v>5633</v>
      </c>
      <c r="P722" s="40" t="s">
        <v>5631</v>
      </c>
      <c r="Q722" s="27"/>
      <c r="R722" s="28" t="s">
        <v>419</v>
      </c>
      <c r="S722" s="28" t="s">
        <v>5404</v>
      </c>
      <c r="T722" s="29">
        <v>42158</v>
      </c>
    </row>
    <row r="723" spans="1:20" s="18" customFormat="1" ht="18.75" customHeight="1" x14ac:dyDescent="0.25">
      <c r="A723" s="156">
        <v>7570</v>
      </c>
      <c r="B723" s="26" t="s">
        <v>1565</v>
      </c>
      <c r="C723" s="139">
        <v>650719832</v>
      </c>
      <c r="D723" s="24" t="s">
        <v>1566</v>
      </c>
      <c r="E723" s="24" t="s">
        <v>1567</v>
      </c>
      <c r="F723" s="25" t="s">
        <v>1568</v>
      </c>
      <c r="G723" s="25" t="s">
        <v>1569</v>
      </c>
      <c r="H723" s="25" t="s">
        <v>1570</v>
      </c>
      <c r="I723" s="24" t="s">
        <v>1571</v>
      </c>
      <c r="J723" s="24" t="s">
        <v>1572</v>
      </c>
      <c r="K723" s="24" t="s">
        <v>1573</v>
      </c>
      <c r="L723" s="24" t="s">
        <v>1575</v>
      </c>
      <c r="M723" s="26" t="s">
        <v>50</v>
      </c>
      <c r="N723" s="27" t="s">
        <v>730</v>
      </c>
      <c r="O723" s="27" t="s">
        <v>1576</v>
      </c>
      <c r="P723" s="28" t="s">
        <v>1574</v>
      </c>
      <c r="Q723" s="27"/>
      <c r="R723" s="28">
        <v>93401</v>
      </c>
      <c r="S723" s="28" t="s">
        <v>1577</v>
      </c>
      <c r="T723" s="29">
        <v>42180</v>
      </c>
    </row>
    <row r="724" spans="1:20" s="18" customFormat="1" ht="18.75" customHeight="1" x14ac:dyDescent="0.25">
      <c r="A724" s="156">
        <v>7571</v>
      </c>
      <c r="B724" s="26" t="s">
        <v>1823</v>
      </c>
      <c r="C724" s="139">
        <v>650975340</v>
      </c>
      <c r="D724" s="24" t="s">
        <v>405</v>
      </c>
      <c r="E724" s="24" t="s">
        <v>1824</v>
      </c>
      <c r="F724" s="25" t="s">
        <v>1825</v>
      </c>
      <c r="G724" s="25" t="s">
        <v>1826</v>
      </c>
      <c r="H724" s="25" t="s">
        <v>1827</v>
      </c>
      <c r="I724" s="24" t="s">
        <v>482</v>
      </c>
      <c r="J724" s="24" t="s">
        <v>1828</v>
      </c>
      <c r="K724" s="24" t="s">
        <v>1829</v>
      </c>
      <c r="L724" s="24" t="s">
        <v>1831</v>
      </c>
      <c r="M724" s="26" t="s">
        <v>6167</v>
      </c>
      <c r="N724" s="27"/>
      <c r="O724" s="27" t="s">
        <v>1832</v>
      </c>
      <c r="P724" s="28" t="s">
        <v>1830</v>
      </c>
      <c r="Q724" s="27"/>
      <c r="R724" s="28" t="s">
        <v>419</v>
      </c>
      <c r="S724" s="28" t="s">
        <v>1834</v>
      </c>
      <c r="T724" s="29">
        <v>42187</v>
      </c>
    </row>
    <row r="725" spans="1:20" s="18" customFormat="1" ht="18.75" customHeight="1" x14ac:dyDescent="0.25">
      <c r="A725" s="157">
        <v>7572</v>
      </c>
      <c r="B725" s="19" t="s">
        <v>4000</v>
      </c>
      <c r="C725" s="140">
        <v>690510006</v>
      </c>
      <c r="D725" s="17" t="s">
        <v>2854</v>
      </c>
      <c r="E725" s="17" t="s">
        <v>3206</v>
      </c>
      <c r="F725" s="16" t="s">
        <v>27</v>
      </c>
      <c r="G725" s="16" t="s">
        <v>634</v>
      </c>
      <c r="H725" s="16" t="s">
        <v>29</v>
      </c>
      <c r="I725" s="17"/>
      <c r="J725" s="17"/>
      <c r="K725" s="17" t="s">
        <v>4001</v>
      </c>
      <c r="L725" s="17" t="s">
        <v>6292</v>
      </c>
      <c r="M725" s="19" t="s">
        <v>630</v>
      </c>
      <c r="N725" s="20" t="s">
        <v>4003</v>
      </c>
      <c r="O725" s="20" t="s">
        <v>6293</v>
      </c>
      <c r="P725" s="21" t="s">
        <v>4002</v>
      </c>
      <c r="Q725" s="20"/>
      <c r="R725" s="21">
        <v>91001</v>
      </c>
      <c r="S725" s="21" t="s">
        <v>607</v>
      </c>
      <c r="T725" s="22">
        <v>42195</v>
      </c>
    </row>
    <row r="726" spans="1:20" s="18" customFormat="1" ht="18.75" customHeight="1" x14ac:dyDescent="0.25">
      <c r="A726" s="156">
        <v>7573</v>
      </c>
      <c r="B726" s="26" t="s">
        <v>5021</v>
      </c>
      <c r="C726" s="139">
        <v>650776003</v>
      </c>
      <c r="D726" s="24" t="s">
        <v>81</v>
      </c>
      <c r="E726" s="24" t="s">
        <v>5022</v>
      </c>
      <c r="F726" s="24" t="s">
        <v>5023</v>
      </c>
      <c r="G726" s="25" t="s">
        <v>5024</v>
      </c>
      <c r="H726" s="25" t="s">
        <v>5025</v>
      </c>
      <c r="I726" s="24" t="s">
        <v>5026</v>
      </c>
      <c r="J726" s="24" t="s">
        <v>5027</v>
      </c>
      <c r="K726" s="24" t="s">
        <v>5028</v>
      </c>
      <c r="L726" s="24" t="s">
        <v>5030</v>
      </c>
      <c r="M726" s="26" t="s">
        <v>51</v>
      </c>
      <c r="N726" s="27" t="s">
        <v>1430</v>
      </c>
      <c r="O726" s="27" t="s">
        <v>5031</v>
      </c>
      <c r="P726" s="28" t="s">
        <v>5029</v>
      </c>
      <c r="Q726" s="27"/>
      <c r="R726" s="28" t="s">
        <v>5032</v>
      </c>
      <c r="S726" s="28" t="s">
        <v>5033</v>
      </c>
      <c r="T726" s="29">
        <v>42199</v>
      </c>
    </row>
    <row r="727" spans="1:20" s="18" customFormat="1" ht="18.75" customHeight="1" x14ac:dyDescent="0.25">
      <c r="A727" s="156">
        <v>7574</v>
      </c>
      <c r="B727" s="26" t="s">
        <v>2441</v>
      </c>
      <c r="C727" s="139">
        <v>650856899</v>
      </c>
      <c r="D727" s="24" t="s">
        <v>1566</v>
      </c>
      <c r="E727" s="24" t="s">
        <v>2442</v>
      </c>
      <c r="F727" s="31" t="s">
        <v>7318</v>
      </c>
      <c r="G727" s="25" t="s">
        <v>2443</v>
      </c>
      <c r="H727" s="25" t="s">
        <v>2444</v>
      </c>
      <c r="I727" s="24" t="s">
        <v>1796</v>
      </c>
      <c r="J727" s="24" t="s">
        <v>139</v>
      </c>
      <c r="K727" s="24" t="s">
        <v>2445</v>
      </c>
      <c r="L727" s="24" t="s">
        <v>7319</v>
      </c>
      <c r="M727" s="26" t="s">
        <v>6168</v>
      </c>
      <c r="N727" s="27" t="s">
        <v>2446</v>
      </c>
      <c r="O727" s="38" t="s">
        <v>7320</v>
      </c>
      <c r="P727" s="33" t="s">
        <v>7321</v>
      </c>
      <c r="Q727" s="27"/>
      <c r="R727" s="28">
        <v>93401</v>
      </c>
      <c r="S727" s="33" t="s">
        <v>7327</v>
      </c>
      <c r="T727" s="29">
        <v>42202</v>
      </c>
    </row>
    <row r="728" spans="1:20" s="18" customFormat="1" ht="18.75" customHeight="1" x14ac:dyDescent="0.25">
      <c r="A728" s="156">
        <v>7575</v>
      </c>
      <c r="B728" s="26" t="s">
        <v>2782</v>
      </c>
      <c r="C728" s="139">
        <v>605110231</v>
      </c>
      <c r="D728" s="24" t="s">
        <v>2752</v>
      </c>
      <c r="E728" s="24" t="s">
        <v>2758</v>
      </c>
      <c r="F728" s="25" t="s">
        <v>27</v>
      </c>
      <c r="G728" s="25" t="s">
        <v>2754</v>
      </c>
      <c r="H728" s="25" t="s">
        <v>29</v>
      </c>
      <c r="I728" s="24"/>
      <c r="J728" s="24"/>
      <c r="K728" s="24" t="s">
        <v>2783</v>
      </c>
      <c r="L728" s="24" t="s">
        <v>2784</v>
      </c>
      <c r="M728" s="26" t="s">
        <v>6167</v>
      </c>
      <c r="N728" s="27" t="s">
        <v>2786</v>
      </c>
      <c r="O728" s="27" t="s">
        <v>2785</v>
      </c>
      <c r="P728" s="28"/>
      <c r="Q728" s="27"/>
      <c r="R728" s="28">
        <v>91001</v>
      </c>
      <c r="S728" s="28" t="s">
        <v>607</v>
      </c>
      <c r="T728" s="29">
        <v>42206</v>
      </c>
    </row>
    <row r="729" spans="1:20" s="18" customFormat="1" ht="18.75" customHeight="1" x14ac:dyDescent="0.25">
      <c r="A729" s="156">
        <v>7576</v>
      </c>
      <c r="B729" s="26" t="s">
        <v>994</v>
      </c>
      <c r="C729" s="139">
        <v>653213700</v>
      </c>
      <c r="D729" s="24" t="s">
        <v>81</v>
      </c>
      <c r="E729" s="24" t="s">
        <v>995</v>
      </c>
      <c r="F729" s="25" t="s">
        <v>996</v>
      </c>
      <c r="G729" s="25" t="s">
        <v>997</v>
      </c>
      <c r="H729" s="25" t="s">
        <v>998</v>
      </c>
      <c r="I729" s="24" t="s">
        <v>999</v>
      </c>
      <c r="J729" s="24" t="s">
        <v>1000</v>
      </c>
      <c r="K729" s="24" t="s">
        <v>1001</v>
      </c>
      <c r="L729" s="24" t="s">
        <v>1003</v>
      </c>
      <c r="M729" s="26" t="s">
        <v>6171</v>
      </c>
      <c r="N729" s="27" t="s">
        <v>1005</v>
      </c>
      <c r="O729" s="27" t="s">
        <v>1004</v>
      </c>
      <c r="P729" s="28" t="s">
        <v>1002</v>
      </c>
      <c r="Q729" s="27"/>
      <c r="R729" s="28">
        <v>93401</v>
      </c>
      <c r="S729" s="28" t="s">
        <v>1006</v>
      </c>
      <c r="T729" s="29">
        <v>42209</v>
      </c>
    </row>
    <row r="730" spans="1:20" s="18" customFormat="1" ht="18.75" customHeight="1" x14ac:dyDescent="0.25">
      <c r="A730" s="157">
        <v>7577</v>
      </c>
      <c r="B730" s="19" t="s">
        <v>3205</v>
      </c>
      <c r="C730" s="140">
        <v>690617005</v>
      </c>
      <c r="D730" s="17" t="s">
        <v>2854</v>
      </c>
      <c r="E730" s="17" t="s">
        <v>3206</v>
      </c>
      <c r="F730" s="16" t="s">
        <v>27</v>
      </c>
      <c r="G730" s="16" t="s">
        <v>634</v>
      </c>
      <c r="H730" s="16" t="s">
        <v>29</v>
      </c>
      <c r="I730" s="17"/>
      <c r="J730" s="17"/>
      <c r="K730" s="17" t="s">
        <v>3207</v>
      </c>
      <c r="L730" s="17" t="s">
        <v>3208</v>
      </c>
      <c r="M730" s="19" t="s">
        <v>630</v>
      </c>
      <c r="N730" s="20" t="s">
        <v>3210</v>
      </c>
      <c r="O730" s="20" t="s">
        <v>6378</v>
      </c>
      <c r="P730" s="21" t="s">
        <v>3209</v>
      </c>
      <c r="Q730" s="20"/>
      <c r="R730" s="21">
        <v>91001</v>
      </c>
      <c r="S730" s="21" t="s">
        <v>607</v>
      </c>
      <c r="T730" s="22">
        <v>42215</v>
      </c>
    </row>
    <row r="731" spans="1:20" s="18" customFormat="1" ht="18.75" customHeight="1" x14ac:dyDescent="0.25">
      <c r="A731" s="157">
        <v>7578</v>
      </c>
      <c r="B731" s="19" t="s">
        <v>3943</v>
      </c>
      <c r="C731" s="140">
        <v>692546008</v>
      </c>
      <c r="D731" s="17" t="s">
        <v>2854</v>
      </c>
      <c r="E731" s="17" t="s">
        <v>3206</v>
      </c>
      <c r="F731" s="16" t="s">
        <v>27</v>
      </c>
      <c r="G731" s="16" t="s">
        <v>634</v>
      </c>
      <c r="H731" s="16" t="s">
        <v>29</v>
      </c>
      <c r="I731" s="17"/>
      <c r="J731" s="17"/>
      <c r="K731" s="17" t="s">
        <v>3944</v>
      </c>
      <c r="L731" s="17" t="s">
        <v>3945</v>
      </c>
      <c r="M731" s="19" t="s">
        <v>50</v>
      </c>
      <c r="N731" s="20" t="s">
        <v>1210</v>
      </c>
      <c r="O731" s="20" t="s">
        <v>6322</v>
      </c>
      <c r="P731" s="21" t="s">
        <v>6323</v>
      </c>
      <c r="Q731" s="20"/>
      <c r="R731" s="21">
        <v>91001</v>
      </c>
      <c r="S731" s="21" t="s">
        <v>607</v>
      </c>
      <c r="T731" s="22">
        <v>42215</v>
      </c>
    </row>
    <row r="732" spans="1:20" s="18" customFormat="1" ht="18.75" customHeight="1" x14ac:dyDescent="0.25">
      <c r="A732" s="157">
        <v>7579</v>
      </c>
      <c r="B732" s="19" t="s">
        <v>3620</v>
      </c>
      <c r="C732" s="140">
        <v>690508001</v>
      </c>
      <c r="D732" s="17" t="s">
        <v>2854</v>
      </c>
      <c r="E732" s="17" t="s">
        <v>3206</v>
      </c>
      <c r="F732" s="16" t="s">
        <v>27</v>
      </c>
      <c r="G732" s="16" t="s">
        <v>634</v>
      </c>
      <c r="H732" s="16" t="s">
        <v>29</v>
      </c>
      <c r="I732" s="17"/>
      <c r="J732" s="17"/>
      <c r="K732" s="17" t="s">
        <v>3621</v>
      </c>
      <c r="L732" s="17" t="s">
        <v>3622</v>
      </c>
      <c r="M732" s="19" t="s">
        <v>630</v>
      </c>
      <c r="N732" s="20" t="s">
        <v>3623</v>
      </c>
      <c r="O732" s="20"/>
      <c r="P732" s="21"/>
      <c r="Q732" s="20"/>
      <c r="R732" s="21">
        <v>91001</v>
      </c>
      <c r="S732" s="21" t="s">
        <v>607</v>
      </c>
      <c r="T732" s="22">
        <v>42216</v>
      </c>
    </row>
    <row r="733" spans="1:20" s="18" customFormat="1" ht="18.75" customHeight="1" x14ac:dyDescent="0.25">
      <c r="A733" s="156">
        <v>7580</v>
      </c>
      <c r="B733" s="26" t="s">
        <v>2757</v>
      </c>
      <c r="C733" s="139">
        <v>605110223</v>
      </c>
      <c r="D733" s="24" t="s">
        <v>2752</v>
      </c>
      <c r="E733" s="24" t="s">
        <v>2758</v>
      </c>
      <c r="F733" s="25" t="s">
        <v>27</v>
      </c>
      <c r="G733" s="25" t="s">
        <v>2754</v>
      </c>
      <c r="H733" s="25" t="s">
        <v>29</v>
      </c>
      <c r="I733" s="24"/>
      <c r="J733" s="24"/>
      <c r="K733" s="24" t="s">
        <v>2759</v>
      </c>
      <c r="L733" s="24" t="s">
        <v>2760</v>
      </c>
      <c r="M733" s="26" t="s">
        <v>6167</v>
      </c>
      <c r="N733" s="27" t="s">
        <v>1833</v>
      </c>
      <c r="O733" s="27"/>
      <c r="P733" s="28"/>
      <c r="Q733" s="27"/>
      <c r="R733" s="28">
        <v>91001</v>
      </c>
      <c r="S733" s="28" t="s">
        <v>607</v>
      </c>
      <c r="T733" s="29">
        <v>42226</v>
      </c>
    </row>
    <row r="734" spans="1:20" s="18" customFormat="1" ht="18.75" customHeight="1" x14ac:dyDescent="0.25">
      <c r="A734" s="156">
        <v>7581</v>
      </c>
      <c r="B734" s="26" t="s">
        <v>5394</v>
      </c>
      <c r="C734" s="139">
        <v>650980085</v>
      </c>
      <c r="D734" s="24" t="s">
        <v>81</v>
      </c>
      <c r="E734" s="24" t="s">
        <v>5395</v>
      </c>
      <c r="F734" s="25" t="s">
        <v>5396</v>
      </c>
      <c r="G734" s="25" t="s">
        <v>6116</v>
      </c>
      <c r="H734" s="25" t="s">
        <v>5397</v>
      </c>
      <c r="I734" s="24" t="s">
        <v>1571</v>
      </c>
      <c r="J734" s="24" t="s">
        <v>5398</v>
      </c>
      <c r="K734" s="24" t="s">
        <v>5399</v>
      </c>
      <c r="L734" s="24" t="s">
        <v>5401</v>
      </c>
      <c r="M734" s="26" t="s">
        <v>344</v>
      </c>
      <c r="N734" s="27" t="s">
        <v>5403</v>
      </c>
      <c r="O734" s="27" t="s">
        <v>5402</v>
      </c>
      <c r="P734" s="28" t="s">
        <v>5400</v>
      </c>
      <c r="Q734" s="27"/>
      <c r="R734" s="28" t="s">
        <v>647</v>
      </c>
      <c r="S734" s="28" t="s">
        <v>5404</v>
      </c>
      <c r="T734" s="29">
        <v>42248</v>
      </c>
    </row>
    <row r="735" spans="1:20" s="18" customFormat="1" ht="18.75" customHeight="1" x14ac:dyDescent="0.25">
      <c r="A735" s="156">
        <v>7582</v>
      </c>
      <c r="B735" s="26" t="s">
        <v>3276</v>
      </c>
      <c r="C735" s="139">
        <v>619790103</v>
      </c>
      <c r="D735" s="24" t="s">
        <v>2752</v>
      </c>
      <c r="E735" s="24" t="s">
        <v>2758</v>
      </c>
      <c r="F735" s="25" t="s">
        <v>27</v>
      </c>
      <c r="G735" s="25" t="s">
        <v>2754</v>
      </c>
      <c r="H735" s="25" t="s">
        <v>29</v>
      </c>
      <c r="I735" s="24"/>
      <c r="J735" s="24"/>
      <c r="K735" s="24" t="s">
        <v>6621</v>
      </c>
      <c r="L735" s="24" t="s">
        <v>3277</v>
      </c>
      <c r="M735" s="26" t="s">
        <v>618</v>
      </c>
      <c r="N735" s="27" t="s">
        <v>3278</v>
      </c>
      <c r="O735" s="27" t="s">
        <v>6620</v>
      </c>
      <c r="P735" s="28"/>
      <c r="Q735" s="28"/>
      <c r="R735" s="28">
        <v>91001</v>
      </c>
      <c r="S735" s="24" t="s">
        <v>607</v>
      </c>
      <c r="T735" s="29">
        <v>42250</v>
      </c>
    </row>
    <row r="736" spans="1:20" s="18" customFormat="1" ht="18.75" customHeight="1" x14ac:dyDescent="0.25">
      <c r="A736" s="156">
        <v>7583</v>
      </c>
      <c r="B736" s="26" t="s">
        <v>3835</v>
      </c>
      <c r="C736" s="139">
        <v>691804003</v>
      </c>
      <c r="D736" s="24" t="s">
        <v>2854</v>
      </c>
      <c r="E736" s="24" t="s">
        <v>3206</v>
      </c>
      <c r="F736" s="25" t="s">
        <v>27</v>
      </c>
      <c r="G736" s="25" t="s">
        <v>634</v>
      </c>
      <c r="H736" s="25" t="s">
        <v>29</v>
      </c>
      <c r="I736" s="24"/>
      <c r="J736" s="24"/>
      <c r="K736" s="24" t="s">
        <v>3836</v>
      </c>
      <c r="L736" s="27" t="s">
        <v>3838</v>
      </c>
      <c r="M736" s="26" t="s">
        <v>51</v>
      </c>
      <c r="N736" s="27" t="s">
        <v>3840</v>
      </c>
      <c r="O736" s="27" t="s">
        <v>3839</v>
      </c>
      <c r="P736" s="28" t="s">
        <v>3837</v>
      </c>
      <c r="Q736" s="27"/>
      <c r="R736" s="28">
        <v>91001</v>
      </c>
      <c r="S736" s="28" t="s">
        <v>607</v>
      </c>
      <c r="T736" s="29">
        <v>42262</v>
      </c>
    </row>
    <row r="737" spans="1:20" s="18" customFormat="1" ht="18.75" customHeight="1" x14ac:dyDescent="0.25">
      <c r="A737" s="157">
        <v>7584</v>
      </c>
      <c r="B737" s="19" t="s">
        <v>3769</v>
      </c>
      <c r="C737" s="140">
        <v>690507005</v>
      </c>
      <c r="D737" s="17" t="s">
        <v>2854</v>
      </c>
      <c r="E737" s="17" t="s">
        <v>3206</v>
      </c>
      <c r="F737" s="16" t="s">
        <v>27</v>
      </c>
      <c r="G737" s="16" t="s">
        <v>634</v>
      </c>
      <c r="H737" s="16" t="s">
        <v>29</v>
      </c>
      <c r="I737" s="17"/>
      <c r="J737" s="17"/>
      <c r="K737" s="17" t="s">
        <v>3770</v>
      </c>
      <c r="L737" s="17" t="s">
        <v>3772</v>
      </c>
      <c r="M737" s="19" t="s">
        <v>630</v>
      </c>
      <c r="N737" s="20" t="s">
        <v>3774</v>
      </c>
      <c r="O737" s="20" t="s">
        <v>3771</v>
      </c>
      <c r="P737" s="21" t="s">
        <v>3773</v>
      </c>
      <c r="Q737" s="20"/>
      <c r="R737" s="21">
        <v>91001</v>
      </c>
      <c r="S737" s="21" t="s">
        <v>607</v>
      </c>
      <c r="T737" s="22">
        <v>38641</v>
      </c>
    </row>
    <row r="738" spans="1:20" s="18" customFormat="1" ht="18.75" customHeight="1" x14ac:dyDescent="0.25">
      <c r="A738" s="156">
        <v>7585</v>
      </c>
      <c r="B738" s="26" t="s">
        <v>2197</v>
      </c>
      <c r="C738" s="139">
        <v>651096642</v>
      </c>
      <c r="D738" s="24" t="s">
        <v>2198</v>
      </c>
      <c r="E738" s="24" t="s">
        <v>2199</v>
      </c>
      <c r="F738" s="25" t="s">
        <v>2200</v>
      </c>
      <c r="G738" s="25" t="s">
        <v>2201</v>
      </c>
      <c r="H738" s="24" t="s">
        <v>2204</v>
      </c>
      <c r="I738" s="25" t="s">
        <v>2202</v>
      </c>
      <c r="J738" s="24" t="s">
        <v>2203</v>
      </c>
      <c r="K738" s="24" t="s">
        <v>2205</v>
      </c>
      <c r="L738" s="24" t="s">
        <v>2207</v>
      </c>
      <c r="M738" s="26" t="s">
        <v>50</v>
      </c>
      <c r="N738" s="27" t="s">
        <v>730</v>
      </c>
      <c r="O738" s="27" t="s">
        <v>2208</v>
      </c>
      <c r="P738" s="28" t="s">
        <v>2206</v>
      </c>
      <c r="Q738" s="27"/>
      <c r="R738" s="28">
        <v>93401</v>
      </c>
      <c r="S738" s="28" t="s">
        <v>2209</v>
      </c>
      <c r="T738" s="29">
        <v>42306</v>
      </c>
    </row>
    <row r="739" spans="1:20" s="18" customFormat="1" ht="18.75" customHeight="1" x14ac:dyDescent="0.25">
      <c r="A739" s="157">
        <v>7586</v>
      </c>
      <c r="B739" s="19" t="s">
        <v>3288</v>
      </c>
      <c r="C739" s="140">
        <v>690307006</v>
      </c>
      <c r="D739" s="17" t="s">
        <v>2854</v>
      </c>
      <c r="E739" s="17" t="s">
        <v>3206</v>
      </c>
      <c r="F739" s="16" t="s">
        <v>27</v>
      </c>
      <c r="G739" s="16" t="s">
        <v>634</v>
      </c>
      <c r="H739" s="16" t="s">
        <v>29</v>
      </c>
      <c r="I739" s="17"/>
      <c r="J739" s="17"/>
      <c r="K739" s="17" t="s">
        <v>3289</v>
      </c>
      <c r="L739" s="17" t="s">
        <v>3291</v>
      </c>
      <c r="M739" s="19" t="s">
        <v>6167</v>
      </c>
      <c r="N739" s="20" t="s">
        <v>3293</v>
      </c>
      <c r="O739" s="20" t="s">
        <v>3290</v>
      </c>
      <c r="P739" s="21" t="s">
        <v>3292</v>
      </c>
      <c r="Q739" s="20"/>
      <c r="R739" s="21">
        <v>91001</v>
      </c>
      <c r="S739" s="21" t="s">
        <v>607</v>
      </c>
      <c r="T739" s="22">
        <v>42347</v>
      </c>
    </row>
    <row r="740" spans="1:20" s="18" customFormat="1" ht="18.75" customHeight="1" x14ac:dyDescent="0.25">
      <c r="A740" s="156">
        <v>7587</v>
      </c>
      <c r="B740" s="26" t="s">
        <v>2791</v>
      </c>
      <c r="C740" s="139">
        <v>605110533</v>
      </c>
      <c r="D740" s="24" t="s">
        <v>2752</v>
      </c>
      <c r="E740" s="24" t="s">
        <v>2758</v>
      </c>
      <c r="F740" s="25" t="s">
        <v>27</v>
      </c>
      <c r="G740" s="25" t="s">
        <v>2754</v>
      </c>
      <c r="H740" s="25" t="s">
        <v>29</v>
      </c>
      <c r="I740" s="24"/>
      <c r="J740" s="24"/>
      <c r="K740" s="24" t="s">
        <v>2792</v>
      </c>
      <c r="L740" s="24" t="s">
        <v>2793</v>
      </c>
      <c r="M740" s="26" t="s">
        <v>630</v>
      </c>
      <c r="N740" s="27" t="s">
        <v>2795</v>
      </c>
      <c r="O740" s="27"/>
      <c r="P740" s="28"/>
      <c r="Q740" s="27"/>
      <c r="R740" s="28">
        <v>91001</v>
      </c>
      <c r="S740" s="28" t="s">
        <v>607</v>
      </c>
      <c r="T740" s="29">
        <v>42348</v>
      </c>
    </row>
    <row r="741" spans="1:20" s="18" customFormat="1" ht="18.75" customHeight="1" x14ac:dyDescent="0.25">
      <c r="A741" s="156">
        <v>7588</v>
      </c>
      <c r="B741" s="26" t="s">
        <v>820</v>
      </c>
      <c r="C741" s="139">
        <v>651114535</v>
      </c>
      <c r="D741" s="24" t="s">
        <v>81</v>
      </c>
      <c r="E741" s="24" t="s">
        <v>821</v>
      </c>
      <c r="F741" s="25" t="s">
        <v>822</v>
      </c>
      <c r="G741" s="25" t="s">
        <v>823</v>
      </c>
      <c r="H741" s="25" t="s">
        <v>6744</v>
      </c>
      <c r="I741" s="24" t="s">
        <v>824</v>
      </c>
      <c r="J741" s="24" t="s">
        <v>825</v>
      </c>
      <c r="K741" s="24" t="s">
        <v>6745</v>
      </c>
      <c r="L741" s="24" t="s">
        <v>827</v>
      </c>
      <c r="M741" s="26" t="s">
        <v>217</v>
      </c>
      <c r="N741" s="27" t="s">
        <v>501</v>
      </c>
      <c r="O741" s="27" t="s">
        <v>828</v>
      </c>
      <c r="P741" s="28" t="s">
        <v>826</v>
      </c>
      <c r="Q741" s="27"/>
      <c r="R741" s="28" t="s">
        <v>419</v>
      </c>
      <c r="S741" s="28" t="s">
        <v>829</v>
      </c>
      <c r="T741" s="29">
        <v>42349</v>
      </c>
    </row>
    <row r="742" spans="1:20" s="18" customFormat="1" ht="18.75" customHeight="1" x14ac:dyDescent="0.25">
      <c r="A742" s="156">
        <v>7589</v>
      </c>
      <c r="B742" s="24" t="s">
        <v>52</v>
      </c>
      <c r="C742" s="139">
        <v>651076188</v>
      </c>
      <c r="D742" s="24" t="s">
        <v>53</v>
      </c>
      <c r="E742" s="24" t="s">
        <v>54</v>
      </c>
      <c r="F742" s="25" t="s">
        <v>55</v>
      </c>
      <c r="G742" s="25" t="s">
        <v>56</v>
      </c>
      <c r="H742" s="25" t="s">
        <v>57</v>
      </c>
      <c r="I742" s="24" t="s">
        <v>58</v>
      </c>
      <c r="J742" s="25" t="s">
        <v>59</v>
      </c>
      <c r="K742" s="24" t="s">
        <v>60</v>
      </c>
      <c r="L742" s="24" t="s">
        <v>61</v>
      </c>
      <c r="M742" s="26" t="s">
        <v>6167</v>
      </c>
      <c r="N742" s="27" t="s">
        <v>62</v>
      </c>
      <c r="O742" s="27" t="s">
        <v>63</v>
      </c>
      <c r="P742" s="28" t="s">
        <v>63</v>
      </c>
      <c r="Q742" s="27" t="s">
        <v>63</v>
      </c>
      <c r="R742" s="28">
        <v>93401</v>
      </c>
      <c r="S742" s="28" t="s">
        <v>64</v>
      </c>
      <c r="T742" s="29">
        <v>42352</v>
      </c>
    </row>
    <row r="743" spans="1:20" s="18" customFormat="1" ht="18.75" customHeight="1" x14ac:dyDescent="0.25">
      <c r="A743" s="156">
        <v>7590</v>
      </c>
      <c r="B743" s="26" t="s">
        <v>3381</v>
      </c>
      <c r="C743" s="139">
        <v>692530004</v>
      </c>
      <c r="D743" s="24" t="s">
        <v>2854</v>
      </c>
      <c r="E743" s="24" t="s">
        <v>3206</v>
      </c>
      <c r="F743" s="25" t="s">
        <v>27</v>
      </c>
      <c r="G743" s="25" t="s">
        <v>634</v>
      </c>
      <c r="H743" s="25" t="s">
        <v>29</v>
      </c>
      <c r="I743" s="24"/>
      <c r="J743" s="24"/>
      <c r="K743" s="24" t="s">
        <v>3382</v>
      </c>
      <c r="L743" s="24" t="s">
        <v>3384</v>
      </c>
      <c r="M743" s="26" t="s">
        <v>890</v>
      </c>
      <c r="N743" s="27" t="s">
        <v>3386</v>
      </c>
      <c r="O743" s="27" t="s">
        <v>3383</v>
      </c>
      <c r="P743" s="28" t="s">
        <v>3385</v>
      </c>
      <c r="Q743" s="27"/>
      <c r="R743" s="28">
        <v>91001</v>
      </c>
      <c r="S743" s="28" t="s">
        <v>607</v>
      </c>
      <c r="T743" s="29">
        <v>42356</v>
      </c>
    </row>
    <row r="744" spans="1:20" s="18" customFormat="1" ht="18.75" customHeight="1" x14ac:dyDescent="0.25">
      <c r="A744" s="157">
        <v>7591</v>
      </c>
      <c r="B744" s="19" t="s">
        <v>4094</v>
      </c>
      <c r="C744" s="140">
        <v>691007006</v>
      </c>
      <c r="D744" s="17" t="s">
        <v>2854</v>
      </c>
      <c r="E744" s="17" t="s">
        <v>633</v>
      </c>
      <c r="F744" s="16" t="s">
        <v>27</v>
      </c>
      <c r="G744" s="16" t="s">
        <v>634</v>
      </c>
      <c r="H744" s="16" t="s">
        <v>29</v>
      </c>
      <c r="I744" s="17"/>
      <c r="J744" s="17"/>
      <c r="K744" s="17" t="s">
        <v>7084</v>
      </c>
      <c r="L744" s="17" t="s">
        <v>4096</v>
      </c>
      <c r="M744" s="19" t="s">
        <v>6171</v>
      </c>
      <c r="N744" s="20" t="s">
        <v>4098</v>
      </c>
      <c r="O744" s="20" t="s">
        <v>4097</v>
      </c>
      <c r="P744" s="21" t="s">
        <v>4095</v>
      </c>
      <c r="Q744" s="20"/>
      <c r="R744" s="21">
        <v>91001</v>
      </c>
      <c r="S744" s="21" t="s">
        <v>607</v>
      </c>
      <c r="T744" s="22">
        <v>42383</v>
      </c>
    </row>
    <row r="745" spans="1:20" s="18" customFormat="1" ht="18.75" customHeight="1" x14ac:dyDescent="0.25">
      <c r="A745" s="157">
        <v>7592</v>
      </c>
      <c r="B745" s="19" t="s">
        <v>3982</v>
      </c>
      <c r="C745" s="140">
        <v>692645006</v>
      </c>
      <c r="D745" s="17" t="s">
        <v>2854</v>
      </c>
      <c r="E745" s="17" t="s">
        <v>633</v>
      </c>
      <c r="F745" s="16" t="s">
        <v>27</v>
      </c>
      <c r="G745" s="16" t="s">
        <v>634</v>
      </c>
      <c r="H745" s="16" t="s">
        <v>29</v>
      </c>
      <c r="I745" s="17"/>
      <c r="J745" s="17"/>
      <c r="K745" s="17" t="s">
        <v>3983</v>
      </c>
      <c r="L745" s="17" t="s">
        <v>3984</v>
      </c>
      <c r="M745" s="19" t="s">
        <v>6171</v>
      </c>
      <c r="N745" s="20" t="s">
        <v>3986</v>
      </c>
      <c r="O745" s="20" t="s">
        <v>6321</v>
      </c>
      <c r="P745" s="21" t="s">
        <v>3985</v>
      </c>
      <c r="Q745" s="20"/>
      <c r="R745" s="21">
        <v>91001</v>
      </c>
      <c r="S745" s="21" t="s">
        <v>607</v>
      </c>
      <c r="T745" s="22">
        <v>42397</v>
      </c>
    </row>
    <row r="746" spans="1:20" s="18" customFormat="1" ht="18.75" customHeight="1" x14ac:dyDescent="0.25">
      <c r="A746" s="157">
        <v>7593</v>
      </c>
      <c r="B746" s="19" t="s">
        <v>3874</v>
      </c>
      <c r="C746" s="140">
        <v>690513005</v>
      </c>
      <c r="D746" s="17" t="s">
        <v>2854</v>
      </c>
      <c r="E746" s="17" t="s">
        <v>633</v>
      </c>
      <c r="F746" s="16" t="s">
        <v>27</v>
      </c>
      <c r="G746" s="16" t="s">
        <v>634</v>
      </c>
      <c r="H746" s="16" t="s">
        <v>29</v>
      </c>
      <c r="I746" s="17"/>
      <c r="J746" s="17"/>
      <c r="K746" s="17" t="s">
        <v>3875</v>
      </c>
      <c r="L746" s="17" t="s">
        <v>3876</v>
      </c>
      <c r="M746" s="19" t="s">
        <v>630</v>
      </c>
      <c r="N746" s="20" t="s">
        <v>3878</v>
      </c>
      <c r="O746" s="20" t="s">
        <v>3877</v>
      </c>
      <c r="P746" s="21"/>
      <c r="Q746" s="20"/>
      <c r="R746" s="21">
        <v>91001</v>
      </c>
      <c r="S746" s="21" t="s">
        <v>607</v>
      </c>
      <c r="T746" s="22">
        <v>42402</v>
      </c>
    </row>
    <row r="747" spans="1:20" s="18" customFormat="1" ht="18.75" customHeight="1" x14ac:dyDescent="0.25">
      <c r="A747" s="156">
        <v>7594</v>
      </c>
      <c r="B747" s="26" t="s">
        <v>3879</v>
      </c>
      <c r="C747" s="139">
        <v>691002004</v>
      </c>
      <c r="D747" s="24" t="s">
        <v>2854</v>
      </c>
      <c r="E747" s="24" t="s">
        <v>633</v>
      </c>
      <c r="F747" s="25" t="s">
        <v>27</v>
      </c>
      <c r="G747" s="25" t="s">
        <v>634</v>
      </c>
      <c r="H747" s="25" t="s">
        <v>29</v>
      </c>
      <c r="I747" s="24"/>
      <c r="J747" s="24"/>
      <c r="K747" s="24" t="s">
        <v>3880</v>
      </c>
      <c r="L747" s="24" t="s">
        <v>3882</v>
      </c>
      <c r="M747" s="26" t="s">
        <v>6171</v>
      </c>
      <c r="N747" s="27" t="s">
        <v>3884</v>
      </c>
      <c r="O747" s="27" t="s">
        <v>3881</v>
      </c>
      <c r="P747" s="28" t="s">
        <v>3883</v>
      </c>
      <c r="Q747" s="27"/>
      <c r="R747" s="28">
        <v>91001</v>
      </c>
      <c r="S747" s="28" t="s">
        <v>607</v>
      </c>
      <c r="T747" s="29">
        <v>42402</v>
      </c>
    </row>
    <row r="748" spans="1:20" s="18" customFormat="1" ht="18.75" customHeight="1" x14ac:dyDescent="0.25">
      <c r="A748" s="156">
        <v>7595</v>
      </c>
      <c r="B748" s="26" t="s">
        <v>2796</v>
      </c>
      <c r="C748" s="139">
        <v>605111211</v>
      </c>
      <c r="D748" s="24" t="s">
        <v>2752</v>
      </c>
      <c r="E748" s="24" t="s">
        <v>2758</v>
      </c>
      <c r="F748" s="25" t="s">
        <v>27</v>
      </c>
      <c r="G748" s="25" t="s">
        <v>2754</v>
      </c>
      <c r="H748" s="25" t="s">
        <v>29</v>
      </c>
      <c r="I748" s="24"/>
      <c r="J748" s="24"/>
      <c r="K748" s="24" t="s">
        <v>2797</v>
      </c>
      <c r="L748" s="24" t="s">
        <v>2798</v>
      </c>
      <c r="M748" s="26" t="s">
        <v>6222</v>
      </c>
      <c r="N748" s="27" t="s">
        <v>881</v>
      </c>
      <c r="O748" s="27" t="s">
        <v>2799</v>
      </c>
      <c r="P748" s="28"/>
      <c r="Q748" s="27"/>
      <c r="R748" s="28">
        <v>91001</v>
      </c>
      <c r="S748" s="28" t="s">
        <v>607</v>
      </c>
      <c r="T748" s="29">
        <v>42405</v>
      </c>
    </row>
    <row r="749" spans="1:20" s="18" customFormat="1" ht="18.75" customHeight="1" x14ac:dyDescent="0.25">
      <c r="A749" s="157">
        <v>7596</v>
      </c>
      <c r="B749" s="19" t="s">
        <v>3211</v>
      </c>
      <c r="C749" s="140">
        <v>690737000</v>
      </c>
      <c r="D749" s="17" t="s">
        <v>2854</v>
      </c>
      <c r="E749" s="17" t="s">
        <v>633</v>
      </c>
      <c r="F749" s="16" t="s">
        <v>27</v>
      </c>
      <c r="G749" s="16" t="s">
        <v>634</v>
      </c>
      <c r="H749" s="16" t="s">
        <v>29</v>
      </c>
      <c r="I749" s="17"/>
      <c r="J749" s="17"/>
      <c r="K749" s="17" t="s">
        <v>3212</v>
      </c>
      <c r="L749" s="17" t="s">
        <v>3213</v>
      </c>
      <c r="M749" s="19" t="s">
        <v>630</v>
      </c>
      <c r="N749" s="20" t="s">
        <v>3215</v>
      </c>
      <c r="O749" s="20" t="s">
        <v>3214</v>
      </c>
      <c r="P749" s="21"/>
      <c r="Q749" s="20"/>
      <c r="R749" s="21">
        <v>91001</v>
      </c>
      <c r="S749" s="21" t="s">
        <v>607</v>
      </c>
      <c r="T749" s="22">
        <v>42410</v>
      </c>
    </row>
    <row r="750" spans="1:20" s="18" customFormat="1" ht="18.75" customHeight="1" x14ac:dyDescent="0.25">
      <c r="A750" s="157">
        <v>7597</v>
      </c>
      <c r="B750" s="19" t="s">
        <v>3827</v>
      </c>
      <c r="C750" s="140">
        <v>691004007</v>
      </c>
      <c r="D750" s="17" t="s">
        <v>2854</v>
      </c>
      <c r="E750" s="17" t="s">
        <v>3595</v>
      </c>
      <c r="F750" s="16" t="s">
        <v>27</v>
      </c>
      <c r="G750" s="16" t="s">
        <v>634</v>
      </c>
      <c r="H750" s="16" t="s">
        <v>29</v>
      </c>
      <c r="I750" s="17"/>
      <c r="J750" s="17"/>
      <c r="K750" s="17" t="s">
        <v>3828</v>
      </c>
      <c r="L750" s="17" t="s">
        <v>3829</v>
      </c>
      <c r="M750" s="19" t="s">
        <v>6171</v>
      </c>
      <c r="N750" s="20" t="s">
        <v>3831</v>
      </c>
      <c r="O750" s="20" t="s">
        <v>3830</v>
      </c>
      <c r="P750" s="21"/>
      <c r="Q750" s="20"/>
      <c r="R750" s="21">
        <v>91001</v>
      </c>
      <c r="S750" s="21" t="s">
        <v>607</v>
      </c>
      <c r="T750" s="22">
        <v>42415</v>
      </c>
    </row>
    <row r="751" spans="1:20" s="18" customFormat="1" ht="18.75" customHeight="1" x14ac:dyDescent="0.25">
      <c r="A751" s="164">
        <v>7598</v>
      </c>
      <c r="B751" s="17" t="s">
        <v>3594</v>
      </c>
      <c r="C751" s="140">
        <v>690406004</v>
      </c>
      <c r="D751" s="17" t="s">
        <v>2854</v>
      </c>
      <c r="E751" s="17" t="s">
        <v>3595</v>
      </c>
      <c r="F751" s="16" t="s">
        <v>27</v>
      </c>
      <c r="G751" s="16" t="s">
        <v>634</v>
      </c>
      <c r="H751" s="16" t="s">
        <v>29</v>
      </c>
      <c r="I751" s="17"/>
      <c r="J751" s="17"/>
      <c r="K751" s="17" t="s">
        <v>6767</v>
      </c>
      <c r="L751" s="17" t="s">
        <v>3596</v>
      </c>
      <c r="M751" s="17" t="s">
        <v>6169</v>
      </c>
      <c r="N751" s="21" t="s">
        <v>6768</v>
      </c>
      <c r="O751" s="21" t="s">
        <v>3597</v>
      </c>
      <c r="P751" s="21" t="s">
        <v>6769</v>
      </c>
      <c r="Q751" s="21"/>
      <c r="R751" s="21">
        <v>91001</v>
      </c>
      <c r="S751" s="21" t="s">
        <v>607</v>
      </c>
      <c r="T751" s="50">
        <v>42416</v>
      </c>
    </row>
    <row r="752" spans="1:20" s="18" customFormat="1" ht="18.75" customHeight="1" x14ac:dyDescent="0.25">
      <c r="A752" s="157">
        <v>7599</v>
      </c>
      <c r="B752" s="19" t="s">
        <v>3703</v>
      </c>
      <c r="C752" s="140">
        <v>692513002</v>
      </c>
      <c r="D752" s="17" t="s">
        <v>2854</v>
      </c>
      <c r="E752" s="17" t="s">
        <v>3595</v>
      </c>
      <c r="F752" s="16" t="s">
        <v>27</v>
      </c>
      <c r="G752" s="16" t="s">
        <v>634</v>
      </c>
      <c r="H752" s="16" t="s">
        <v>29</v>
      </c>
      <c r="I752" s="17"/>
      <c r="J752" s="17"/>
      <c r="K752" s="17" t="s">
        <v>3704</v>
      </c>
      <c r="L752" s="17" t="s">
        <v>3706</v>
      </c>
      <c r="M752" s="19" t="s">
        <v>6222</v>
      </c>
      <c r="N752" s="17" t="s">
        <v>3708</v>
      </c>
      <c r="O752" s="20" t="s">
        <v>3707</v>
      </c>
      <c r="P752" s="20" t="s">
        <v>3705</v>
      </c>
      <c r="Q752" s="20"/>
      <c r="R752" s="21">
        <v>91001</v>
      </c>
      <c r="S752" s="21" t="s">
        <v>607</v>
      </c>
      <c r="T752" s="22">
        <v>42416</v>
      </c>
    </row>
    <row r="753" spans="1:20" s="18" customFormat="1" ht="18.75" customHeight="1" x14ac:dyDescent="0.25">
      <c r="A753" s="156">
        <v>7600</v>
      </c>
      <c r="B753" s="26" t="s">
        <v>1478</v>
      </c>
      <c r="C753" s="139" t="s">
        <v>7803</v>
      </c>
      <c r="D753" s="24" t="s">
        <v>81</v>
      </c>
      <c r="E753" s="24" t="s">
        <v>1479</v>
      </c>
      <c r="F753" s="25" t="s">
        <v>1480</v>
      </c>
      <c r="G753" s="25" t="s">
        <v>1481</v>
      </c>
      <c r="H753" s="25" t="s">
        <v>1482</v>
      </c>
      <c r="I753" s="24" t="s">
        <v>1483</v>
      </c>
      <c r="J753" s="24" t="s">
        <v>1484</v>
      </c>
      <c r="K753" s="24" t="s">
        <v>1485</v>
      </c>
      <c r="L753" s="24" t="s">
        <v>1487</v>
      </c>
      <c r="M753" s="26" t="s">
        <v>50</v>
      </c>
      <c r="N753" s="27" t="s">
        <v>1489</v>
      </c>
      <c r="O753" s="27" t="s">
        <v>1488</v>
      </c>
      <c r="P753" s="28" t="s">
        <v>1486</v>
      </c>
      <c r="Q753" s="27"/>
      <c r="R753" s="28" t="s">
        <v>419</v>
      </c>
      <c r="S753" s="28" t="s">
        <v>1490</v>
      </c>
      <c r="T753" s="29">
        <v>42417</v>
      </c>
    </row>
    <row r="754" spans="1:20" s="18" customFormat="1" ht="18.75" customHeight="1" x14ac:dyDescent="0.25">
      <c r="A754" s="157">
        <v>7601</v>
      </c>
      <c r="B754" s="19" t="s">
        <v>3356</v>
      </c>
      <c r="C754" s="140">
        <v>690402009</v>
      </c>
      <c r="D754" s="17" t="s">
        <v>2854</v>
      </c>
      <c r="E754" s="17" t="s">
        <v>3357</v>
      </c>
      <c r="F754" s="16" t="s">
        <v>27</v>
      </c>
      <c r="G754" s="16" t="s">
        <v>634</v>
      </c>
      <c r="H754" s="16" t="s">
        <v>29</v>
      </c>
      <c r="I754" s="17"/>
      <c r="J754" s="17"/>
      <c r="K754" s="17" t="s">
        <v>3358</v>
      </c>
      <c r="L754" s="17" t="s">
        <v>3359</v>
      </c>
      <c r="M754" s="19" t="s">
        <v>6169</v>
      </c>
      <c r="N754" s="20" t="s">
        <v>3361</v>
      </c>
      <c r="O754" s="20" t="s">
        <v>3360</v>
      </c>
      <c r="P754" s="21"/>
      <c r="Q754" s="20"/>
      <c r="R754" s="21">
        <v>91001</v>
      </c>
      <c r="S754" s="21" t="s">
        <v>607</v>
      </c>
      <c r="T754" s="22">
        <v>42422</v>
      </c>
    </row>
    <row r="755" spans="1:20" s="18" customFormat="1" ht="18.75" customHeight="1" x14ac:dyDescent="0.25">
      <c r="A755" s="156">
        <v>7602</v>
      </c>
      <c r="B755" s="26" t="s">
        <v>5699</v>
      </c>
      <c r="C755" s="139">
        <v>656579102</v>
      </c>
      <c r="D755" s="24" t="s">
        <v>81</v>
      </c>
      <c r="E755" s="24" t="s">
        <v>5700</v>
      </c>
      <c r="F755" s="25" t="s">
        <v>5701</v>
      </c>
      <c r="G755" s="25" t="s">
        <v>5702</v>
      </c>
      <c r="H755" s="25" t="s">
        <v>5703</v>
      </c>
      <c r="I755" s="24" t="s">
        <v>4773</v>
      </c>
      <c r="J755" s="24" t="s">
        <v>5704</v>
      </c>
      <c r="K755" s="24" t="s">
        <v>5705</v>
      </c>
      <c r="L755" s="24" t="s">
        <v>6213</v>
      </c>
      <c r="M755" s="26" t="s">
        <v>6168</v>
      </c>
      <c r="N755" s="27" t="s">
        <v>2446</v>
      </c>
      <c r="O755" s="27" t="s">
        <v>5707</v>
      </c>
      <c r="P755" s="28" t="s">
        <v>5706</v>
      </c>
      <c r="Q755" s="27"/>
      <c r="R755" s="28" t="s">
        <v>647</v>
      </c>
      <c r="S755" s="28" t="s">
        <v>5404</v>
      </c>
      <c r="T755" s="29">
        <v>42424</v>
      </c>
    </row>
    <row r="756" spans="1:20" s="18" customFormat="1" ht="18.75" customHeight="1" x14ac:dyDescent="0.25">
      <c r="A756" s="157">
        <v>7603</v>
      </c>
      <c r="B756" s="19" t="s">
        <v>3684</v>
      </c>
      <c r="C756" s="140">
        <v>691913007</v>
      </c>
      <c r="D756" s="17" t="s">
        <v>2854</v>
      </c>
      <c r="E756" s="17" t="s">
        <v>2871</v>
      </c>
      <c r="F756" s="16" t="s">
        <v>27</v>
      </c>
      <c r="G756" s="16" t="s">
        <v>2872</v>
      </c>
      <c r="H756" s="16" t="s">
        <v>29</v>
      </c>
      <c r="I756" s="17"/>
      <c r="J756" s="17"/>
      <c r="K756" s="17" t="s">
        <v>3685</v>
      </c>
      <c r="L756" s="17" t="s">
        <v>3686</v>
      </c>
      <c r="M756" s="19" t="s">
        <v>51</v>
      </c>
      <c r="N756" s="20" t="s">
        <v>3687</v>
      </c>
      <c r="O756" s="20" t="s">
        <v>6330</v>
      </c>
      <c r="P756" s="21" t="s">
        <v>6331</v>
      </c>
      <c r="Q756" s="20"/>
      <c r="R756" s="21">
        <v>91001</v>
      </c>
      <c r="S756" s="21" t="s">
        <v>2875</v>
      </c>
      <c r="T756" s="22">
        <v>42446</v>
      </c>
    </row>
    <row r="757" spans="1:20" s="18" customFormat="1" ht="18.75" customHeight="1" x14ac:dyDescent="0.25">
      <c r="A757" s="156">
        <v>7604</v>
      </c>
      <c r="B757" s="26" t="s">
        <v>3651</v>
      </c>
      <c r="C757" s="139">
        <v>691903001</v>
      </c>
      <c r="D757" s="24" t="s">
        <v>2854</v>
      </c>
      <c r="E757" s="24" t="s">
        <v>3595</v>
      </c>
      <c r="F757" s="25" t="s">
        <v>27</v>
      </c>
      <c r="G757" s="25" t="s">
        <v>634</v>
      </c>
      <c r="H757" s="25" t="s">
        <v>29</v>
      </c>
      <c r="I757" s="24"/>
      <c r="J757" s="24"/>
      <c r="K757" s="24" t="s">
        <v>3652</v>
      </c>
      <c r="L757" s="24" t="s">
        <v>3654</v>
      </c>
      <c r="M757" s="26" t="s">
        <v>51</v>
      </c>
      <c r="N757" s="27" t="s">
        <v>3656</v>
      </c>
      <c r="O757" s="27" t="s">
        <v>3655</v>
      </c>
      <c r="P757" s="28" t="s">
        <v>3653</v>
      </c>
      <c r="Q757" s="27"/>
      <c r="R757" s="28">
        <v>91001</v>
      </c>
      <c r="S757" s="28" t="s">
        <v>607</v>
      </c>
      <c r="T757" s="29">
        <v>42451</v>
      </c>
    </row>
    <row r="758" spans="1:20" s="18" customFormat="1" ht="18.75" customHeight="1" x14ac:dyDescent="0.25">
      <c r="A758" s="156">
        <v>7605</v>
      </c>
      <c r="B758" s="26" t="s">
        <v>685</v>
      </c>
      <c r="C758" s="139">
        <v>651131154</v>
      </c>
      <c r="D758" s="24" t="s">
        <v>81</v>
      </c>
      <c r="E758" s="24" t="s">
        <v>686</v>
      </c>
      <c r="F758" s="25" t="s">
        <v>6749</v>
      </c>
      <c r="G758" s="25" t="s">
        <v>687</v>
      </c>
      <c r="H758" s="25" t="s">
        <v>688</v>
      </c>
      <c r="I758" s="24" t="s">
        <v>482</v>
      </c>
      <c r="J758" s="24" t="s">
        <v>689</v>
      </c>
      <c r="K758" s="24" t="s">
        <v>690</v>
      </c>
      <c r="L758" s="24" t="s">
        <v>692</v>
      </c>
      <c r="M758" s="26" t="s">
        <v>6171</v>
      </c>
      <c r="N758" s="27" t="s">
        <v>638</v>
      </c>
      <c r="O758" s="40" t="s">
        <v>693</v>
      </c>
      <c r="P758" s="28" t="s">
        <v>691</v>
      </c>
      <c r="Q758" s="27"/>
      <c r="R758" s="28" t="s">
        <v>419</v>
      </c>
      <c r="S758" s="33" t="s">
        <v>7023</v>
      </c>
      <c r="T758" s="29">
        <v>42472</v>
      </c>
    </row>
    <row r="759" spans="1:20" s="18" customFormat="1" ht="18.75" customHeight="1" x14ac:dyDescent="0.25">
      <c r="A759" s="156">
        <v>7606</v>
      </c>
      <c r="B759" s="26" t="s">
        <v>2296</v>
      </c>
      <c r="C759" s="139">
        <v>651137691</v>
      </c>
      <c r="D759" s="28" t="s">
        <v>2297</v>
      </c>
      <c r="E759" s="24" t="s">
        <v>2298</v>
      </c>
      <c r="F759" s="25" t="s">
        <v>2299</v>
      </c>
      <c r="G759" s="25" t="s">
        <v>2300</v>
      </c>
      <c r="H759" s="25" t="s">
        <v>2301</v>
      </c>
      <c r="I759" s="24" t="s">
        <v>2302</v>
      </c>
      <c r="J759" s="24" t="s">
        <v>2303</v>
      </c>
      <c r="K759" s="24" t="s">
        <v>2304</v>
      </c>
      <c r="L759" s="24" t="s">
        <v>2306</v>
      </c>
      <c r="M759" s="26" t="s">
        <v>630</v>
      </c>
      <c r="N759" s="27" t="s">
        <v>2308</v>
      </c>
      <c r="O759" s="27" t="s">
        <v>2307</v>
      </c>
      <c r="P759" s="28" t="s">
        <v>2305</v>
      </c>
      <c r="Q759" s="27"/>
      <c r="R759" s="28">
        <v>93401</v>
      </c>
      <c r="S759" s="28" t="s">
        <v>1577</v>
      </c>
      <c r="T759" s="29">
        <v>42489</v>
      </c>
    </row>
    <row r="760" spans="1:20" s="18" customFormat="1" ht="18.75" customHeight="1" x14ac:dyDescent="0.25">
      <c r="A760" s="156">
        <v>7607</v>
      </c>
      <c r="B760" s="26" t="s">
        <v>4962</v>
      </c>
      <c r="C760" s="139" t="s">
        <v>8621</v>
      </c>
      <c r="D760" s="24" t="s">
        <v>81</v>
      </c>
      <c r="E760" s="24" t="s">
        <v>4963</v>
      </c>
      <c r="F760" s="25" t="s">
        <v>4964</v>
      </c>
      <c r="G760" s="25" t="s">
        <v>4965</v>
      </c>
      <c r="H760" s="25" t="s">
        <v>4966</v>
      </c>
      <c r="I760" s="24" t="s">
        <v>4967</v>
      </c>
      <c r="J760" s="24" t="s">
        <v>4968</v>
      </c>
      <c r="K760" s="24" t="s">
        <v>4969</v>
      </c>
      <c r="L760" s="24" t="s">
        <v>4971</v>
      </c>
      <c r="M760" s="26" t="s">
        <v>344</v>
      </c>
      <c r="N760" s="27" t="s">
        <v>4973</v>
      </c>
      <c r="O760" s="27" t="s">
        <v>4972</v>
      </c>
      <c r="P760" s="28" t="s">
        <v>4970</v>
      </c>
      <c r="Q760" s="27"/>
      <c r="R760" s="28" t="s">
        <v>647</v>
      </c>
      <c r="S760" s="28" t="s">
        <v>2261</v>
      </c>
      <c r="T760" s="29">
        <v>42501</v>
      </c>
    </row>
    <row r="761" spans="1:20" s="18" customFormat="1" ht="18.75" customHeight="1" x14ac:dyDescent="0.25">
      <c r="A761" s="156">
        <v>7608</v>
      </c>
      <c r="B761" s="26" t="s">
        <v>477</v>
      </c>
      <c r="C761" s="139">
        <v>650984447</v>
      </c>
      <c r="D761" s="24" t="s">
        <v>81</v>
      </c>
      <c r="E761" s="24" t="s">
        <v>478</v>
      </c>
      <c r="F761" s="25" t="s">
        <v>479</v>
      </c>
      <c r="G761" s="25" t="s">
        <v>480</v>
      </c>
      <c r="H761" s="25" t="s">
        <v>481</v>
      </c>
      <c r="I761" s="24" t="s">
        <v>482</v>
      </c>
      <c r="J761" s="24" t="s">
        <v>483</v>
      </c>
      <c r="K761" s="24" t="s">
        <v>484</v>
      </c>
      <c r="L761" s="24" t="s">
        <v>486</v>
      </c>
      <c r="M761" s="26" t="s">
        <v>50</v>
      </c>
      <c r="N761" s="27"/>
      <c r="O761" s="27" t="s">
        <v>487</v>
      </c>
      <c r="P761" s="28" t="s">
        <v>485</v>
      </c>
      <c r="Q761" s="27"/>
      <c r="R761" s="28" t="s">
        <v>419</v>
      </c>
      <c r="S761" s="28" t="s">
        <v>488</v>
      </c>
      <c r="T761" s="29">
        <v>42538</v>
      </c>
    </row>
    <row r="762" spans="1:20" s="18" customFormat="1" ht="18.75" customHeight="1" x14ac:dyDescent="0.25">
      <c r="A762" s="157">
        <v>7609</v>
      </c>
      <c r="B762" s="19" t="s">
        <v>1372</v>
      </c>
      <c r="C762" s="140" t="s">
        <v>7802</v>
      </c>
      <c r="D762" s="17" t="s">
        <v>53</v>
      </c>
      <c r="E762" s="17" t="s">
        <v>1373</v>
      </c>
      <c r="F762" s="31" t="s">
        <v>8170</v>
      </c>
      <c r="G762" s="16" t="s">
        <v>1374</v>
      </c>
      <c r="H762" s="31" t="s">
        <v>8171</v>
      </c>
      <c r="I762" s="17" t="s">
        <v>567</v>
      </c>
      <c r="J762" s="17" t="s">
        <v>8172</v>
      </c>
      <c r="K762" s="17" t="s">
        <v>1375</v>
      </c>
      <c r="L762" s="17" t="s">
        <v>1376</v>
      </c>
      <c r="M762" s="19" t="s">
        <v>6169</v>
      </c>
      <c r="N762" s="20" t="s">
        <v>1377</v>
      </c>
      <c r="O762" s="20" t="s">
        <v>7780</v>
      </c>
      <c r="P762" s="21" t="s">
        <v>1378</v>
      </c>
      <c r="Q762" s="20"/>
      <c r="R762" s="21" t="s">
        <v>48</v>
      </c>
      <c r="S762" s="21" t="s">
        <v>7756</v>
      </c>
      <c r="T762" s="22">
        <v>42538</v>
      </c>
    </row>
    <row r="763" spans="1:20" s="18" customFormat="1" ht="18.75" customHeight="1" x14ac:dyDescent="0.25">
      <c r="A763" s="156">
        <v>7610</v>
      </c>
      <c r="B763" s="26" t="s">
        <v>5415</v>
      </c>
      <c r="C763" s="139">
        <v>651155924</v>
      </c>
      <c r="D763" s="24" t="s">
        <v>81</v>
      </c>
      <c r="E763" s="24" t="s">
        <v>5416</v>
      </c>
      <c r="F763" s="25" t="s">
        <v>5417</v>
      </c>
      <c r="G763" s="25" t="s">
        <v>5418</v>
      </c>
      <c r="H763" s="25" t="s">
        <v>5419</v>
      </c>
      <c r="I763" s="24" t="s">
        <v>2069</v>
      </c>
      <c r="J763" s="24" t="s">
        <v>5420</v>
      </c>
      <c r="K763" s="24" t="s">
        <v>5421</v>
      </c>
      <c r="L763" s="24" t="s">
        <v>5423</v>
      </c>
      <c r="M763" s="26" t="s">
        <v>6172</v>
      </c>
      <c r="N763" s="27" t="s">
        <v>1113</v>
      </c>
      <c r="O763" s="27" t="s">
        <v>5424</v>
      </c>
      <c r="P763" s="28" t="s">
        <v>5422</v>
      </c>
      <c r="Q763" s="27"/>
      <c r="R763" s="28" t="s">
        <v>647</v>
      </c>
      <c r="S763" s="28" t="s">
        <v>2261</v>
      </c>
      <c r="T763" s="29">
        <v>42543</v>
      </c>
    </row>
    <row r="764" spans="1:20" s="18" customFormat="1" ht="18.75" customHeight="1" x14ac:dyDescent="0.25">
      <c r="A764" s="156">
        <v>7611</v>
      </c>
      <c r="B764" s="26" t="s">
        <v>2590</v>
      </c>
      <c r="C764" s="139">
        <v>651163854</v>
      </c>
      <c r="D764" s="24" t="s">
        <v>1579</v>
      </c>
      <c r="E764" s="24" t="s">
        <v>2591</v>
      </c>
      <c r="F764" s="25" t="s">
        <v>2592</v>
      </c>
      <c r="G764" s="25" t="s">
        <v>6111</v>
      </c>
      <c r="H764" s="25" t="s">
        <v>2593</v>
      </c>
      <c r="I764" s="24" t="s">
        <v>2202</v>
      </c>
      <c r="J764" s="24" t="s">
        <v>2594</v>
      </c>
      <c r="K764" s="24" t="s">
        <v>2595</v>
      </c>
      <c r="L764" s="24" t="s">
        <v>2597</v>
      </c>
      <c r="M764" s="26" t="s">
        <v>50</v>
      </c>
      <c r="N764" s="27" t="s">
        <v>1489</v>
      </c>
      <c r="O764" s="27" t="s">
        <v>2598</v>
      </c>
      <c r="P764" s="28" t="s">
        <v>2596</v>
      </c>
      <c r="Q764" s="27"/>
      <c r="R764" s="28" t="s">
        <v>48</v>
      </c>
      <c r="S764" s="28" t="s">
        <v>2599</v>
      </c>
      <c r="T764" s="29">
        <v>42543</v>
      </c>
    </row>
    <row r="765" spans="1:20" s="18" customFormat="1" ht="18.75" customHeight="1" x14ac:dyDescent="0.25">
      <c r="A765" s="156">
        <v>7612</v>
      </c>
      <c r="B765" s="26" t="s">
        <v>5443</v>
      </c>
      <c r="C765" s="139" t="s">
        <v>7867</v>
      </c>
      <c r="D765" s="24" t="s">
        <v>81</v>
      </c>
      <c r="E765" s="24" t="s">
        <v>5444</v>
      </c>
      <c r="F765" s="25" t="s">
        <v>6696</v>
      </c>
      <c r="G765" s="25" t="s">
        <v>5445</v>
      </c>
      <c r="H765" s="25" t="s">
        <v>5446</v>
      </c>
      <c r="I765" s="24" t="s">
        <v>2069</v>
      </c>
      <c r="J765" s="24" t="s">
        <v>5447</v>
      </c>
      <c r="K765" s="24" t="s">
        <v>5448</v>
      </c>
      <c r="L765" s="24" t="s">
        <v>5449</v>
      </c>
      <c r="M765" s="26" t="s">
        <v>6166</v>
      </c>
      <c r="N765" s="27" t="s">
        <v>168</v>
      </c>
      <c r="O765" s="27">
        <v>967621906</v>
      </c>
      <c r="P765" s="40" t="s">
        <v>5450</v>
      </c>
      <c r="Q765" s="27"/>
      <c r="R765" s="28" t="s">
        <v>647</v>
      </c>
      <c r="S765" s="28" t="s">
        <v>6697</v>
      </c>
      <c r="T765" s="29">
        <v>42565</v>
      </c>
    </row>
    <row r="766" spans="1:20" s="18" customFormat="1" ht="18.75" customHeight="1" x14ac:dyDescent="0.25">
      <c r="A766" s="156">
        <v>7613</v>
      </c>
      <c r="B766" s="26" t="s">
        <v>2777</v>
      </c>
      <c r="C766" s="139" t="s">
        <v>7823</v>
      </c>
      <c r="D766" s="24" t="s">
        <v>2752</v>
      </c>
      <c r="E766" s="24" t="s">
        <v>2758</v>
      </c>
      <c r="F766" s="25" t="s">
        <v>27</v>
      </c>
      <c r="G766" s="25" t="s">
        <v>2754</v>
      </c>
      <c r="H766" s="25" t="s">
        <v>29</v>
      </c>
      <c r="I766" s="24"/>
      <c r="J766" s="24"/>
      <c r="K766" s="24" t="s">
        <v>2778</v>
      </c>
      <c r="L766" s="24" t="s">
        <v>2779</v>
      </c>
      <c r="M766" s="26" t="s">
        <v>890</v>
      </c>
      <c r="N766" s="27" t="s">
        <v>891</v>
      </c>
      <c r="O766" s="27" t="s">
        <v>2780</v>
      </c>
      <c r="P766" s="28" t="s">
        <v>2781</v>
      </c>
      <c r="Q766" s="27"/>
      <c r="R766" s="28">
        <v>91001</v>
      </c>
      <c r="S766" s="28" t="s">
        <v>607</v>
      </c>
      <c r="T766" s="29">
        <v>42585</v>
      </c>
    </row>
    <row r="767" spans="1:20" s="18" customFormat="1" ht="18.75" customHeight="1" x14ac:dyDescent="0.25">
      <c r="A767" s="157">
        <v>7614</v>
      </c>
      <c r="B767" s="19" t="s">
        <v>4807</v>
      </c>
      <c r="C767" s="140">
        <v>651185149</v>
      </c>
      <c r="D767" s="17" t="s">
        <v>81</v>
      </c>
      <c r="E767" s="17" t="s">
        <v>4808</v>
      </c>
      <c r="F767" s="21" t="s">
        <v>7270</v>
      </c>
      <c r="G767" s="16" t="s">
        <v>4809</v>
      </c>
      <c r="H767" s="16" t="s">
        <v>4810</v>
      </c>
      <c r="I767" s="17" t="s">
        <v>4811</v>
      </c>
      <c r="J767" s="17" t="s">
        <v>4812</v>
      </c>
      <c r="K767" s="17" t="s">
        <v>4813</v>
      </c>
      <c r="L767" s="17" t="s">
        <v>7271</v>
      </c>
      <c r="M767" s="19" t="s">
        <v>6166</v>
      </c>
      <c r="N767" s="20" t="s">
        <v>1725</v>
      </c>
      <c r="O767" s="20" t="s">
        <v>7272</v>
      </c>
      <c r="P767" s="21" t="s">
        <v>7273</v>
      </c>
      <c r="Q767" s="20"/>
      <c r="R767" s="21" t="s">
        <v>647</v>
      </c>
      <c r="S767" s="21" t="s">
        <v>6878</v>
      </c>
      <c r="T767" s="22">
        <v>42599</v>
      </c>
    </row>
    <row r="768" spans="1:20" s="18" customFormat="1" ht="18.75" customHeight="1" x14ac:dyDescent="0.25">
      <c r="A768" s="156">
        <v>7615</v>
      </c>
      <c r="B768" s="26" t="s">
        <v>3059</v>
      </c>
      <c r="C768" s="139" t="s">
        <v>7829</v>
      </c>
      <c r="D768" s="24" t="s">
        <v>2854</v>
      </c>
      <c r="E768" s="24" t="s">
        <v>2871</v>
      </c>
      <c r="F768" s="25" t="s">
        <v>27</v>
      </c>
      <c r="G768" s="25" t="s">
        <v>2872</v>
      </c>
      <c r="H768" s="25" t="s">
        <v>29</v>
      </c>
      <c r="I768" s="24"/>
      <c r="J768" s="24"/>
      <c r="K768" s="24" t="s">
        <v>3060</v>
      </c>
      <c r="L768" s="24" t="s">
        <v>3061</v>
      </c>
      <c r="M768" s="26" t="s">
        <v>51</v>
      </c>
      <c r="N768" s="27" t="s">
        <v>3062</v>
      </c>
      <c r="O768" s="27"/>
      <c r="P768" s="28" t="s">
        <v>3063</v>
      </c>
      <c r="Q768" s="27"/>
      <c r="R768" s="28">
        <v>91001</v>
      </c>
      <c r="S768" s="28" t="s">
        <v>2875</v>
      </c>
      <c r="T768" s="29">
        <v>42615</v>
      </c>
    </row>
    <row r="769" spans="1:20" s="18" customFormat="1" ht="18.75" customHeight="1" x14ac:dyDescent="0.25">
      <c r="A769" s="156">
        <v>7616</v>
      </c>
      <c r="B769" s="26" t="s">
        <v>1033</v>
      </c>
      <c r="C769" s="139">
        <v>650651170</v>
      </c>
      <c r="D769" s="24" t="s">
        <v>53</v>
      </c>
      <c r="E769" s="24" t="s">
        <v>1034</v>
      </c>
      <c r="F769" s="25" t="s">
        <v>1035</v>
      </c>
      <c r="G769" s="25" t="s">
        <v>1036</v>
      </c>
      <c r="H769" s="25" t="s">
        <v>1037</v>
      </c>
      <c r="I769" s="24" t="s">
        <v>482</v>
      </c>
      <c r="J769" s="24" t="s">
        <v>1038</v>
      </c>
      <c r="K769" s="24" t="s">
        <v>1039</v>
      </c>
      <c r="L769" s="24" t="s">
        <v>1040</v>
      </c>
      <c r="M769" s="26" t="s">
        <v>50</v>
      </c>
      <c r="N769" s="27" t="s">
        <v>730</v>
      </c>
      <c r="O769" s="27">
        <v>954202602</v>
      </c>
      <c r="P769" s="28" t="s">
        <v>1041</v>
      </c>
      <c r="Q769" s="27"/>
      <c r="R769" s="28" t="s">
        <v>48</v>
      </c>
      <c r="S769" s="28" t="s">
        <v>1042</v>
      </c>
      <c r="T769" s="29">
        <v>42618</v>
      </c>
    </row>
    <row r="770" spans="1:20" s="18" customFormat="1" ht="18.75" customHeight="1" x14ac:dyDescent="0.25">
      <c r="A770" s="156">
        <v>7617</v>
      </c>
      <c r="B770" s="26" t="s">
        <v>861</v>
      </c>
      <c r="C770" s="139">
        <v>651018196</v>
      </c>
      <c r="D770" s="25" t="s">
        <v>81</v>
      </c>
      <c r="E770" s="24" t="s">
        <v>862</v>
      </c>
      <c r="F770" s="25" t="s">
        <v>863</v>
      </c>
      <c r="G770" s="25" t="s">
        <v>864</v>
      </c>
      <c r="H770" s="25" t="s">
        <v>865</v>
      </c>
      <c r="I770" s="24" t="s">
        <v>824</v>
      </c>
      <c r="J770" s="24" t="s">
        <v>866</v>
      </c>
      <c r="K770" s="24" t="s">
        <v>867</v>
      </c>
      <c r="L770" s="24" t="s">
        <v>868</v>
      </c>
      <c r="M770" s="26" t="s">
        <v>6167</v>
      </c>
      <c r="N770" s="27" t="s">
        <v>62</v>
      </c>
      <c r="O770" s="27" t="s">
        <v>869</v>
      </c>
      <c r="P770" s="28" t="s">
        <v>870</v>
      </c>
      <c r="Q770" s="27"/>
      <c r="R770" s="27" t="s">
        <v>419</v>
      </c>
      <c r="S770" s="28" t="s">
        <v>488</v>
      </c>
      <c r="T770" s="29">
        <v>42626</v>
      </c>
    </row>
    <row r="771" spans="1:20" s="18" customFormat="1" ht="18.75" customHeight="1" x14ac:dyDescent="0.25">
      <c r="A771" s="156">
        <v>7618</v>
      </c>
      <c r="B771" s="26" t="s">
        <v>2669</v>
      </c>
      <c r="C771" s="139">
        <v>653380682</v>
      </c>
      <c r="D771" s="24" t="s">
        <v>1566</v>
      </c>
      <c r="E771" s="24" t="s">
        <v>2670</v>
      </c>
      <c r="F771" s="25" t="s">
        <v>2671</v>
      </c>
      <c r="G771" s="25" t="s">
        <v>2672</v>
      </c>
      <c r="H771" s="25" t="s">
        <v>6792</v>
      </c>
      <c r="I771" s="24" t="s">
        <v>2069</v>
      </c>
      <c r="J771" s="34">
        <v>43556</v>
      </c>
      <c r="K771" s="24" t="s">
        <v>2673</v>
      </c>
      <c r="L771" s="24" t="s">
        <v>2675</v>
      </c>
      <c r="M771" s="26" t="s">
        <v>50</v>
      </c>
      <c r="N771" s="27" t="s">
        <v>2369</v>
      </c>
      <c r="O771" s="27" t="s">
        <v>2676</v>
      </c>
      <c r="P771" s="28" t="s">
        <v>2674</v>
      </c>
      <c r="Q771" s="27"/>
      <c r="R771" s="28">
        <v>93401</v>
      </c>
      <c r="S771" s="28" t="s">
        <v>2677</v>
      </c>
      <c r="T771" s="29">
        <v>42646</v>
      </c>
    </row>
    <row r="772" spans="1:20" s="18" customFormat="1" ht="18.75" customHeight="1" x14ac:dyDescent="0.25">
      <c r="A772" s="156">
        <v>7619</v>
      </c>
      <c r="B772" s="26" t="s">
        <v>6150</v>
      </c>
      <c r="C772" s="139">
        <v>692646002</v>
      </c>
      <c r="D772" s="24" t="s">
        <v>2854</v>
      </c>
      <c r="E772" s="24" t="s">
        <v>2871</v>
      </c>
      <c r="F772" s="25" t="s">
        <v>27</v>
      </c>
      <c r="G772" s="25" t="s">
        <v>2872</v>
      </c>
      <c r="H772" s="25" t="s">
        <v>29</v>
      </c>
      <c r="I772" s="24"/>
      <c r="J772" s="24"/>
      <c r="K772" s="24" t="s">
        <v>2876</v>
      </c>
      <c r="L772" s="24" t="s">
        <v>2877</v>
      </c>
      <c r="M772" s="26" t="s">
        <v>344</v>
      </c>
      <c r="N772" s="27" t="s">
        <v>2878</v>
      </c>
      <c r="O772" s="27" t="s">
        <v>2879</v>
      </c>
      <c r="P772" s="28" t="s">
        <v>2880</v>
      </c>
      <c r="Q772" s="27"/>
      <c r="R772" s="28">
        <v>91001</v>
      </c>
      <c r="S772" s="28" t="s">
        <v>2875</v>
      </c>
      <c r="T772" s="29">
        <v>42650</v>
      </c>
    </row>
    <row r="773" spans="1:20" s="18" customFormat="1" ht="18.75" customHeight="1" x14ac:dyDescent="0.25">
      <c r="A773" s="156">
        <v>7620</v>
      </c>
      <c r="B773" s="26" t="s">
        <v>2254</v>
      </c>
      <c r="C773" s="139">
        <v>732384006</v>
      </c>
      <c r="D773" s="24" t="s">
        <v>1566</v>
      </c>
      <c r="E773" s="24" t="s">
        <v>2255</v>
      </c>
      <c r="F773" s="31" t="s">
        <v>7580</v>
      </c>
      <c r="G773" s="25" t="s">
        <v>2256</v>
      </c>
      <c r="H773" s="31" t="s">
        <v>7581</v>
      </c>
      <c r="I773" s="24" t="s">
        <v>7582</v>
      </c>
      <c r="J773" s="24" t="s">
        <v>7583</v>
      </c>
      <c r="K773" s="24" t="s">
        <v>2258</v>
      </c>
      <c r="L773" s="24" t="s">
        <v>2259</v>
      </c>
      <c r="M773" s="26" t="s">
        <v>50</v>
      </c>
      <c r="N773" s="27" t="s">
        <v>2260</v>
      </c>
      <c r="O773" s="38" t="s">
        <v>7552</v>
      </c>
      <c r="P773" s="33" t="s">
        <v>7553</v>
      </c>
      <c r="Q773" s="27"/>
      <c r="R773" s="28" t="s">
        <v>647</v>
      </c>
      <c r="S773" s="33" t="s">
        <v>7588</v>
      </c>
      <c r="T773" s="29">
        <v>42688</v>
      </c>
    </row>
    <row r="774" spans="1:20" s="18" customFormat="1" ht="18.75" customHeight="1" x14ac:dyDescent="0.25">
      <c r="A774" s="156">
        <v>7621</v>
      </c>
      <c r="B774" s="26" t="s">
        <v>5209</v>
      </c>
      <c r="C774" s="139">
        <v>650464451</v>
      </c>
      <c r="D774" s="24" t="s">
        <v>81</v>
      </c>
      <c r="E774" s="24" t="s">
        <v>5210</v>
      </c>
      <c r="F774" s="25" t="s">
        <v>5211</v>
      </c>
      <c r="G774" s="25" t="s">
        <v>5212</v>
      </c>
      <c r="H774" s="25" t="s">
        <v>5213</v>
      </c>
      <c r="I774" s="24" t="s">
        <v>5214</v>
      </c>
      <c r="J774" s="24" t="s">
        <v>5215</v>
      </c>
      <c r="K774" s="24" t="s">
        <v>5216</v>
      </c>
      <c r="L774" s="24" t="s">
        <v>5217</v>
      </c>
      <c r="M774" s="26" t="s">
        <v>50</v>
      </c>
      <c r="N774" s="27" t="s">
        <v>852</v>
      </c>
      <c r="O774" s="27"/>
      <c r="P774" s="28" t="s">
        <v>5218</v>
      </c>
      <c r="Q774" s="27"/>
      <c r="R774" s="28" t="s">
        <v>647</v>
      </c>
      <c r="S774" s="28" t="s">
        <v>2261</v>
      </c>
      <c r="T774" s="29">
        <v>42702</v>
      </c>
    </row>
    <row r="775" spans="1:20" s="18" customFormat="1" ht="18.75" customHeight="1" x14ac:dyDescent="0.25">
      <c r="A775" s="156">
        <v>7622</v>
      </c>
      <c r="B775" s="26" t="s">
        <v>5614</v>
      </c>
      <c r="C775" s="139">
        <v>650345029</v>
      </c>
      <c r="D775" s="24" t="s">
        <v>81</v>
      </c>
      <c r="E775" s="24" t="s">
        <v>5615</v>
      </c>
      <c r="F775" s="25" t="s">
        <v>5616</v>
      </c>
      <c r="G775" s="25" t="s">
        <v>5617</v>
      </c>
      <c r="H775" s="25" t="s">
        <v>5618</v>
      </c>
      <c r="I775" s="24" t="s">
        <v>961</v>
      </c>
      <c r="J775" s="24" t="s">
        <v>5619</v>
      </c>
      <c r="K775" s="24" t="s">
        <v>5620</v>
      </c>
      <c r="L775" s="24" t="s">
        <v>5621</v>
      </c>
      <c r="M775" s="26" t="s">
        <v>50</v>
      </c>
      <c r="N775" s="27" t="s">
        <v>5622</v>
      </c>
      <c r="O775" s="27"/>
      <c r="P775" s="28"/>
      <c r="Q775" s="27"/>
      <c r="R775" s="28" t="s">
        <v>647</v>
      </c>
      <c r="S775" s="28" t="s">
        <v>5623</v>
      </c>
      <c r="T775" s="29">
        <v>42720</v>
      </c>
    </row>
    <row r="776" spans="1:20" s="18" customFormat="1" ht="18.75" customHeight="1" x14ac:dyDescent="0.25">
      <c r="A776" s="156">
        <v>7623</v>
      </c>
      <c r="B776" s="26" t="s">
        <v>4878</v>
      </c>
      <c r="C776" s="139">
        <v>651265479</v>
      </c>
      <c r="D776" s="24" t="s">
        <v>81</v>
      </c>
      <c r="E776" s="24" t="s">
        <v>4879</v>
      </c>
      <c r="F776" s="25" t="s">
        <v>4880</v>
      </c>
      <c r="G776" s="25" t="s">
        <v>4881</v>
      </c>
      <c r="H776" s="25" t="s">
        <v>4882</v>
      </c>
      <c r="I776" s="24" t="s">
        <v>4883</v>
      </c>
      <c r="J776" s="24" t="s">
        <v>4884</v>
      </c>
      <c r="K776" s="24" t="s">
        <v>4885</v>
      </c>
      <c r="L776" s="24" t="s">
        <v>4887</v>
      </c>
      <c r="M776" s="26" t="s">
        <v>6172</v>
      </c>
      <c r="N776" s="27" t="s">
        <v>1113</v>
      </c>
      <c r="O776" s="27" t="s">
        <v>4888</v>
      </c>
      <c r="P776" s="28" t="s">
        <v>4886</v>
      </c>
      <c r="Q776" s="27"/>
      <c r="R776" s="28" t="s">
        <v>92</v>
      </c>
      <c r="S776" s="25" t="s">
        <v>4889</v>
      </c>
      <c r="T776" s="29">
        <v>42730</v>
      </c>
    </row>
    <row r="777" spans="1:20" s="18" customFormat="1" ht="18.75" customHeight="1" x14ac:dyDescent="0.25">
      <c r="A777" s="157">
        <v>7624</v>
      </c>
      <c r="B777" s="19" t="s">
        <v>3549</v>
      </c>
      <c r="C777" s="140">
        <v>690606003</v>
      </c>
      <c r="D777" s="17" t="s">
        <v>2854</v>
      </c>
      <c r="E777" s="17" t="s">
        <v>2871</v>
      </c>
      <c r="F777" s="16" t="s">
        <v>27</v>
      </c>
      <c r="G777" s="16" t="s">
        <v>2872</v>
      </c>
      <c r="H777" s="16" t="s">
        <v>29</v>
      </c>
      <c r="I777" s="17"/>
      <c r="J777" s="17"/>
      <c r="K777" s="17" t="s">
        <v>3550</v>
      </c>
      <c r="L777" s="17" t="s">
        <v>3551</v>
      </c>
      <c r="M777" s="19" t="s">
        <v>630</v>
      </c>
      <c r="N777" s="20" t="s">
        <v>3552</v>
      </c>
      <c r="O777" s="20"/>
      <c r="P777" s="21"/>
      <c r="Q777" s="20"/>
      <c r="R777" s="21">
        <v>91001</v>
      </c>
      <c r="S777" s="21" t="s">
        <v>2875</v>
      </c>
      <c r="T777" s="22">
        <v>42739</v>
      </c>
    </row>
    <row r="778" spans="1:20" s="18" customFormat="1" ht="18.75" customHeight="1" x14ac:dyDescent="0.25">
      <c r="A778" s="156">
        <v>7625</v>
      </c>
      <c r="B778" s="26" t="s">
        <v>4655</v>
      </c>
      <c r="C778" s="139">
        <v>650199650</v>
      </c>
      <c r="D778" s="24" t="s">
        <v>4656</v>
      </c>
      <c r="E778" s="24" t="s">
        <v>4657</v>
      </c>
      <c r="F778" s="25" t="s">
        <v>4658</v>
      </c>
      <c r="G778" s="25" t="s">
        <v>4659</v>
      </c>
      <c r="H778" s="25" t="s">
        <v>4660</v>
      </c>
      <c r="I778" s="24" t="s">
        <v>961</v>
      </c>
      <c r="J778" s="24" t="s">
        <v>4661</v>
      </c>
      <c r="K778" s="24" t="s">
        <v>4662</v>
      </c>
      <c r="L778" s="24" t="s">
        <v>4664</v>
      </c>
      <c r="M778" s="26" t="s">
        <v>630</v>
      </c>
      <c r="N778" s="27" t="s">
        <v>4666</v>
      </c>
      <c r="O778" s="27" t="s">
        <v>4665</v>
      </c>
      <c r="P778" s="28" t="s">
        <v>4663</v>
      </c>
      <c r="Q778" s="27"/>
      <c r="R778" s="28">
        <v>93401</v>
      </c>
      <c r="S778" s="28" t="s">
        <v>4667</v>
      </c>
      <c r="T778" s="29">
        <v>42762</v>
      </c>
    </row>
    <row r="779" spans="1:20" s="18" customFormat="1" ht="18.75" customHeight="1" x14ac:dyDescent="0.25">
      <c r="A779" s="156">
        <v>7626</v>
      </c>
      <c r="B779" s="26" t="s">
        <v>4936</v>
      </c>
      <c r="C779" s="139" t="s">
        <v>7861</v>
      </c>
      <c r="D779" s="24" t="s">
        <v>81</v>
      </c>
      <c r="E779" s="24" t="s">
        <v>4937</v>
      </c>
      <c r="F779" s="31" t="s">
        <v>7036</v>
      </c>
      <c r="G779" s="25" t="s">
        <v>4938</v>
      </c>
      <c r="H779" s="25" t="s">
        <v>4939</v>
      </c>
      <c r="I779" s="32" t="s">
        <v>2069</v>
      </c>
      <c r="J779" s="32" t="s">
        <v>7145</v>
      </c>
      <c r="K779" s="24" t="s">
        <v>4940</v>
      </c>
      <c r="L779" s="24" t="s">
        <v>4941</v>
      </c>
      <c r="M779" s="26" t="s">
        <v>344</v>
      </c>
      <c r="N779" s="27" t="s">
        <v>4942</v>
      </c>
      <c r="O779" s="27" t="s">
        <v>4943</v>
      </c>
      <c r="P779" s="33" t="s">
        <v>7037</v>
      </c>
      <c r="Q779" s="27"/>
      <c r="R779" s="28" t="s">
        <v>647</v>
      </c>
      <c r="S779" s="33" t="s">
        <v>7038</v>
      </c>
      <c r="T779" s="29">
        <v>42762</v>
      </c>
    </row>
    <row r="780" spans="1:20" s="18" customFormat="1" ht="18.75" customHeight="1" x14ac:dyDescent="0.25">
      <c r="A780" s="157">
        <v>7627</v>
      </c>
      <c r="B780" s="17" t="s">
        <v>24</v>
      </c>
      <c r="C780" s="140">
        <v>650548949</v>
      </c>
      <c r="D780" s="17" t="s">
        <v>25</v>
      </c>
      <c r="E780" s="16" t="s">
        <v>26</v>
      </c>
      <c r="F780" s="17" t="s">
        <v>27</v>
      </c>
      <c r="G780" s="16" t="s">
        <v>28</v>
      </c>
      <c r="H780" s="16" t="s">
        <v>29</v>
      </c>
      <c r="I780" s="17" t="s">
        <v>29</v>
      </c>
      <c r="J780" s="17" t="s">
        <v>29</v>
      </c>
      <c r="K780" s="17" t="s">
        <v>30</v>
      </c>
      <c r="L780" s="17" t="s">
        <v>33</v>
      </c>
      <c r="M780" s="19" t="s">
        <v>50</v>
      </c>
      <c r="N780" s="20" t="s">
        <v>31</v>
      </c>
      <c r="O780" s="20" t="s">
        <v>32</v>
      </c>
      <c r="P780" s="21" t="s">
        <v>34</v>
      </c>
      <c r="Q780" s="20"/>
      <c r="R780" s="21">
        <v>93401</v>
      </c>
      <c r="S780" s="21" t="s">
        <v>6993</v>
      </c>
      <c r="T780" s="22">
        <v>42772</v>
      </c>
    </row>
    <row r="781" spans="1:20" s="18" customFormat="1" ht="18.75" customHeight="1" x14ac:dyDescent="0.25">
      <c r="A781" s="156">
        <v>7628</v>
      </c>
      <c r="B781" s="26" t="s">
        <v>4916</v>
      </c>
      <c r="C781" s="139">
        <v>736521008</v>
      </c>
      <c r="D781" s="24" t="s">
        <v>594</v>
      </c>
      <c r="E781" s="24" t="s">
        <v>4917</v>
      </c>
      <c r="F781" s="25" t="s">
        <v>4918</v>
      </c>
      <c r="G781" s="25" t="s">
        <v>4919</v>
      </c>
      <c r="H781" s="25" t="s">
        <v>4920</v>
      </c>
      <c r="I781" s="24" t="s">
        <v>4921</v>
      </c>
      <c r="J781" s="24" t="s">
        <v>4922</v>
      </c>
      <c r="K781" s="24" t="s">
        <v>4923</v>
      </c>
      <c r="L781" s="24" t="s">
        <v>4924</v>
      </c>
      <c r="M781" s="26" t="s">
        <v>50</v>
      </c>
      <c r="N781" s="27"/>
      <c r="O781" s="27"/>
      <c r="P781" s="28" t="s">
        <v>4925</v>
      </c>
      <c r="Q781" s="27"/>
      <c r="R781" s="28" t="s">
        <v>419</v>
      </c>
      <c r="S781" s="28" t="s">
        <v>4926</v>
      </c>
      <c r="T781" s="29">
        <v>42790</v>
      </c>
    </row>
    <row r="782" spans="1:20" s="18" customFormat="1" ht="18.75" customHeight="1" x14ac:dyDescent="0.25">
      <c r="A782" s="157">
        <v>7629</v>
      </c>
      <c r="B782" s="19" t="s">
        <v>6151</v>
      </c>
      <c r="C782" s="140">
        <v>690512009</v>
      </c>
      <c r="D782" s="17" t="s">
        <v>2854</v>
      </c>
      <c r="E782" s="17" t="s">
        <v>2871</v>
      </c>
      <c r="F782" s="16" t="s">
        <v>27</v>
      </c>
      <c r="G782" s="16" t="s">
        <v>2872</v>
      </c>
      <c r="H782" s="16"/>
      <c r="I782" s="17"/>
      <c r="J782" s="17"/>
      <c r="K782" s="17" t="s">
        <v>2966</v>
      </c>
      <c r="L782" s="17" t="s">
        <v>2967</v>
      </c>
      <c r="M782" s="19" t="s">
        <v>630</v>
      </c>
      <c r="N782" s="20" t="s">
        <v>2968</v>
      </c>
      <c r="O782" s="20"/>
      <c r="P782" s="21"/>
      <c r="Q782" s="20"/>
      <c r="R782" s="21">
        <v>91001</v>
      </c>
      <c r="S782" s="21" t="s">
        <v>2875</v>
      </c>
      <c r="T782" s="22">
        <v>42808</v>
      </c>
    </row>
    <row r="783" spans="1:20" s="18" customFormat="1" ht="18.75" customHeight="1" x14ac:dyDescent="0.25">
      <c r="A783" s="156">
        <v>7630</v>
      </c>
      <c r="B783" s="26" t="s">
        <v>1593</v>
      </c>
      <c r="C783" s="139">
        <v>651023297</v>
      </c>
      <c r="D783" s="24" t="s">
        <v>1579</v>
      </c>
      <c r="E783" s="24" t="s">
        <v>1594</v>
      </c>
      <c r="F783" s="25" t="s">
        <v>1595</v>
      </c>
      <c r="G783" s="25" t="s">
        <v>1596</v>
      </c>
      <c r="H783" s="25" t="s">
        <v>1597</v>
      </c>
      <c r="I783" s="24" t="s">
        <v>1598</v>
      </c>
      <c r="J783" s="24" t="s">
        <v>1599</v>
      </c>
      <c r="K783" s="24" t="s">
        <v>1600</v>
      </c>
      <c r="L783" s="24" t="s">
        <v>1601</v>
      </c>
      <c r="M783" s="26" t="s">
        <v>630</v>
      </c>
      <c r="N783" s="27" t="s">
        <v>1602</v>
      </c>
      <c r="O783" s="27">
        <v>998761252</v>
      </c>
      <c r="P783" s="28" t="s">
        <v>1603</v>
      </c>
      <c r="Q783" s="27"/>
      <c r="R783" s="28" t="s">
        <v>1591</v>
      </c>
      <c r="S783" s="28" t="s">
        <v>1604</v>
      </c>
      <c r="T783" s="29">
        <v>42818</v>
      </c>
    </row>
    <row r="784" spans="1:20" s="18" customFormat="1" ht="18.75" customHeight="1" x14ac:dyDescent="0.25">
      <c r="A784" s="156">
        <v>7631</v>
      </c>
      <c r="B784" s="26" t="s">
        <v>4849</v>
      </c>
      <c r="C784" s="139">
        <v>650987497</v>
      </c>
      <c r="D784" s="24" t="s">
        <v>405</v>
      </c>
      <c r="E784" s="24" t="s">
        <v>4850</v>
      </c>
      <c r="F784" s="25" t="s">
        <v>4851</v>
      </c>
      <c r="G784" s="25" t="s">
        <v>4852</v>
      </c>
      <c r="H784" s="25" t="s">
        <v>4853</v>
      </c>
      <c r="I784" s="24" t="s">
        <v>4854</v>
      </c>
      <c r="J784" s="24" t="s">
        <v>4855</v>
      </c>
      <c r="K784" s="24" t="s">
        <v>4856</v>
      </c>
      <c r="L784" s="26" t="s">
        <v>4858</v>
      </c>
      <c r="M784" s="26" t="s">
        <v>630</v>
      </c>
      <c r="N784" s="27" t="s">
        <v>4860</v>
      </c>
      <c r="O784" s="27" t="s">
        <v>4859</v>
      </c>
      <c r="P784" s="28" t="s">
        <v>4857</v>
      </c>
      <c r="Q784" s="27"/>
      <c r="R784" s="28" t="s">
        <v>92</v>
      </c>
      <c r="S784" s="28" t="s">
        <v>4861</v>
      </c>
      <c r="T784" s="29">
        <v>42850</v>
      </c>
    </row>
    <row r="785" spans="1:20" s="18" customFormat="1" ht="18.75" customHeight="1" x14ac:dyDescent="0.25">
      <c r="A785" s="156">
        <v>7632</v>
      </c>
      <c r="B785" s="26" t="s">
        <v>2010</v>
      </c>
      <c r="C785" s="139" t="s">
        <v>7811</v>
      </c>
      <c r="D785" s="24" t="s">
        <v>1579</v>
      </c>
      <c r="E785" s="24" t="s">
        <v>2011</v>
      </c>
      <c r="F785" s="31" t="s">
        <v>8199</v>
      </c>
      <c r="G785" s="25" t="s">
        <v>2012</v>
      </c>
      <c r="H785" s="25" t="s">
        <v>2013</v>
      </c>
      <c r="I785" s="32" t="s">
        <v>1571</v>
      </c>
      <c r="J785" s="32" t="s">
        <v>8200</v>
      </c>
      <c r="K785" s="32" t="s">
        <v>8201</v>
      </c>
      <c r="L785" s="32" t="s">
        <v>8202</v>
      </c>
      <c r="M785" s="26" t="s">
        <v>630</v>
      </c>
      <c r="N785" s="27" t="s">
        <v>205</v>
      </c>
      <c r="O785" s="38" t="s">
        <v>8203</v>
      </c>
      <c r="P785" s="28" t="s">
        <v>2014</v>
      </c>
      <c r="Q785" s="27"/>
      <c r="R785" s="28" t="s">
        <v>1591</v>
      </c>
      <c r="S785" s="33" t="s">
        <v>8204</v>
      </c>
      <c r="T785" s="29">
        <v>42902</v>
      </c>
    </row>
    <row r="786" spans="1:20" s="18" customFormat="1" ht="18.75" customHeight="1" x14ac:dyDescent="0.25">
      <c r="A786" s="156">
        <v>7633</v>
      </c>
      <c r="B786" s="26" t="s">
        <v>4927</v>
      </c>
      <c r="C786" s="139">
        <v>653057709</v>
      </c>
      <c r="D786" s="24" t="s">
        <v>81</v>
      </c>
      <c r="E786" s="24" t="s">
        <v>4928</v>
      </c>
      <c r="F786" s="25" t="s">
        <v>6679</v>
      </c>
      <c r="G786" s="25" t="s">
        <v>4929</v>
      </c>
      <c r="H786" s="25" t="s">
        <v>4930</v>
      </c>
      <c r="I786" s="24" t="s">
        <v>4931</v>
      </c>
      <c r="J786" s="24" t="s">
        <v>4932</v>
      </c>
      <c r="K786" s="24" t="s">
        <v>4933</v>
      </c>
      <c r="L786" s="24" t="s">
        <v>6680</v>
      </c>
      <c r="M786" s="26" t="s">
        <v>6167</v>
      </c>
      <c r="N786" s="27" t="s">
        <v>4934</v>
      </c>
      <c r="O786" s="27">
        <v>994420699</v>
      </c>
      <c r="P786" s="28" t="s">
        <v>4935</v>
      </c>
      <c r="Q786" s="27"/>
      <c r="R786" s="28" t="s">
        <v>704</v>
      </c>
      <c r="S786" s="28" t="s">
        <v>1822</v>
      </c>
      <c r="T786" s="29">
        <v>42968</v>
      </c>
    </row>
    <row r="787" spans="1:20" s="18" customFormat="1" ht="18.75" customHeight="1" x14ac:dyDescent="0.25">
      <c r="A787" s="156">
        <v>7634</v>
      </c>
      <c r="B787" s="26" t="s">
        <v>2808</v>
      </c>
      <c r="C787" s="139">
        <v>605110215</v>
      </c>
      <c r="D787" s="24" t="s">
        <v>2752</v>
      </c>
      <c r="E787" s="24" t="s">
        <v>2753</v>
      </c>
      <c r="F787" s="25" t="s">
        <v>27</v>
      </c>
      <c r="G787" s="25" t="s">
        <v>2754</v>
      </c>
      <c r="H787" s="25" t="s">
        <v>29</v>
      </c>
      <c r="I787" s="24"/>
      <c r="J787" s="24"/>
      <c r="K787" s="24" t="s">
        <v>2809</v>
      </c>
      <c r="L787" s="24" t="s">
        <v>2811</v>
      </c>
      <c r="M787" s="26" t="s">
        <v>6167</v>
      </c>
      <c r="N787" s="27" t="s">
        <v>2813</v>
      </c>
      <c r="O787" s="27" t="s">
        <v>2812</v>
      </c>
      <c r="P787" s="28" t="s">
        <v>2810</v>
      </c>
      <c r="Q787" s="27"/>
      <c r="R787" s="28">
        <v>91001</v>
      </c>
      <c r="S787" s="28" t="s">
        <v>607</v>
      </c>
      <c r="T787" s="29">
        <v>42971</v>
      </c>
    </row>
    <row r="788" spans="1:20" s="18" customFormat="1" ht="18.75" customHeight="1" x14ac:dyDescent="0.25">
      <c r="A788" s="156">
        <v>7635</v>
      </c>
      <c r="B788" s="26" t="s">
        <v>1578</v>
      </c>
      <c r="C788" s="139" t="s">
        <v>7804</v>
      </c>
      <c r="D788" s="24" t="s">
        <v>1579</v>
      </c>
      <c r="E788" s="24" t="s">
        <v>1580</v>
      </c>
      <c r="F788" s="25" t="s">
        <v>1581</v>
      </c>
      <c r="G788" s="25" t="s">
        <v>1582</v>
      </c>
      <c r="H788" s="25" t="s">
        <v>1583</v>
      </c>
      <c r="I788" s="24" t="s">
        <v>1584</v>
      </c>
      <c r="J788" s="24" t="s">
        <v>1585</v>
      </c>
      <c r="K788" s="24" t="s">
        <v>1586</v>
      </c>
      <c r="L788" s="24" t="s">
        <v>1587</v>
      </c>
      <c r="M788" s="26" t="s">
        <v>6169</v>
      </c>
      <c r="N788" s="27" t="s">
        <v>1588</v>
      </c>
      <c r="O788" s="27" t="s">
        <v>1589</v>
      </c>
      <c r="P788" s="28" t="s">
        <v>1590</v>
      </c>
      <c r="Q788" s="27"/>
      <c r="R788" s="28" t="s">
        <v>1591</v>
      </c>
      <c r="S788" s="28" t="s">
        <v>1592</v>
      </c>
      <c r="T788" s="29">
        <v>42982</v>
      </c>
    </row>
    <row r="789" spans="1:20" s="18" customFormat="1" ht="18.75" customHeight="1" x14ac:dyDescent="0.25">
      <c r="A789" s="157">
        <v>7636</v>
      </c>
      <c r="B789" s="19" t="s">
        <v>3450</v>
      </c>
      <c r="C789" s="140">
        <v>692006003</v>
      </c>
      <c r="D789" s="17" t="s">
        <v>2854</v>
      </c>
      <c r="E789" s="17" t="s">
        <v>2871</v>
      </c>
      <c r="F789" s="16" t="s">
        <v>27</v>
      </c>
      <c r="G789" s="16" t="s">
        <v>2872</v>
      </c>
      <c r="H789" s="16" t="s">
        <v>29</v>
      </c>
      <c r="I789" s="17"/>
      <c r="J789" s="17"/>
      <c r="K789" s="17" t="s">
        <v>3451</v>
      </c>
      <c r="L789" s="17" t="s">
        <v>3452</v>
      </c>
      <c r="M789" s="19" t="s">
        <v>6172</v>
      </c>
      <c r="N789" s="20" t="s">
        <v>1236</v>
      </c>
      <c r="O789" s="20" t="s">
        <v>6379</v>
      </c>
      <c r="P789" s="21" t="s">
        <v>6380</v>
      </c>
      <c r="Q789" s="20"/>
      <c r="R789" s="21">
        <v>91001</v>
      </c>
      <c r="S789" s="21" t="s">
        <v>2875</v>
      </c>
      <c r="T789" s="22">
        <v>42991</v>
      </c>
    </row>
    <row r="790" spans="1:20" s="18" customFormat="1" ht="18.75" customHeight="1" x14ac:dyDescent="0.25">
      <c r="A790" s="156">
        <v>7637</v>
      </c>
      <c r="B790" s="26" t="s">
        <v>5118</v>
      </c>
      <c r="C790" s="139">
        <v>651271738</v>
      </c>
      <c r="D790" s="24" t="s">
        <v>5119</v>
      </c>
      <c r="E790" s="24" t="s">
        <v>2670</v>
      </c>
      <c r="F790" s="25" t="s">
        <v>5120</v>
      </c>
      <c r="G790" s="25" t="s">
        <v>5121</v>
      </c>
      <c r="H790" s="25" t="s">
        <v>5122</v>
      </c>
      <c r="I790" s="24" t="s">
        <v>2069</v>
      </c>
      <c r="J790" s="24" t="s">
        <v>5123</v>
      </c>
      <c r="K790" s="24" t="s">
        <v>5124</v>
      </c>
      <c r="L790" s="24" t="s">
        <v>5126</v>
      </c>
      <c r="M790" s="26" t="s">
        <v>6171</v>
      </c>
      <c r="N790" s="27" t="s">
        <v>1626</v>
      </c>
      <c r="O790" s="27" t="s">
        <v>5127</v>
      </c>
      <c r="P790" s="28" t="s">
        <v>5125</v>
      </c>
      <c r="Q790" s="27"/>
      <c r="R790" s="28">
        <v>93401</v>
      </c>
      <c r="S790" s="28" t="s">
        <v>5128</v>
      </c>
      <c r="T790" s="29">
        <v>43003</v>
      </c>
    </row>
    <row r="791" spans="1:20" s="18" customFormat="1" ht="18.75" customHeight="1" x14ac:dyDescent="0.25">
      <c r="A791" s="157">
        <v>7638</v>
      </c>
      <c r="B791" s="19" t="s">
        <v>957</v>
      </c>
      <c r="C791" s="140" t="s">
        <v>7800</v>
      </c>
      <c r="D791" s="17" t="s">
        <v>958</v>
      </c>
      <c r="E791" s="17" t="s">
        <v>959</v>
      </c>
      <c r="F791" s="16" t="s">
        <v>7677</v>
      </c>
      <c r="G791" s="16" t="s">
        <v>960</v>
      </c>
      <c r="H791" s="16" t="s">
        <v>7678</v>
      </c>
      <c r="I791" s="17" t="s">
        <v>961</v>
      </c>
      <c r="J791" s="17" t="s">
        <v>7679</v>
      </c>
      <c r="K791" s="17" t="s">
        <v>7680</v>
      </c>
      <c r="L791" s="17" t="s">
        <v>963</v>
      </c>
      <c r="M791" s="19" t="s">
        <v>6171</v>
      </c>
      <c r="N791" s="20" t="s">
        <v>965</v>
      </c>
      <c r="O791" s="20" t="s">
        <v>964</v>
      </c>
      <c r="P791" s="21" t="s">
        <v>962</v>
      </c>
      <c r="Q791" s="20"/>
      <c r="R791" s="21">
        <v>93401</v>
      </c>
      <c r="S791" s="21" t="s">
        <v>7693</v>
      </c>
      <c r="T791" s="22">
        <v>43014</v>
      </c>
    </row>
    <row r="792" spans="1:20" s="18" customFormat="1" ht="18.75" customHeight="1" x14ac:dyDescent="0.25">
      <c r="A792" s="156">
        <v>7639</v>
      </c>
      <c r="B792" s="26" t="s">
        <v>694</v>
      </c>
      <c r="C792" s="139">
        <v>650926250</v>
      </c>
      <c r="D792" s="24" t="s">
        <v>81</v>
      </c>
      <c r="E792" s="24" t="s">
        <v>695</v>
      </c>
      <c r="F792" s="25" t="s">
        <v>696</v>
      </c>
      <c r="G792" s="25" t="s">
        <v>697</v>
      </c>
      <c r="H792" s="25" t="s">
        <v>698</v>
      </c>
      <c r="I792" s="24" t="s">
        <v>699</v>
      </c>
      <c r="J792" s="24" t="s">
        <v>700</v>
      </c>
      <c r="K792" s="24" t="s">
        <v>701</v>
      </c>
      <c r="L792" s="24" t="s">
        <v>702</v>
      </c>
      <c r="M792" s="26" t="s">
        <v>344</v>
      </c>
      <c r="N792" s="27" t="s">
        <v>703</v>
      </c>
      <c r="O792" s="27"/>
      <c r="P792" s="28"/>
      <c r="Q792" s="27"/>
      <c r="R792" s="28" t="s">
        <v>704</v>
      </c>
      <c r="S792" s="28" t="s">
        <v>705</v>
      </c>
      <c r="T792" s="29">
        <v>43048</v>
      </c>
    </row>
    <row r="793" spans="1:20" s="18" customFormat="1" ht="18.75" customHeight="1" x14ac:dyDescent="0.25">
      <c r="A793" s="156">
        <v>7640</v>
      </c>
      <c r="B793" s="26" t="s">
        <v>4873</v>
      </c>
      <c r="C793" s="139">
        <v>651203732</v>
      </c>
      <c r="D793" s="24" t="s">
        <v>81</v>
      </c>
      <c r="E793" s="24" t="s">
        <v>6639</v>
      </c>
      <c r="F793" s="25" t="s">
        <v>6640</v>
      </c>
      <c r="G793" s="25" t="s">
        <v>6638</v>
      </c>
      <c r="H793" s="25" t="s">
        <v>6641</v>
      </c>
      <c r="I793" s="24" t="s">
        <v>5599</v>
      </c>
      <c r="J793" s="24" t="s">
        <v>6642</v>
      </c>
      <c r="K793" s="24" t="s">
        <v>4874</v>
      </c>
      <c r="L793" s="24" t="s">
        <v>4875</v>
      </c>
      <c r="M793" s="26" t="s">
        <v>50</v>
      </c>
      <c r="N793" s="27" t="s">
        <v>4876</v>
      </c>
      <c r="O793" s="27">
        <f>56964313880</f>
        <v>56964313880</v>
      </c>
      <c r="P793" s="28" t="s">
        <v>4877</v>
      </c>
      <c r="Q793" s="27"/>
      <c r="R793" s="28" t="s">
        <v>704</v>
      </c>
      <c r="S793" s="28" t="s">
        <v>6677</v>
      </c>
      <c r="T793" s="29">
        <v>43048</v>
      </c>
    </row>
    <row r="794" spans="1:20" s="18" customFormat="1" ht="18.75" customHeight="1" x14ac:dyDescent="0.25">
      <c r="A794" s="156">
        <v>7641</v>
      </c>
      <c r="B794" s="26" t="s">
        <v>5562</v>
      </c>
      <c r="C794" s="139">
        <v>650206193</v>
      </c>
      <c r="D794" s="24" t="s">
        <v>81</v>
      </c>
      <c r="E794" s="24" t="s">
        <v>5563</v>
      </c>
      <c r="F794" s="25" t="s">
        <v>5564</v>
      </c>
      <c r="G794" s="25" t="s">
        <v>5565</v>
      </c>
      <c r="H794" s="25" t="s">
        <v>5566</v>
      </c>
      <c r="I794" s="24" t="s">
        <v>5567</v>
      </c>
      <c r="J794" s="24" t="s">
        <v>5568</v>
      </c>
      <c r="K794" s="24" t="s">
        <v>5569</v>
      </c>
      <c r="L794" s="24" t="s">
        <v>5570</v>
      </c>
      <c r="M794" s="26" t="s">
        <v>50</v>
      </c>
      <c r="N794" s="24" t="s">
        <v>5571</v>
      </c>
      <c r="O794" s="27" t="s">
        <v>5572</v>
      </c>
      <c r="P794" s="40" t="s">
        <v>5573</v>
      </c>
      <c r="Q794" s="27"/>
      <c r="R794" s="28" t="s">
        <v>647</v>
      </c>
      <c r="S794" s="28" t="s">
        <v>5574</v>
      </c>
      <c r="T794" s="29">
        <v>43062</v>
      </c>
    </row>
    <row r="795" spans="1:20" s="18" customFormat="1" ht="18.75" customHeight="1" x14ac:dyDescent="0.25">
      <c r="A795" s="157">
        <v>7642</v>
      </c>
      <c r="B795" s="19" t="s">
        <v>1819</v>
      </c>
      <c r="C795" s="140">
        <v>650847326</v>
      </c>
      <c r="D795" s="17" t="s">
        <v>1566</v>
      </c>
      <c r="E795" s="17" t="s">
        <v>7218</v>
      </c>
      <c r="F795" s="16" t="s">
        <v>7219</v>
      </c>
      <c r="G795" s="16" t="s">
        <v>1820</v>
      </c>
      <c r="H795" s="16" t="s">
        <v>7220</v>
      </c>
      <c r="I795" s="17" t="s">
        <v>855</v>
      </c>
      <c r="J795" s="17" t="s">
        <v>7221</v>
      </c>
      <c r="K795" s="17" t="s">
        <v>7222</v>
      </c>
      <c r="L795" s="17" t="s">
        <v>7223</v>
      </c>
      <c r="M795" s="19" t="s">
        <v>50</v>
      </c>
      <c r="N795" s="20" t="s">
        <v>1821</v>
      </c>
      <c r="O795" s="20" t="s">
        <v>7224</v>
      </c>
      <c r="P795" s="21" t="s">
        <v>7225</v>
      </c>
      <c r="Q795" s="20"/>
      <c r="R795" s="21" t="s">
        <v>704</v>
      </c>
      <c r="S795" s="21" t="s">
        <v>7374</v>
      </c>
      <c r="T795" s="22">
        <v>43063</v>
      </c>
    </row>
    <row r="796" spans="1:20" s="18" customFormat="1" ht="18.75" customHeight="1" x14ac:dyDescent="0.25">
      <c r="A796" s="157">
        <v>7643</v>
      </c>
      <c r="B796" s="19" t="s">
        <v>3922</v>
      </c>
      <c r="C796" s="140">
        <v>691407004</v>
      </c>
      <c r="D796" s="17" t="s">
        <v>2854</v>
      </c>
      <c r="E796" s="17" t="s">
        <v>2871</v>
      </c>
      <c r="F796" s="16" t="s">
        <v>27</v>
      </c>
      <c r="G796" s="16" t="s">
        <v>2872</v>
      </c>
      <c r="H796" s="16" t="s">
        <v>29</v>
      </c>
      <c r="I796" s="17"/>
      <c r="J796" s="17"/>
      <c r="K796" s="17" t="s">
        <v>3923</v>
      </c>
      <c r="L796" s="17" t="s">
        <v>3924</v>
      </c>
      <c r="M796" s="19" t="s">
        <v>344</v>
      </c>
      <c r="N796" s="20" t="s">
        <v>3925</v>
      </c>
      <c r="O796" s="20" t="s">
        <v>6576</v>
      </c>
      <c r="P796" s="21" t="s">
        <v>6577</v>
      </c>
      <c r="Q796" s="20"/>
      <c r="R796" s="21">
        <v>91001</v>
      </c>
      <c r="S796" s="21" t="s">
        <v>2875</v>
      </c>
      <c r="T796" s="22">
        <v>43165</v>
      </c>
    </row>
    <row r="797" spans="1:20" s="18" customFormat="1" ht="18.75" customHeight="1" x14ac:dyDescent="0.25">
      <c r="A797" s="156">
        <v>7644</v>
      </c>
      <c r="B797" s="26" t="s">
        <v>5595</v>
      </c>
      <c r="C797" s="139">
        <v>651519810</v>
      </c>
      <c r="D797" s="24" t="s">
        <v>405</v>
      </c>
      <c r="E797" s="24" t="s">
        <v>5596</v>
      </c>
      <c r="F797" s="25" t="s">
        <v>5597</v>
      </c>
      <c r="G797" s="25" t="s">
        <v>6117</v>
      </c>
      <c r="H797" s="25" t="s">
        <v>5598</v>
      </c>
      <c r="I797" s="24" t="s">
        <v>5599</v>
      </c>
      <c r="J797" s="24" t="s">
        <v>5600</v>
      </c>
      <c r="K797" s="24" t="s">
        <v>5601</v>
      </c>
      <c r="L797" s="24" t="s">
        <v>5602</v>
      </c>
      <c r="M797" s="26" t="s">
        <v>344</v>
      </c>
      <c r="N797" s="27" t="s">
        <v>5603</v>
      </c>
      <c r="O797" s="27"/>
      <c r="P797" s="28"/>
      <c r="Q797" s="27"/>
      <c r="R797" s="28" t="s">
        <v>704</v>
      </c>
      <c r="S797" s="33" t="s">
        <v>6932</v>
      </c>
      <c r="T797" s="29">
        <v>43165</v>
      </c>
    </row>
    <row r="798" spans="1:20" s="18" customFormat="1" ht="18.75" customHeight="1" x14ac:dyDescent="0.25">
      <c r="A798" s="156">
        <v>7645</v>
      </c>
      <c r="B798" s="26" t="s">
        <v>2716</v>
      </c>
      <c r="C798" s="139">
        <v>651539161</v>
      </c>
      <c r="D798" s="24" t="s">
        <v>1579</v>
      </c>
      <c r="E798" s="24" t="s">
        <v>6144</v>
      </c>
      <c r="F798" s="31" t="s">
        <v>7060</v>
      </c>
      <c r="G798" s="25" t="s">
        <v>2717</v>
      </c>
      <c r="H798" s="25" t="s">
        <v>7061</v>
      </c>
      <c r="I798" s="24" t="s">
        <v>2718</v>
      </c>
      <c r="J798" s="24" t="s">
        <v>2719</v>
      </c>
      <c r="K798" s="37" t="s">
        <v>7062</v>
      </c>
      <c r="L798" s="24" t="s">
        <v>6501</v>
      </c>
      <c r="M798" s="26" t="s">
        <v>630</v>
      </c>
      <c r="N798" s="27" t="s">
        <v>462</v>
      </c>
      <c r="O798" s="27" t="s">
        <v>6500</v>
      </c>
      <c r="P798" s="28" t="s">
        <v>6502</v>
      </c>
      <c r="Q798" s="27"/>
      <c r="R798" s="28" t="s">
        <v>1591</v>
      </c>
      <c r="S798" s="33" t="s">
        <v>7071</v>
      </c>
      <c r="T798" s="29">
        <v>43180</v>
      </c>
    </row>
    <row r="799" spans="1:20" s="18" customFormat="1" ht="18.75" customHeight="1" x14ac:dyDescent="0.25">
      <c r="A799" s="156">
        <v>7646</v>
      </c>
      <c r="B799" s="26" t="s">
        <v>5740</v>
      </c>
      <c r="C799" s="139">
        <v>651062020</v>
      </c>
      <c r="D799" s="24" t="s">
        <v>970</v>
      </c>
      <c r="E799" s="24" t="s">
        <v>5741</v>
      </c>
      <c r="F799" s="31" t="s">
        <v>7108</v>
      </c>
      <c r="G799" s="25" t="s">
        <v>5742</v>
      </c>
      <c r="H799" s="31" t="s">
        <v>7109</v>
      </c>
      <c r="I799" s="24" t="s">
        <v>975</v>
      </c>
      <c r="J799" s="32" t="s">
        <v>7110</v>
      </c>
      <c r="K799" s="24" t="s">
        <v>5743</v>
      </c>
      <c r="L799" s="24" t="s">
        <v>5745</v>
      </c>
      <c r="M799" s="26" t="s">
        <v>630</v>
      </c>
      <c r="N799" s="27" t="s">
        <v>5747</v>
      </c>
      <c r="O799" s="27" t="s">
        <v>5746</v>
      </c>
      <c r="P799" s="28" t="s">
        <v>5744</v>
      </c>
      <c r="Q799" s="27"/>
      <c r="R799" s="28" t="s">
        <v>92</v>
      </c>
      <c r="S799" s="33" t="s">
        <v>7111</v>
      </c>
      <c r="T799" s="29">
        <v>43182</v>
      </c>
    </row>
    <row r="800" spans="1:20" s="18" customFormat="1" ht="18.75" customHeight="1" x14ac:dyDescent="0.25">
      <c r="A800" s="156">
        <v>7647</v>
      </c>
      <c r="B800" s="26" t="s">
        <v>2564</v>
      </c>
      <c r="C800" s="139" t="s">
        <v>7818</v>
      </c>
      <c r="D800" s="24" t="s">
        <v>1579</v>
      </c>
      <c r="E800" s="24" t="s">
        <v>2565</v>
      </c>
      <c r="F800" s="25" t="s">
        <v>2566</v>
      </c>
      <c r="G800" s="25" t="s">
        <v>2567</v>
      </c>
      <c r="H800" s="25" t="s">
        <v>2568</v>
      </c>
      <c r="I800" s="24" t="s">
        <v>1584</v>
      </c>
      <c r="J800" s="24" t="s">
        <v>2569</v>
      </c>
      <c r="K800" s="24" t="s">
        <v>2570</v>
      </c>
      <c r="L800" s="24" t="s">
        <v>2571</v>
      </c>
      <c r="M800" s="26" t="s">
        <v>618</v>
      </c>
      <c r="N800" s="27" t="s">
        <v>2572</v>
      </c>
      <c r="O800" s="27" t="s">
        <v>2574</v>
      </c>
      <c r="P800" s="28" t="s">
        <v>2573</v>
      </c>
      <c r="Q800" s="27"/>
      <c r="R800" s="28" t="s">
        <v>1591</v>
      </c>
      <c r="S800" s="28" t="s">
        <v>2575</v>
      </c>
      <c r="T800" s="29">
        <v>43196</v>
      </c>
    </row>
    <row r="801" spans="1:20" s="18" customFormat="1" ht="18.75" customHeight="1" x14ac:dyDescent="0.25">
      <c r="A801" s="157">
        <v>7648</v>
      </c>
      <c r="B801" s="19" t="s">
        <v>2924</v>
      </c>
      <c r="C801" s="140">
        <v>691412008</v>
      </c>
      <c r="D801" s="17" t="s">
        <v>2854</v>
      </c>
      <c r="E801" s="17" t="s">
        <v>2871</v>
      </c>
      <c r="F801" s="16" t="s">
        <v>27</v>
      </c>
      <c r="G801" s="16" t="s">
        <v>2872</v>
      </c>
      <c r="H801" s="16" t="s">
        <v>29</v>
      </c>
      <c r="I801" s="17"/>
      <c r="J801" s="17"/>
      <c r="K801" s="17" t="s">
        <v>2925</v>
      </c>
      <c r="L801" s="17" t="s">
        <v>2926</v>
      </c>
      <c r="M801" s="19" t="s">
        <v>6168</v>
      </c>
      <c r="N801" s="20" t="s">
        <v>2927</v>
      </c>
      <c r="O801" s="20">
        <v>422204002</v>
      </c>
      <c r="P801" s="21"/>
      <c r="Q801" s="20"/>
      <c r="R801" s="21">
        <v>91001</v>
      </c>
      <c r="S801" s="21" t="s">
        <v>2875</v>
      </c>
      <c r="T801" s="22">
        <v>43209</v>
      </c>
    </row>
    <row r="802" spans="1:20" s="18" customFormat="1" ht="18.75" customHeight="1" x14ac:dyDescent="0.25">
      <c r="A802" s="156">
        <v>7649</v>
      </c>
      <c r="B802" s="26" t="s">
        <v>1518</v>
      </c>
      <c r="C802" s="139">
        <v>651559219</v>
      </c>
      <c r="D802" s="24" t="s">
        <v>640</v>
      </c>
      <c r="E802" s="24" t="s">
        <v>1519</v>
      </c>
      <c r="F802" s="25" t="s">
        <v>1520</v>
      </c>
      <c r="G802" s="25" t="s">
        <v>1521</v>
      </c>
      <c r="H802" s="25" t="s">
        <v>1522</v>
      </c>
      <c r="I802" s="24" t="s">
        <v>1523</v>
      </c>
      <c r="J802" s="24" t="s">
        <v>1524</v>
      </c>
      <c r="K802" s="24" t="s">
        <v>1525</v>
      </c>
      <c r="L802" s="24" t="s">
        <v>1526</v>
      </c>
      <c r="M802" s="26" t="s">
        <v>50</v>
      </c>
      <c r="N802" s="27" t="s">
        <v>1153</v>
      </c>
      <c r="O802" s="27">
        <v>56930800728</v>
      </c>
      <c r="P802" s="28" t="s">
        <v>1527</v>
      </c>
      <c r="Q802" s="27"/>
      <c r="R802" s="28" t="s">
        <v>704</v>
      </c>
      <c r="S802" s="28" t="s">
        <v>1528</v>
      </c>
      <c r="T802" s="29">
        <v>43227</v>
      </c>
    </row>
    <row r="803" spans="1:20" s="18" customFormat="1" ht="18.75" customHeight="1" x14ac:dyDescent="0.25">
      <c r="A803" s="157">
        <v>7650</v>
      </c>
      <c r="B803" s="19" t="s">
        <v>7670</v>
      </c>
      <c r="C803" s="140">
        <v>651589657</v>
      </c>
      <c r="D803" s="17" t="s">
        <v>970</v>
      </c>
      <c r="E803" s="17" t="s">
        <v>971</v>
      </c>
      <c r="F803" s="16" t="s">
        <v>7681</v>
      </c>
      <c r="G803" s="16" t="s">
        <v>972</v>
      </c>
      <c r="H803" s="16" t="s">
        <v>7707</v>
      </c>
      <c r="I803" s="17" t="s">
        <v>973</v>
      </c>
      <c r="J803" s="17" t="s">
        <v>7708</v>
      </c>
      <c r="K803" s="17" t="s">
        <v>974</v>
      </c>
      <c r="L803" s="17" t="s">
        <v>7682</v>
      </c>
      <c r="M803" s="19" t="s">
        <v>50</v>
      </c>
      <c r="N803" s="20" t="s">
        <v>1489</v>
      </c>
      <c r="O803" s="20" t="s">
        <v>7683</v>
      </c>
      <c r="P803" s="41" t="s">
        <v>7684</v>
      </c>
      <c r="Q803" s="20"/>
      <c r="R803" s="21" t="s">
        <v>92</v>
      </c>
      <c r="S803" s="21" t="s">
        <v>7692</v>
      </c>
      <c r="T803" s="22">
        <v>43276</v>
      </c>
    </row>
    <row r="804" spans="1:20" s="18" customFormat="1" ht="18.75" customHeight="1" x14ac:dyDescent="0.25">
      <c r="A804" s="156">
        <v>7651</v>
      </c>
      <c r="B804" s="26" t="s">
        <v>4740</v>
      </c>
      <c r="C804" s="139">
        <v>651121620</v>
      </c>
      <c r="D804" s="24" t="s">
        <v>81</v>
      </c>
      <c r="E804" s="24" t="s">
        <v>4741</v>
      </c>
      <c r="F804" s="25" t="s">
        <v>4742</v>
      </c>
      <c r="G804" s="25" t="s">
        <v>4743</v>
      </c>
      <c r="H804" s="25" t="s">
        <v>4744</v>
      </c>
      <c r="I804" s="24" t="s">
        <v>961</v>
      </c>
      <c r="J804" s="24" t="s">
        <v>4745</v>
      </c>
      <c r="K804" s="24" t="s">
        <v>4746</v>
      </c>
      <c r="L804" s="24" t="s">
        <v>4747</v>
      </c>
      <c r="M804" s="26" t="s">
        <v>630</v>
      </c>
      <c r="N804" s="27" t="s">
        <v>4748</v>
      </c>
      <c r="O804" s="27" t="s">
        <v>4749</v>
      </c>
      <c r="P804" s="28" t="s">
        <v>4750</v>
      </c>
      <c r="Q804" s="27"/>
      <c r="R804" s="28" t="s">
        <v>704</v>
      </c>
      <c r="S804" s="28" t="s">
        <v>860</v>
      </c>
      <c r="T804" s="29">
        <v>43299</v>
      </c>
    </row>
    <row r="805" spans="1:20" s="18" customFormat="1" ht="18.75" customHeight="1" x14ac:dyDescent="0.25">
      <c r="A805" s="156">
        <v>7652</v>
      </c>
      <c r="B805" s="26" t="s">
        <v>639</v>
      </c>
      <c r="C805" s="139">
        <v>659070006</v>
      </c>
      <c r="D805" s="24" t="s">
        <v>640</v>
      </c>
      <c r="E805" s="24" t="s">
        <v>641</v>
      </c>
      <c r="F805" s="25" t="s">
        <v>642</v>
      </c>
      <c r="G805" s="25" t="s">
        <v>643</v>
      </c>
      <c r="H805" s="25" t="s">
        <v>644</v>
      </c>
      <c r="I805" s="24" t="s">
        <v>645</v>
      </c>
      <c r="J805" s="32" t="s">
        <v>7063</v>
      </c>
      <c r="K805" s="24" t="s">
        <v>6650</v>
      </c>
      <c r="L805" s="24" t="s">
        <v>7066</v>
      </c>
      <c r="M805" s="26" t="s">
        <v>6169</v>
      </c>
      <c r="N805" s="27" t="s">
        <v>646</v>
      </c>
      <c r="O805" s="27" t="s">
        <v>7064</v>
      </c>
      <c r="P805" s="28" t="s">
        <v>7065</v>
      </c>
      <c r="Q805" s="27" t="s">
        <v>6649</v>
      </c>
      <c r="R805" s="28" t="s">
        <v>647</v>
      </c>
      <c r="S805" s="33" t="s">
        <v>6925</v>
      </c>
      <c r="T805" s="29">
        <v>43307</v>
      </c>
    </row>
    <row r="806" spans="1:20" s="18" customFormat="1" ht="18.75" customHeight="1" x14ac:dyDescent="0.25">
      <c r="A806" s="156">
        <v>7653</v>
      </c>
      <c r="B806" s="26" t="s">
        <v>4837</v>
      </c>
      <c r="C806" s="139">
        <v>651482887</v>
      </c>
      <c r="D806" s="24" t="s">
        <v>4838</v>
      </c>
      <c r="E806" s="24" t="s">
        <v>4839</v>
      </c>
      <c r="F806" s="25" t="s">
        <v>4840</v>
      </c>
      <c r="G806" s="25" t="s">
        <v>4841</v>
      </c>
      <c r="H806" s="25" t="s">
        <v>4842</v>
      </c>
      <c r="I806" s="24" t="s">
        <v>855</v>
      </c>
      <c r="J806" s="24" t="s">
        <v>4843</v>
      </c>
      <c r="K806" s="24" t="s">
        <v>4844</v>
      </c>
      <c r="L806" s="24" t="s">
        <v>4846</v>
      </c>
      <c r="M806" s="26" t="s">
        <v>344</v>
      </c>
      <c r="N806" s="27" t="s">
        <v>4848</v>
      </c>
      <c r="O806" s="27" t="s">
        <v>4845</v>
      </c>
      <c r="P806" s="28" t="s">
        <v>4847</v>
      </c>
      <c r="Q806" s="27"/>
      <c r="R806" s="28">
        <v>93401</v>
      </c>
      <c r="S806" s="28" t="s">
        <v>4667</v>
      </c>
      <c r="T806" s="29">
        <v>43311</v>
      </c>
    </row>
    <row r="807" spans="1:20" s="18" customFormat="1" ht="18.75" customHeight="1" x14ac:dyDescent="0.25">
      <c r="A807" s="157">
        <v>7654</v>
      </c>
      <c r="B807" s="19" t="s">
        <v>853</v>
      </c>
      <c r="C807" s="140">
        <v>651578310</v>
      </c>
      <c r="D807" s="17" t="s">
        <v>81</v>
      </c>
      <c r="E807" s="17" t="s">
        <v>7785</v>
      </c>
      <c r="F807" s="16" t="s">
        <v>7786</v>
      </c>
      <c r="G807" s="16" t="s">
        <v>854</v>
      </c>
      <c r="H807" s="16" t="s">
        <v>7787</v>
      </c>
      <c r="I807" s="17" t="s">
        <v>7789</v>
      </c>
      <c r="J807" s="17" t="s">
        <v>6748</v>
      </c>
      <c r="K807" s="17" t="s">
        <v>856</v>
      </c>
      <c r="L807" s="17" t="s">
        <v>7788</v>
      </c>
      <c r="M807" s="19" t="s">
        <v>630</v>
      </c>
      <c r="N807" s="20" t="s">
        <v>857</v>
      </c>
      <c r="O807" s="20" t="s">
        <v>858</v>
      </c>
      <c r="P807" s="21" t="s">
        <v>859</v>
      </c>
      <c r="Q807" s="20"/>
      <c r="R807" s="21" t="s">
        <v>704</v>
      </c>
      <c r="S807" s="21" t="s">
        <v>7621</v>
      </c>
      <c r="T807" s="22">
        <v>43343</v>
      </c>
    </row>
    <row r="808" spans="1:20" s="18" customFormat="1" ht="18.75" customHeight="1" x14ac:dyDescent="0.25">
      <c r="A808" s="156">
        <v>7655</v>
      </c>
      <c r="B808" s="26" t="s">
        <v>2556</v>
      </c>
      <c r="C808" s="139">
        <v>652942806</v>
      </c>
      <c r="D808" s="24" t="s">
        <v>1579</v>
      </c>
      <c r="E808" s="24" t="s">
        <v>2557</v>
      </c>
      <c r="F808" s="31" t="s">
        <v>7661</v>
      </c>
      <c r="G808" s="25" t="s">
        <v>2558</v>
      </c>
      <c r="H808" s="31" t="s">
        <v>7662</v>
      </c>
      <c r="I808" s="24" t="s">
        <v>2559</v>
      </c>
      <c r="J808" s="32" t="s">
        <v>7663</v>
      </c>
      <c r="K808" s="32" t="s">
        <v>7664</v>
      </c>
      <c r="L808" s="24" t="s">
        <v>2560</v>
      </c>
      <c r="M808" s="26" t="s">
        <v>50</v>
      </c>
      <c r="N808" s="27" t="s">
        <v>2561</v>
      </c>
      <c r="O808" s="27" t="s">
        <v>2562</v>
      </c>
      <c r="P808" s="28" t="s">
        <v>2563</v>
      </c>
      <c r="Q808" s="27"/>
      <c r="R808" s="28" t="s">
        <v>1591</v>
      </c>
      <c r="S808" s="33" t="s">
        <v>7517</v>
      </c>
      <c r="T808" s="29">
        <v>43353</v>
      </c>
    </row>
    <row r="809" spans="1:20" s="18" customFormat="1" ht="18.75" customHeight="1" x14ac:dyDescent="0.25">
      <c r="A809" s="156">
        <v>7656</v>
      </c>
      <c r="B809" s="26" t="s">
        <v>2419</v>
      </c>
      <c r="C809" s="139">
        <v>651086930</v>
      </c>
      <c r="D809" s="24" t="s">
        <v>1566</v>
      </c>
      <c r="E809" s="24" t="s">
        <v>2420</v>
      </c>
      <c r="F809" s="25" t="s">
        <v>2421</v>
      </c>
      <c r="G809" s="25" t="s">
        <v>6109</v>
      </c>
      <c r="H809" s="25" t="s">
        <v>2422</v>
      </c>
      <c r="I809" s="24" t="s">
        <v>2423</v>
      </c>
      <c r="J809" s="24" t="s">
        <v>2424</v>
      </c>
      <c r="K809" s="24" t="s">
        <v>2425</v>
      </c>
      <c r="L809" s="24" t="s">
        <v>2426</v>
      </c>
      <c r="M809" s="26" t="s">
        <v>50</v>
      </c>
      <c r="N809" s="27" t="s">
        <v>2427</v>
      </c>
      <c r="O809" s="27" t="s">
        <v>2428</v>
      </c>
      <c r="P809" s="28" t="s">
        <v>2429</v>
      </c>
      <c r="Q809" s="27"/>
      <c r="R809" s="28" t="s">
        <v>704</v>
      </c>
      <c r="S809" s="28" t="s">
        <v>654</v>
      </c>
      <c r="T809" s="29">
        <v>43357</v>
      </c>
    </row>
    <row r="810" spans="1:20" s="18" customFormat="1" ht="18.75" customHeight="1" x14ac:dyDescent="0.25">
      <c r="A810" s="156">
        <v>7657</v>
      </c>
      <c r="B810" s="26" t="s">
        <v>404</v>
      </c>
      <c r="C810" s="139">
        <v>651354765</v>
      </c>
      <c r="D810" s="24" t="s">
        <v>405</v>
      </c>
      <c r="E810" s="24" t="s">
        <v>406</v>
      </c>
      <c r="F810" s="25" t="s">
        <v>6647</v>
      </c>
      <c r="G810" s="25" t="s">
        <v>407</v>
      </c>
      <c r="H810" s="31" t="s">
        <v>7007</v>
      </c>
      <c r="I810" s="24" t="s">
        <v>408</v>
      </c>
      <c r="J810" s="32" t="s">
        <v>7008</v>
      </c>
      <c r="K810" s="24" t="s">
        <v>409</v>
      </c>
      <c r="L810" s="24" t="s">
        <v>6794</v>
      </c>
      <c r="M810" s="26" t="s">
        <v>630</v>
      </c>
      <c r="N810" s="27" t="s">
        <v>387</v>
      </c>
      <c r="O810" s="27">
        <v>984478316</v>
      </c>
      <c r="P810" s="40" t="s">
        <v>6648</v>
      </c>
      <c r="Q810" s="27"/>
      <c r="R810" s="28" t="s">
        <v>92</v>
      </c>
      <c r="S810" s="33" t="s">
        <v>7022</v>
      </c>
      <c r="T810" s="29">
        <v>43374</v>
      </c>
    </row>
    <row r="811" spans="1:20" s="18" customFormat="1" ht="18.75" customHeight="1" x14ac:dyDescent="0.25">
      <c r="A811" s="156">
        <v>7658</v>
      </c>
      <c r="B811" s="26" t="s">
        <v>2320</v>
      </c>
      <c r="C811" s="139">
        <v>650964950</v>
      </c>
      <c r="D811" s="24" t="s">
        <v>1566</v>
      </c>
      <c r="E811" s="24" t="s">
        <v>2321</v>
      </c>
      <c r="F811" s="25" t="s">
        <v>2322</v>
      </c>
      <c r="G811" s="25" t="s">
        <v>2323</v>
      </c>
      <c r="H811" s="25" t="s">
        <v>2324</v>
      </c>
      <c r="I811" s="24" t="s">
        <v>2325</v>
      </c>
      <c r="J811" s="24" t="s">
        <v>2326</v>
      </c>
      <c r="K811" s="24" t="s">
        <v>2327</v>
      </c>
      <c r="L811" s="24" t="s">
        <v>6193</v>
      </c>
      <c r="M811" s="26" t="s">
        <v>6168</v>
      </c>
      <c r="N811" s="27" t="s">
        <v>2329</v>
      </c>
      <c r="O811" s="27"/>
      <c r="P811" s="28" t="s">
        <v>2328</v>
      </c>
      <c r="Q811" s="27"/>
      <c r="R811" s="28" t="s">
        <v>92</v>
      </c>
      <c r="S811" s="33" t="s">
        <v>6977</v>
      </c>
      <c r="T811" s="29">
        <v>43374</v>
      </c>
    </row>
    <row r="812" spans="1:20" s="18" customFormat="1" ht="18.75" customHeight="1" x14ac:dyDescent="0.25">
      <c r="A812" s="156">
        <v>7659</v>
      </c>
      <c r="B812" s="26" t="s">
        <v>4702</v>
      </c>
      <c r="C812" s="139" t="s">
        <v>7857</v>
      </c>
      <c r="D812" s="24" t="s">
        <v>4656</v>
      </c>
      <c r="E812" s="24" t="s">
        <v>4703</v>
      </c>
      <c r="F812" s="25" t="s">
        <v>4704</v>
      </c>
      <c r="G812" s="25" t="s">
        <v>4705</v>
      </c>
      <c r="H812" s="25" t="s">
        <v>4706</v>
      </c>
      <c r="I812" s="24" t="s">
        <v>2069</v>
      </c>
      <c r="J812" s="24" t="s">
        <v>4707</v>
      </c>
      <c r="K812" s="24" t="s">
        <v>4708</v>
      </c>
      <c r="L812" s="24" t="s">
        <v>4710</v>
      </c>
      <c r="M812" s="26" t="s">
        <v>6167</v>
      </c>
      <c r="N812" s="27" t="s">
        <v>4712</v>
      </c>
      <c r="O812" s="27" t="s">
        <v>4711</v>
      </c>
      <c r="P812" s="28" t="s">
        <v>4709</v>
      </c>
      <c r="Q812" s="27"/>
      <c r="R812" s="28">
        <v>93401</v>
      </c>
      <c r="S812" s="28" t="s">
        <v>4667</v>
      </c>
      <c r="T812" s="29">
        <v>43376</v>
      </c>
    </row>
    <row r="813" spans="1:20" s="18" customFormat="1" ht="18.75" customHeight="1" x14ac:dyDescent="0.25">
      <c r="A813" s="156">
        <v>7660</v>
      </c>
      <c r="B813" s="26" t="s">
        <v>6192</v>
      </c>
      <c r="C813" s="139">
        <v>651619912</v>
      </c>
      <c r="D813" s="24" t="s">
        <v>1964</v>
      </c>
      <c r="E813" s="24" t="s">
        <v>1965</v>
      </c>
      <c r="F813" s="25" t="s">
        <v>1966</v>
      </c>
      <c r="G813" s="25" t="s">
        <v>1967</v>
      </c>
      <c r="H813" s="25" t="s">
        <v>1968</v>
      </c>
      <c r="I813" s="24" t="s">
        <v>1969</v>
      </c>
      <c r="J813" s="24"/>
      <c r="K813" s="24" t="s">
        <v>1970</v>
      </c>
      <c r="L813" s="24" t="s">
        <v>1972</v>
      </c>
      <c r="M813" s="26" t="s">
        <v>630</v>
      </c>
      <c r="N813" s="27" t="s">
        <v>462</v>
      </c>
      <c r="O813" s="27" t="s">
        <v>1973</v>
      </c>
      <c r="P813" s="28" t="s">
        <v>1971</v>
      </c>
      <c r="Q813" s="27"/>
      <c r="R813" s="28">
        <v>93401</v>
      </c>
      <c r="S813" s="28" t="s">
        <v>1974</v>
      </c>
      <c r="T813" s="29">
        <v>43395</v>
      </c>
    </row>
    <row r="814" spans="1:20" s="18" customFormat="1" ht="18.75" customHeight="1" x14ac:dyDescent="0.25">
      <c r="A814" s="156">
        <v>7662</v>
      </c>
      <c r="B814" s="26" t="s">
        <v>5063</v>
      </c>
      <c r="C814" s="139">
        <v>651685265</v>
      </c>
      <c r="D814" s="24" t="s">
        <v>422</v>
      </c>
      <c r="E814" s="24" t="s">
        <v>5064</v>
      </c>
      <c r="F814" s="25" t="s">
        <v>5065</v>
      </c>
      <c r="G814" s="25" t="s">
        <v>5066</v>
      </c>
      <c r="H814" s="25" t="s">
        <v>5067</v>
      </c>
      <c r="I814" s="24" t="s">
        <v>5068</v>
      </c>
      <c r="J814" s="24" t="s">
        <v>5069</v>
      </c>
      <c r="K814" s="24" t="s">
        <v>5070</v>
      </c>
      <c r="L814" s="24" t="s">
        <v>5072</v>
      </c>
      <c r="M814" s="26" t="s">
        <v>50</v>
      </c>
      <c r="N814" s="27" t="s">
        <v>1076</v>
      </c>
      <c r="O814" s="27" t="s">
        <v>5073</v>
      </c>
      <c r="P814" s="28" t="s">
        <v>5071</v>
      </c>
      <c r="Q814" s="27"/>
      <c r="R814" s="28" t="s">
        <v>92</v>
      </c>
      <c r="S814" s="28" t="s">
        <v>5074</v>
      </c>
      <c r="T814" s="29">
        <v>39764</v>
      </c>
    </row>
    <row r="815" spans="1:20" s="18" customFormat="1" ht="18.75" customHeight="1" x14ac:dyDescent="0.25">
      <c r="A815" s="156">
        <v>7663</v>
      </c>
      <c r="B815" s="26" t="s">
        <v>6831</v>
      </c>
      <c r="C815" s="139">
        <v>651018846</v>
      </c>
      <c r="D815" s="24" t="s">
        <v>1566</v>
      </c>
      <c r="E815" s="24" t="s">
        <v>2548</v>
      </c>
      <c r="F815" s="25" t="s">
        <v>2549</v>
      </c>
      <c r="G815" s="25" t="s">
        <v>6110</v>
      </c>
      <c r="H815" s="25" t="s">
        <v>2550</v>
      </c>
      <c r="I815" s="24" t="s">
        <v>855</v>
      </c>
      <c r="J815" s="24" t="s">
        <v>2551</v>
      </c>
      <c r="K815" s="24" t="s">
        <v>2552</v>
      </c>
      <c r="L815" s="24" t="s">
        <v>2553</v>
      </c>
      <c r="M815" s="26" t="s">
        <v>50</v>
      </c>
      <c r="N815" s="27" t="s">
        <v>730</v>
      </c>
      <c r="O815" s="27" t="s">
        <v>2554</v>
      </c>
      <c r="P815" s="28" t="s">
        <v>2555</v>
      </c>
      <c r="Q815" s="27"/>
      <c r="R815" s="28" t="s">
        <v>704</v>
      </c>
      <c r="S815" s="28" t="s">
        <v>6506</v>
      </c>
      <c r="T815" s="29">
        <v>43416</v>
      </c>
    </row>
    <row r="816" spans="1:20" s="18" customFormat="1" ht="18.75" customHeight="1" x14ac:dyDescent="0.25">
      <c r="A816" s="156">
        <v>7664</v>
      </c>
      <c r="B816" s="26" t="s">
        <v>421</v>
      </c>
      <c r="C816" s="139">
        <v>650797612</v>
      </c>
      <c r="D816" s="24" t="s">
        <v>422</v>
      </c>
      <c r="E816" s="24" t="s">
        <v>423</v>
      </c>
      <c r="F816" s="25" t="s">
        <v>424</v>
      </c>
      <c r="G816" s="25" t="s">
        <v>425</v>
      </c>
      <c r="H816" s="25" t="s">
        <v>426</v>
      </c>
      <c r="I816" s="24" t="s">
        <v>427</v>
      </c>
      <c r="J816" s="24" t="s">
        <v>428</v>
      </c>
      <c r="K816" s="24" t="s">
        <v>429</v>
      </c>
      <c r="L816" s="24" t="s">
        <v>431</v>
      </c>
      <c r="M816" s="26" t="s">
        <v>6172</v>
      </c>
      <c r="N816" s="27" t="s">
        <v>433</v>
      </c>
      <c r="O816" s="27" t="s">
        <v>432</v>
      </c>
      <c r="P816" s="28" t="s">
        <v>430</v>
      </c>
      <c r="Q816" s="27"/>
      <c r="R816" s="28" t="s">
        <v>92</v>
      </c>
      <c r="S816" s="28" t="s">
        <v>434</v>
      </c>
      <c r="T816" s="29">
        <v>43453</v>
      </c>
    </row>
    <row r="817" spans="1:20" s="18" customFormat="1" ht="18.75" customHeight="1" x14ac:dyDescent="0.25">
      <c r="A817" s="156">
        <v>7665</v>
      </c>
      <c r="B817" s="26" t="s">
        <v>5671</v>
      </c>
      <c r="C817" s="139">
        <v>651667038</v>
      </c>
      <c r="D817" s="24" t="s">
        <v>405</v>
      </c>
      <c r="E817" s="24" t="s">
        <v>5672</v>
      </c>
      <c r="F817" s="25" t="s">
        <v>5673</v>
      </c>
      <c r="G817" s="25" t="s">
        <v>5674</v>
      </c>
      <c r="H817" s="25" t="s">
        <v>5675</v>
      </c>
      <c r="I817" s="24" t="s">
        <v>5676</v>
      </c>
      <c r="J817" s="24" t="s">
        <v>5677</v>
      </c>
      <c r="K817" s="24" t="s">
        <v>5678</v>
      </c>
      <c r="L817" s="24" t="s">
        <v>5679</v>
      </c>
      <c r="M817" s="26" t="s">
        <v>6166</v>
      </c>
      <c r="N817" s="27" t="s">
        <v>5680</v>
      </c>
      <c r="O817" s="27">
        <f>996457485 - 997756020</f>
        <v>-1298535</v>
      </c>
      <c r="P817" s="40" t="s">
        <v>5681</v>
      </c>
      <c r="Q817" s="27"/>
      <c r="R817" s="28" t="s">
        <v>139</v>
      </c>
      <c r="S817" s="28" t="s">
        <v>654</v>
      </c>
      <c r="T817" s="29">
        <v>43455</v>
      </c>
    </row>
    <row r="818" spans="1:20" s="18" customFormat="1" ht="18.75" customHeight="1" x14ac:dyDescent="0.25">
      <c r="A818" s="156">
        <v>7666</v>
      </c>
      <c r="B818" s="26" t="s">
        <v>6833</v>
      </c>
      <c r="C818" s="139">
        <v>651746019</v>
      </c>
      <c r="D818" s="24" t="s">
        <v>81</v>
      </c>
      <c r="E818" s="24" t="s">
        <v>5662</v>
      </c>
      <c r="F818" s="25" t="s">
        <v>5663</v>
      </c>
      <c r="G818" s="25" t="s">
        <v>6118</v>
      </c>
      <c r="H818" s="25" t="s">
        <v>5664</v>
      </c>
      <c r="I818" s="24" t="s">
        <v>855</v>
      </c>
      <c r="J818" s="24" t="s">
        <v>5665</v>
      </c>
      <c r="K818" s="24" t="s">
        <v>5666</v>
      </c>
      <c r="L818" s="24" t="s">
        <v>5667</v>
      </c>
      <c r="M818" s="26" t="s">
        <v>50</v>
      </c>
      <c r="N818" s="27" t="s">
        <v>2269</v>
      </c>
      <c r="O818" s="27" t="s">
        <v>5668</v>
      </c>
      <c r="P818" s="40" t="s">
        <v>5669</v>
      </c>
      <c r="Q818" s="27"/>
      <c r="R818" s="28" t="s">
        <v>704</v>
      </c>
      <c r="S818" s="28" t="s">
        <v>5670</v>
      </c>
      <c r="T818" s="29">
        <v>43461</v>
      </c>
    </row>
    <row r="819" spans="1:20" s="18" customFormat="1" ht="18.75" customHeight="1" x14ac:dyDescent="0.25">
      <c r="A819" s="156">
        <v>7667</v>
      </c>
      <c r="B819" s="26" t="s">
        <v>6830</v>
      </c>
      <c r="C819" s="139">
        <v>650992660</v>
      </c>
      <c r="D819" s="24" t="s">
        <v>81</v>
      </c>
      <c r="E819" s="24" t="s">
        <v>2262</v>
      </c>
      <c r="F819" s="25" t="s">
        <v>2263</v>
      </c>
      <c r="G819" s="25" t="s">
        <v>2264</v>
      </c>
      <c r="H819" s="25" t="s">
        <v>2265</v>
      </c>
      <c r="I819" s="24" t="s">
        <v>855</v>
      </c>
      <c r="J819" s="24" t="s">
        <v>2266</v>
      </c>
      <c r="K819" s="24" t="s">
        <v>2267</v>
      </c>
      <c r="L819" s="24" t="s">
        <v>2268</v>
      </c>
      <c r="M819" s="26" t="s">
        <v>50</v>
      </c>
      <c r="N819" s="27" t="s">
        <v>2269</v>
      </c>
      <c r="O819" s="27" t="s">
        <v>2270</v>
      </c>
      <c r="P819" s="28" t="s">
        <v>2271</v>
      </c>
      <c r="Q819" s="27"/>
      <c r="R819" s="28" t="s">
        <v>704</v>
      </c>
      <c r="S819" s="28" t="s">
        <v>860</v>
      </c>
      <c r="T819" s="29">
        <v>43472</v>
      </c>
    </row>
    <row r="820" spans="1:20" s="18" customFormat="1" ht="18.75" customHeight="1" x14ac:dyDescent="0.25">
      <c r="A820" s="157">
        <v>7668</v>
      </c>
      <c r="B820" s="19" t="s">
        <v>2065</v>
      </c>
      <c r="C820" s="140">
        <v>651515092</v>
      </c>
      <c r="D820" s="17" t="s">
        <v>1566</v>
      </c>
      <c r="E820" s="17" t="s">
        <v>2066</v>
      </c>
      <c r="F820" s="16" t="s">
        <v>7301</v>
      </c>
      <c r="G820" s="16" t="s">
        <v>2067</v>
      </c>
      <c r="H820" s="16" t="s">
        <v>2068</v>
      </c>
      <c r="I820" s="17" t="s">
        <v>2069</v>
      </c>
      <c r="J820" s="17" t="s">
        <v>7375</v>
      </c>
      <c r="K820" s="17" t="s">
        <v>2070</v>
      </c>
      <c r="L820" s="17" t="s">
        <v>7188</v>
      </c>
      <c r="M820" s="19" t="s">
        <v>630</v>
      </c>
      <c r="N820" s="20" t="s">
        <v>2071</v>
      </c>
      <c r="O820" s="20" t="s">
        <v>7189</v>
      </c>
      <c r="P820" s="21" t="s">
        <v>7190</v>
      </c>
      <c r="Q820" s="20"/>
      <c r="R820" s="21" t="s">
        <v>704</v>
      </c>
      <c r="S820" s="21" t="s">
        <v>7302</v>
      </c>
      <c r="T820" s="22">
        <v>43482</v>
      </c>
    </row>
    <row r="821" spans="1:20" s="18" customFormat="1" ht="18.75" customHeight="1" x14ac:dyDescent="0.25">
      <c r="A821" s="156">
        <v>7669</v>
      </c>
      <c r="B821" s="26" t="s">
        <v>6828</v>
      </c>
      <c r="C821" s="139">
        <v>651384842</v>
      </c>
      <c r="D821" s="24" t="s">
        <v>81</v>
      </c>
      <c r="E821" s="24" t="s">
        <v>1540</v>
      </c>
      <c r="F821" s="25" t="s">
        <v>1541</v>
      </c>
      <c r="G821" s="25" t="s">
        <v>1542</v>
      </c>
      <c r="H821" s="25" t="s">
        <v>1543</v>
      </c>
      <c r="I821" s="24" t="s">
        <v>961</v>
      </c>
      <c r="J821" s="24" t="s">
        <v>1544</v>
      </c>
      <c r="K821" s="24" t="s">
        <v>1545</v>
      </c>
      <c r="L821" s="24" t="s">
        <v>1546</v>
      </c>
      <c r="M821" s="26" t="s">
        <v>6171</v>
      </c>
      <c r="N821" s="27" t="s">
        <v>1325</v>
      </c>
      <c r="O821" s="27" t="s">
        <v>1548</v>
      </c>
      <c r="P821" s="28" t="s">
        <v>1547</v>
      </c>
      <c r="Q821" s="27"/>
      <c r="R821" s="28" t="s">
        <v>704</v>
      </c>
      <c r="S821" s="28" t="s">
        <v>860</v>
      </c>
      <c r="T821" s="29">
        <v>43501</v>
      </c>
    </row>
    <row r="822" spans="1:20" s="18" customFormat="1" ht="18.75" customHeight="1" x14ac:dyDescent="0.25">
      <c r="A822" s="157">
        <v>7670</v>
      </c>
      <c r="B822" s="19" t="s">
        <v>6829</v>
      </c>
      <c r="C822" s="140">
        <v>651747023</v>
      </c>
      <c r="D822" s="17" t="s">
        <v>81</v>
      </c>
      <c r="E822" s="17" t="s">
        <v>6751</v>
      </c>
      <c r="F822" s="16" t="s">
        <v>7338</v>
      </c>
      <c r="G822" s="16" t="s">
        <v>2104</v>
      </c>
      <c r="H822" s="16" t="s">
        <v>2103</v>
      </c>
      <c r="I822" s="17" t="s">
        <v>2069</v>
      </c>
      <c r="J822" s="17" t="s">
        <v>2105</v>
      </c>
      <c r="K822" s="17" t="s">
        <v>2106</v>
      </c>
      <c r="L822" s="17" t="s">
        <v>7339</v>
      </c>
      <c r="M822" s="19" t="s">
        <v>50</v>
      </c>
      <c r="N822" s="20" t="s">
        <v>1489</v>
      </c>
      <c r="O822" s="20">
        <v>226698697</v>
      </c>
      <c r="P822" s="21" t="s">
        <v>2107</v>
      </c>
      <c r="Q822" s="20"/>
      <c r="R822" s="21" t="s">
        <v>704</v>
      </c>
      <c r="S822" s="21" t="s">
        <v>7779</v>
      </c>
      <c r="T822" s="22">
        <v>43503</v>
      </c>
    </row>
    <row r="823" spans="1:20" s="18" customFormat="1" ht="18.75" customHeight="1" x14ac:dyDescent="0.25">
      <c r="A823" s="156">
        <v>7671</v>
      </c>
      <c r="B823" s="26" t="s">
        <v>6119</v>
      </c>
      <c r="C823" s="139">
        <v>651653096</v>
      </c>
      <c r="D823" s="24" t="s">
        <v>81</v>
      </c>
      <c r="E823" s="24" t="s">
        <v>4986</v>
      </c>
      <c r="F823" s="25" t="s">
        <v>648</v>
      </c>
      <c r="G823" s="25" t="s">
        <v>4987</v>
      </c>
      <c r="H823" s="25" t="s">
        <v>4988</v>
      </c>
      <c r="I823" s="24" t="s">
        <v>649</v>
      </c>
      <c r="J823" s="24" t="s">
        <v>4989</v>
      </c>
      <c r="K823" s="24" t="s">
        <v>650</v>
      </c>
      <c r="L823" s="24" t="s">
        <v>4990</v>
      </c>
      <c r="M823" s="26" t="s">
        <v>51</v>
      </c>
      <c r="N823" s="27" t="s">
        <v>651</v>
      </c>
      <c r="O823" s="27" t="s">
        <v>652</v>
      </c>
      <c r="P823" s="28" t="s">
        <v>653</v>
      </c>
      <c r="Q823" s="27"/>
      <c r="R823" s="28" t="s">
        <v>139</v>
      </c>
      <c r="S823" s="28" t="s">
        <v>654</v>
      </c>
      <c r="T823" s="29">
        <v>43516</v>
      </c>
    </row>
    <row r="824" spans="1:20" s="18" customFormat="1" ht="18.75" customHeight="1" x14ac:dyDescent="0.25">
      <c r="A824" s="156">
        <v>7672</v>
      </c>
      <c r="B824" s="26" t="s">
        <v>3029</v>
      </c>
      <c r="C824" s="139">
        <v>605110436</v>
      </c>
      <c r="D824" s="24" t="s">
        <v>2752</v>
      </c>
      <c r="E824" s="24" t="s">
        <v>2753</v>
      </c>
      <c r="F824" s="25" t="s">
        <v>27</v>
      </c>
      <c r="G824" s="25" t="s">
        <v>3030</v>
      </c>
      <c r="H824" s="25" t="s">
        <v>29</v>
      </c>
      <c r="I824" s="24"/>
      <c r="J824" s="24"/>
      <c r="K824" s="24" t="s">
        <v>3031</v>
      </c>
      <c r="L824" s="24" t="s">
        <v>3032</v>
      </c>
      <c r="M824" s="26" t="s">
        <v>6169</v>
      </c>
      <c r="N824" s="27" t="s">
        <v>3034</v>
      </c>
      <c r="O824" s="27" t="s">
        <v>3033</v>
      </c>
      <c r="P824" s="28"/>
      <c r="Q824" s="27"/>
      <c r="R824" s="28">
        <v>91001</v>
      </c>
      <c r="S824" s="28" t="s">
        <v>620</v>
      </c>
      <c r="T824" s="29">
        <v>43553</v>
      </c>
    </row>
    <row r="825" spans="1:20" s="18" customFormat="1" ht="18.75" customHeight="1" x14ac:dyDescent="0.25">
      <c r="A825" s="156">
        <v>7673</v>
      </c>
      <c r="B825" s="26" t="s">
        <v>6123</v>
      </c>
      <c r="C825" s="139" t="s">
        <v>7869</v>
      </c>
      <c r="D825" s="24" t="s">
        <v>632</v>
      </c>
      <c r="E825" s="24" t="s">
        <v>6124</v>
      </c>
      <c r="F825" s="25" t="s">
        <v>6583</v>
      </c>
      <c r="G825" s="25" t="s">
        <v>6125</v>
      </c>
      <c r="H825" s="25" t="s">
        <v>6126</v>
      </c>
      <c r="I825" s="24" t="s">
        <v>1483</v>
      </c>
      <c r="J825" s="34">
        <v>43418</v>
      </c>
      <c r="K825" s="24" t="s">
        <v>6127</v>
      </c>
      <c r="L825" s="24" t="s">
        <v>6129</v>
      </c>
      <c r="M825" s="26" t="s">
        <v>50</v>
      </c>
      <c r="N825" s="27" t="s">
        <v>6131</v>
      </c>
      <c r="O825" s="27" t="s">
        <v>6130</v>
      </c>
      <c r="P825" s="28" t="s">
        <v>6128</v>
      </c>
      <c r="Q825" s="27"/>
      <c r="R825" s="28" t="s">
        <v>1217</v>
      </c>
      <c r="S825" s="28" t="s">
        <v>6132</v>
      </c>
      <c r="T825" s="29">
        <v>43564</v>
      </c>
    </row>
    <row r="826" spans="1:20" s="18" customFormat="1" ht="18.75" customHeight="1" x14ac:dyDescent="0.2">
      <c r="A826" s="157">
        <v>7674</v>
      </c>
      <c r="B826" s="87" t="s">
        <v>6120</v>
      </c>
      <c r="C826" s="146">
        <v>657495808</v>
      </c>
      <c r="D826" s="17" t="s">
        <v>81</v>
      </c>
      <c r="E826" s="17" t="s">
        <v>6186</v>
      </c>
      <c r="F826" s="16" t="s">
        <v>7177</v>
      </c>
      <c r="G826" s="16" t="s">
        <v>6187</v>
      </c>
      <c r="H826" s="16" t="s">
        <v>7178</v>
      </c>
      <c r="I826" s="17" t="s">
        <v>1470</v>
      </c>
      <c r="J826" s="17" t="s">
        <v>7179</v>
      </c>
      <c r="K826" s="17" t="s">
        <v>6188</v>
      </c>
      <c r="L826" s="17" t="s">
        <v>6121</v>
      </c>
      <c r="M826" s="19" t="s">
        <v>6166</v>
      </c>
      <c r="N826" s="20" t="s">
        <v>1725</v>
      </c>
      <c r="O826" s="20" t="s">
        <v>6189</v>
      </c>
      <c r="P826" s="41" t="s">
        <v>6122</v>
      </c>
      <c r="Q826" s="20"/>
      <c r="R826" s="21" t="s">
        <v>419</v>
      </c>
      <c r="S826" s="21" t="s">
        <v>7274</v>
      </c>
      <c r="T826" s="22">
        <v>43567</v>
      </c>
    </row>
    <row r="827" spans="1:20" s="18" customFormat="1" ht="18.75" customHeight="1" x14ac:dyDescent="0.25">
      <c r="A827" s="156">
        <v>7675</v>
      </c>
      <c r="B827" s="26" t="s">
        <v>6133</v>
      </c>
      <c r="C827" s="139" t="s">
        <v>7820</v>
      </c>
      <c r="D827" s="24" t="s">
        <v>6134</v>
      </c>
      <c r="E827" s="24" t="s">
        <v>6135</v>
      </c>
      <c r="F827" s="24" t="s">
        <v>139</v>
      </c>
      <c r="G827" s="25" t="s">
        <v>6136</v>
      </c>
      <c r="H827" s="25" t="s">
        <v>6137</v>
      </c>
      <c r="I827" s="24" t="s">
        <v>1400</v>
      </c>
      <c r="J827" s="24" t="s">
        <v>6138</v>
      </c>
      <c r="K827" s="24" t="s">
        <v>6139</v>
      </c>
      <c r="L827" s="24" t="s">
        <v>6141</v>
      </c>
      <c r="M827" s="26" t="s">
        <v>50</v>
      </c>
      <c r="N827" s="27" t="s">
        <v>1181</v>
      </c>
      <c r="O827" s="27" t="s">
        <v>6142</v>
      </c>
      <c r="P827" s="40" t="s">
        <v>6140</v>
      </c>
      <c r="Q827" s="27"/>
      <c r="R827" s="28" t="s">
        <v>1217</v>
      </c>
      <c r="S827" s="28" t="s">
        <v>6143</v>
      </c>
      <c r="T827" s="29">
        <v>43570</v>
      </c>
    </row>
    <row r="828" spans="1:20" s="18" customFormat="1" ht="18.75" customHeight="1" x14ac:dyDescent="0.25">
      <c r="A828" s="165">
        <v>7676</v>
      </c>
      <c r="B828" s="24" t="s">
        <v>6234</v>
      </c>
      <c r="C828" s="139">
        <v>651705223</v>
      </c>
      <c r="D828" s="24"/>
      <c r="E828" s="24" t="s">
        <v>6235</v>
      </c>
      <c r="F828" s="31" t="s">
        <v>7128</v>
      </c>
      <c r="G828" s="25" t="s">
        <v>6236</v>
      </c>
      <c r="H828" s="25" t="s">
        <v>6246</v>
      </c>
      <c r="I828" s="24" t="s">
        <v>6237</v>
      </c>
      <c r="J828" s="24" t="s">
        <v>6238</v>
      </c>
      <c r="K828" s="24" t="s">
        <v>6239</v>
      </c>
      <c r="L828" s="32" t="s">
        <v>7129</v>
      </c>
      <c r="M828" s="24" t="s">
        <v>6171</v>
      </c>
      <c r="N828" s="28" t="s">
        <v>1013</v>
      </c>
      <c r="O828" s="28" t="s">
        <v>6240</v>
      </c>
      <c r="P828" s="123" t="s">
        <v>6241</v>
      </c>
      <c r="Q828" s="28"/>
      <c r="R828" s="28" t="s">
        <v>48</v>
      </c>
      <c r="S828" s="33" t="s">
        <v>7323</v>
      </c>
      <c r="T828" s="74">
        <v>43595</v>
      </c>
    </row>
    <row r="829" spans="1:20" s="18" customFormat="1" ht="18.75" customHeight="1" x14ac:dyDescent="0.25">
      <c r="A829" s="156">
        <v>7677</v>
      </c>
      <c r="B829" s="26" t="s">
        <v>6359</v>
      </c>
      <c r="C829" s="139">
        <v>651775035</v>
      </c>
      <c r="D829" s="24"/>
      <c r="E829" s="24" t="s">
        <v>6360</v>
      </c>
      <c r="F829" s="110" t="s">
        <v>6361</v>
      </c>
      <c r="G829" s="25" t="s">
        <v>6362</v>
      </c>
      <c r="H829" s="25" t="s">
        <v>6363</v>
      </c>
      <c r="I829" s="24" t="s">
        <v>1483</v>
      </c>
      <c r="J829" s="24" t="s">
        <v>6364</v>
      </c>
      <c r="K829" s="24" t="s">
        <v>6365</v>
      </c>
      <c r="L829" s="24" t="s">
        <v>6367</v>
      </c>
      <c r="M829" s="26" t="s">
        <v>50</v>
      </c>
      <c r="N829" s="27" t="s">
        <v>730</v>
      </c>
      <c r="O829" s="27" t="s">
        <v>6368</v>
      </c>
      <c r="P829" s="28" t="s">
        <v>6366</v>
      </c>
      <c r="Q829" s="27"/>
      <c r="R829" s="28" t="s">
        <v>92</v>
      </c>
      <c r="S829" s="28" t="s">
        <v>6132</v>
      </c>
      <c r="T829" s="29">
        <v>43626</v>
      </c>
    </row>
    <row r="830" spans="1:20" s="18" customFormat="1" ht="18.75" customHeight="1" x14ac:dyDescent="0.25">
      <c r="A830" s="156">
        <v>7678</v>
      </c>
      <c r="B830" s="26" t="s">
        <v>6464</v>
      </c>
      <c r="C830" s="139" t="s">
        <v>7860</v>
      </c>
      <c r="D830" s="24"/>
      <c r="E830" s="24" t="s">
        <v>6466</v>
      </c>
      <c r="F830" s="111" t="s">
        <v>7255</v>
      </c>
      <c r="G830" s="25" t="s">
        <v>6465</v>
      </c>
      <c r="H830" s="25" t="s">
        <v>6467</v>
      </c>
      <c r="I830" s="24" t="s">
        <v>6468</v>
      </c>
      <c r="J830" s="24" t="s">
        <v>6469</v>
      </c>
      <c r="K830" s="24" t="s">
        <v>6470</v>
      </c>
      <c r="L830" s="24" t="s">
        <v>6471</v>
      </c>
      <c r="M830" s="26" t="s">
        <v>6171</v>
      </c>
      <c r="N830" s="27" t="s">
        <v>1325</v>
      </c>
      <c r="O830" s="27">
        <v>91444090</v>
      </c>
      <c r="P830" s="40" t="s">
        <v>6472</v>
      </c>
      <c r="Q830" s="27"/>
      <c r="R830" s="28" t="s">
        <v>92</v>
      </c>
      <c r="S830" s="28" t="s">
        <v>6473</v>
      </c>
      <c r="T830" s="29">
        <v>43627</v>
      </c>
    </row>
    <row r="831" spans="1:20" s="18" customFormat="1" ht="18.75" customHeight="1" x14ac:dyDescent="0.25">
      <c r="A831" s="157">
        <v>7679</v>
      </c>
      <c r="B831" s="19" t="s">
        <v>6427</v>
      </c>
      <c r="C831" s="140" t="s">
        <v>7812</v>
      </c>
      <c r="D831" s="17"/>
      <c r="E831" s="17" t="s">
        <v>6428</v>
      </c>
      <c r="F831" s="16" t="s">
        <v>8205</v>
      </c>
      <c r="G831" s="16" t="s">
        <v>6429</v>
      </c>
      <c r="H831" s="16" t="s">
        <v>6430</v>
      </c>
      <c r="I831" s="17" t="s">
        <v>1483</v>
      </c>
      <c r="J831" s="17" t="s">
        <v>8206</v>
      </c>
      <c r="K831" s="17" t="s">
        <v>6431</v>
      </c>
      <c r="L831" s="17" t="s">
        <v>6432</v>
      </c>
      <c r="M831" s="19" t="s">
        <v>50</v>
      </c>
      <c r="N831" s="20" t="s">
        <v>6433</v>
      </c>
      <c r="O831" s="20">
        <v>56226261423</v>
      </c>
      <c r="P831" s="120" t="s">
        <v>6434</v>
      </c>
      <c r="Q831" s="20"/>
      <c r="R831" s="21">
        <v>93401</v>
      </c>
      <c r="S831" s="21" t="s">
        <v>8207</v>
      </c>
      <c r="T831" s="22">
        <v>43635</v>
      </c>
    </row>
    <row r="832" spans="1:20" s="18" customFormat="1" ht="18.75" customHeight="1" x14ac:dyDescent="0.25">
      <c r="A832" s="156">
        <v>7680</v>
      </c>
      <c r="B832" s="26" t="s">
        <v>6545</v>
      </c>
      <c r="C832" s="139">
        <v>651484367</v>
      </c>
      <c r="D832" s="24"/>
      <c r="E832" s="24" t="s">
        <v>6546</v>
      </c>
      <c r="F832" s="25" t="s">
        <v>6594</v>
      </c>
      <c r="G832" s="25" t="s">
        <v>6547</v>
      </c>
      <c r="H832" s="25" t="s">
        <v>6548</v>
      </c>
      <c r="I832" s="24" t="s">
        <v>1770</v>
      </c>
      <c r="J832" s="24" t="s">
        <v>6595</v>
      </c>
      <c r="K832" s="24" t="s">
        <v>6549</v>
      </c>
      <c r="L832" s="24" t="s">
        <v>6550</v>
      </c>
      <c r="M832" s="26" t="s">
        <v>6551</v>
      </c>
      <c r="N832" s="27" t="s">
        <v>3245</v>
      </c>
      <c r="O832" s="27" t="s">
        <v>6552</v>
      </c>
      <c r="P832" s="28" t="s">
        <v>6553</v>
      </c>
      <c r="Q832" s="27"/>
      <c r="R832" s="28">
        <v>93401</v>
      </c>
      <c r="S832" s="28" t="s">
        <v>6404</v>
      </c>
      <c r="T832" s="29">
        <v>43635</v>
      </c>
    </row>
    <row r="833" spans="1:20" s="18" customFormat="1" ht="18.75" customHeight="1" x14ac:dyDescent="0.2">
      <c r="A833" s="156">
        <v>7681</v>
      </c>
      <c r="B833" s="93" t="s">
        <v>6517</v>
      </c>
      <c r="C833" s="145">
        <v>651773733</v>
      </c>
      <c r="D833" s="24"/>
      <c r="E833" s="24" t="s">
        <v>6518</v>
      </c>
      <c r="F833" s="25" t="s">
        <v>6519</v>
      </c>
      <c r="G833" s="25" t="s">
        <v>6520</v>
      </c>
      <c r="H833" s="25" t="s">
        <v>6521</v>
      </c>
      <c r="I833" s="24" t="s">
        <v>6522</v>
      </c>
      <c r="J833" s="24" t="s">
        <v>6523</v>
      </c>
      <c r="K833" s="24" t="s">
        <v>6524</v>
      </c>
      <c r="L833" s="24" t="s">
        <v>6525</v>
      </c>
      <c r="M833" s="26" t="s">
        <v>6170</v>
      </c>
      <c r="N833" s="27" t="s">
        <v>3673</v>
      </c>
      <c r="O833" s="27" t="s">
        <v>6526</v>
      </c>
      <c r="P833" s="40" t="s">
        <v>6527</v>
      </c>
      <c r="Q833" s="27"/>
      <c r="R833" s="28">
        <v>93401</v>
      </c>
      <c r="S833" s="28" t="s">
        <v>6528</v>
      </c>
      <c r="T833" s="29">
        <v>43643</v>
      </c>
    </row>
    <row r="834" spans="1:20" s="18" customFormat="1" ht="18.75" customHeight="1" x14ac:dyDescent="0.25">
      <c r="A834" s="165">
        <v>7682</v>
      </c>
      <c r="B834" s="24" t="s">
        <v>6554</v>
      </c>
      <c r="C834" s="139">
        <v>651591058</v>
      </c>
      <c r="D834" s="24"/>
      <c r="E834" s="24" t="s">
        <v>6555</v>
      </c>
      <c r="F834" s="25" t="s">
        <v>6556</v>
      </c>
      <c r="G834" s="25" t="s">
        <v>6557</v>
      </c>
      <c r="H834" s="25" t="s">
        <v>6558</v>
      </c>
      <c r="I834" s="24" t="s">
        <v>6522</v>
      </c>
      <c r="J834" s="24" t="s">
        <v>6559</v>
      </c>
      <c r="K834" s="24" t="s">
        <v>6560</v>
      </c>
      <c r="L834" s="24" t="s">
        <v>6562</v>
      </c>
      <c r="M834" s="24" t="s">
        <v>6171</v>
      </c>
      <c r="N834" s="28" t="s">
        <v>2358</v>
      </c>
      <c r="O834" s="28" t="s">
        <v>6561</v>
      </c>
      <c r="P834" s="28" t="s">
        <v>6563</v>
      </c>
      <c r="Q834" s="28"/>
      <c r="R834" s="28">
        <v>93401</v>
      </c>
      <c r="S834" s="28" t="s">
        <v>6564</v>
      </c>
      <c r="T834" s="74">
        <v>43644</v>
      </c>
    </row>
    <row r="835" spans="1:20" s="18" customFormat="1" ht="18.75" customHeight="1" x14ac:dyDescent="0.25">
      <c r="A835" s="156">
        <v>7684</v>
      </c>
      <c r="B835" s="26" t="s">
        <v>6534</v>
      </c>
      <c r="C835" s="139">
        <v>651775523</v>
      </c>
      <c r="D835" s="24"/>
      <c r="E835" s="24" t="s">
        <v>6535</v>
      </c>
      <c r="F835" s="25" t="s">
        <v>6536</v>
      </c>
      <c r="G835" s="25" t="s">
        <v>6537</v>
      </c>
      <c r="H835" s="25" t="s">
        <v>6539</v>
      </c>
      <c r="I835" s="24" t="s">
        <v>1483</v>
      </c>
      <c r="J835" s="24" t="s">
        <v>6540</v>
      </c>
      <c r="K835" s="24" t="s">
        <v>6541</v>
      </c>
      <c r="L835" s="24" t="s">
        <v>6542</v>
      </c>
      <c r="M835" s="26" t="s">
        <v>6167</v>
      </c>
      <c r="N835" s="27" t="s">
        <v>182</v>
      </c>
      <c r="O835" s="27" t="s">
        <v>6543</v>
      </c>
      <c r="P835" s="40" t="s">
        <v>6544</v>
      </c>
      <c r="Q835" s="27"/>
      <c r="R835" s="28">
        <v>93401</v>
      </c>
      <c r="S835" s="28" t="s">
        <v>6190</v>
      </c>
      <c r="T835" s="29">
        <v>43644</v>
      </c>
    </row>
    <row r="836" spans="1:20" s="18" customFormat="1" ht="18.75" customHeight="1" x14ac:dyDescent="0.25">
      <c r="A836" s="157">
        <v>7684</v>
      </c>
      <c r="B836" s="19" t="s">
        <v>6565</v>
      </c>
      <c r="C836" s="140">
        <v>651822580</v>
      </c>
      <c r="D836" s="17"/>
      <c r="E836" s="17" t="s">
        <v>6567</v>
      </c>
      <c r="F836" s="16" t="s">
        <v>7774</v>
      </c>
      <c r="G836" s="16" t="s">
        <v>6566</v>
      </c>
      <c r="H836" s="16" t="s">
        <v>7775</v>
      </c>
      <c r="I836" s="17" t="s">
        <v>6522</v>
      </c>
      <c r="J836" s="17" t="s">
        <v>7776</v>
      </c>
      <c r="K836" s="17" t="s">
        <v>7777</v>
      </c>
      <c r="L836" s="17" t="s">
        <v>6569</v>
      </c>
      <c r="M836" s="19" t="s">
        <v>630</v>
      </c>
      <c r="N836" s="20" t="s">
        <v>1602</v>
      </c>
      <c r="O836" s="20" t="s">
        <v>6568</v>
      </c>
      <c r="P836" s="21" t="s">
        <v>6570</v>
      </c>
      <c r="Q836" s="20"/>
      <c r="R836" s="21">
        <v>93401</v>
      </c>
      <c r="S836" s="21" t="s">
        <v>6888</v>
      </c>
      <c r="T836" s="22">
        <v>43644</v>
      </c>
    </row>
    <row r="837" spans="1:20" s="18" customFormat="1" ht="18.75" customHeight="1" x14ac:dyDescent="0.25">
      <c r="A837" s="156">
        <v>7685</v>
      </c>
      <c r="B837" s="26" t="s">
        <v>6653</v>
      </c>
      <c r="C837" s="139">
        <v>651838118</v>
      </c>
      <c r="D837" s="24"/>
      <c r="E837" s="24" t="s">
        <v>6654</v>
      </c>
      <c r="F837" s="25" t="s">
        <v>6655</v>
      </c>
      <c r="G837" s="25" t="s">
        <v>6656</v>
      </c>
      <c r="H837" s="25" t="s">
        <v>6657</v>
      </c>
      <c r="I837" s="24" t="s">
        <v>1483</v>
      </c>
      <c r="J837" s="24" t="s">
        <v>6658</v>
      </c>
      <c r="K837" s="24" t="s">
        <v>6659</v>
      </c>
      <c r="L837" s="24" t="s">
        <v>6660</v>
      </c>
      <c r="M837" s="26" t="s">
        <v>6167</v>
      </c>
      <c r="N837" s="27" t="s">
        <v>182</v>
      </c>
      <c r="O837" s="27">
        <v>56994420699</v>
      </c>
      <c r="P837" s="40" t="s">
        <v>6661</v>
      </c>
      <c r="Q837" s="27"/>
      <c r="R837" s="28">
        <v>93401</v>
      </c>
      <c r="S837" s="28" t="s">
        <v>6662</v>
      </c>
      <c r="T837" s="29">
        <v>43686</v>
      </c>
    </row>
    <row r="838" spans="1:20" s="18" customFormat="1" ht="18.75" customHeight="1" x14ac:dyDescent="0.25">
      <c r="A838" s="156">
        <v>7686</v>
      </c>
      <c r="B838" s="26" t="s">
        <v>6701</v>
      </c>
      <c r="C838" s="139">
        <v>651753546</v>
      </c>
      <c r="D838" s="24"/>
      <c r="E838" s="24" t="s">
        <v>6702</v>
      </c>
      <c r="F838" s="25" t="s">
        <v>6703</v>
      </c>
      <c r="G838" s="25" t="s">
        <v>6704</v>
      </c>
      <c r="H838" s="25" t="s">
        <v>6705</v>
      </c>
      <c r="I838" s="24" t="s">
        <v>6522</v>
      </c>
      <c r="J838" s="24" t="s">
        <v>6706</v>
      </c>
      <c r="K838" s="24" t="s">
        <v>6707</v>
      </c>
      <c r="L838" s="24" t="s">
        <v>6708</v>
      </c>
      <c r="M838" s="26" t="s">
        <v>618</v>
      </c>
      <c r="N838" s="27" t="s">
        <v>2572</v>
      </c>
      <c r="O838" s="27" t="s">
        <v>6709</v>
      </c>
      <c r="P838" s="40" t="s">
        <v>6710</v>
      </c>
      <c r="Q838" s="27"/>
      <c r="R838" s="28">
        <v>93401</v>
      </c>
      <c r="S838" s="28" t="s">
        <v>6528</v>
      </c>
      <c r="T838" s="29">
        <v>43707</v>
      </c>
    </row>
    <row r="839" spans="1:20" s="18" customFormat="1" ht="18.75" customHeight="1" x14ac:dyDescent="0.25">
      <c r="A839" s="156">
        <v>7687</v>
      </c>
      <c r="B839" s="26" t="s">
        <v>6711</v>
      </c>
      <c r="C839" s="139">
        <v>656700807</v>
      </c>
      <c r="D839" s="24"/>
      <c r="E839" s="24" t="s">
        <v>6712</v>
      </c>
      <c r="F839" s="31" t="s">
        <v>7235</v>
      </c>
      <c r="G839" s="25" t="s">
        <v>6713</v>
      </c>
      <c r="H839" s="25" t="s">
        <v>6714</v>
      </c>
      <c r="I839" s="24" t="s">
        <v>6406</v>
      </c>
      <c r="J839" s="24" t="s">
        <v>6715</v>
      </c>
      <c r="K839" s="24" t="s">
        <v>6716</v>
      </c>
      <c r="L839" s="24" t="s">
        <v>6717</v>
      </c>
      <c r="M839" s="26" t="s">
        <v>50</v>
      </c>
      <c r="N839" s="27" t="s">
        <v>730</v>
      </c>
      <c r="O839" s="27">
        <v>56966462572</v>
      </c>
      <c r="P839" s="40" t="s">
        <v>6718</v>
      </c>
      <c r="Q839" s="27"/>
      <c r="R839" s="28">
        <v>93401</v>
      </c>
      <c r="S839" s="33" t="s">
        <v>7245</v>
      </c>
      <c r="T839" s="29">
        <v>43707</v>
      </c>
    </row>
    <row r="840" spans="1:20" s="18" customFormat="1" ht="18.75" customHeight="1" x14ac:dyDescent="0.25">
      <c r="A840" s="166">
        <v>7688</v>
      </c>
      <c r="B840" s="67" t="s">
        <v>6732</v>
      </c>
      <c r="C840" s="147">
        <v>690814005</v>
      </c>
      <c r="D840" s="65"/>
      <c r="E840" s="65" t="s">
        <v>633</v>
      </c>
      <c r="F840" s="66" t="s">
        <v>27</v>
      </c>
      <c r="G840" s="66" t="s">
        <v>634</v>
      </c>
      <c r="H840" s="66" t="s">
        <v>29</v>
      </c>
      <c r="I840" s="65"/>
      <c r="J840" s="65"/>
      <c r="K840" s="65" t="s">
        <v>6733</v>
      </c>
      <c r="L840" s="65" t="s">
        <v>6734</v>
      </c>
      <c r="M840" s="67" t="s">
        <v>6170</v>
      </c>
      <c r="N840" s="68" t="s">
        <v>6735</v>
      </c>
      <c r="O840" s="68" t="s">
        <v>6736</v>
      </c>
      <c r="P840" s="69" t="s">
        <v>6737</v>
      </c>
      <c r="Q840" s="68"/>
      <c r="R840" s="70">
        <v>91001</v>
      </c>
      <c r="S840" s="70" t="s">
        <v>3269</v>
      </c>
      <c r="T840" s="71">
        <v>43717</v>
      </c>
    </row>
    <row r="841" spans="1:20" s="18" customFormat="1" ht="18.75" customHeight="1" x14ac:dyDescent="0.25">
      <c r="A841" s="156">
        <v>7689</v>
      </c>
      <c r="B841" s="26" t="s">
        <v>6816</v>
      </c>
      <c r="C841" s="139">
        <v>651239339</v>
      </c>
      <c r="D841" s="24"/>
      <c r="E841" s="24" t="s">
        <v>6817</v>
      </c>
      <c r="F841" s="25" t="s">
        <v>6818</v>
      </c>
      <c r="G841" s="25" t="s">
        <v>6819</v>
      </c>
      <c r="H841" s="25" t="s">
        <v>6820</v>
      </c>
      <c r="I841" s="24" t="s">
        <v>1703</v>
      </c>
      <c r="J841" s="24" t="s">
        <v>6821</v>
      </c>
      <c r="K841" s="24" t="s">
        <v>6822</v>
      </c>
      <c r="L841" s="24" t="s">
        <v>6823</v>
      </c>
      <c r="M841" s="26" t="s">
        <v>50</v>
      </c>
      <c r="N841" s="27" t="s">
        <v>2923</v>
      </c>
      <c r="O841" s="27" t="s">
        <v>6824</v>
      </c>
      <c r="P841" s="28" t="s">
        <v>6825</v>
      </c>
      <c r="Q841" s="27"/>
      <c r="R841" s="28">
        <v>93401</v>
      </c>
      <c r="S841" s="28" t="s">
        <v>6662</v>
      </c>
      <c r="T841" s="29">
        <v>43745</v>
      </c>
    </row>
    <row r="842" spans="1:20" s="18" customFormat="1" ht="18.75" customHeight="1" x14ac:dyDescent="0.25">
      <c r="A842" s="156">
        <v>7690</v>
      </c>
      <c r="B842" s="26" t="s">
        <v>6834</v>
      </c>
      <c r="C842" s="139">
        <v>651896223</v>
      </c>
      <c r="D842" s="24"/>
      <c r="E842" s="24" t="s">
        <v>6752</v>
      </c>
      <c r="F842" s="31" t="s">
        <v>7138</v>
      </c>
      <c r="G842" s="25" t="s">
        <v>6753</v>
      </c>
      <c r="H842" s="31" t="s">
        <v>7141</v>
      </c>
      <c r="I842" s="24" t="s">
        <v>6522</v>
      </c>
      <c r="J842" s="63" t="s">
        <v>7142</v>
      </c>
      <c r="K842" s="24" t="s">
        <v>6787</v>
      </c>
      <c r="L842" s="24" t="s">
        <v>6754</v>
      </c>
      <c r="M842" s="26" t="s">
        <v>50</v>
      </c>
      <c r="N842" s="27" t="s">
        <v>3683</v>
      </c>
      <c r="O842" s="38" t="s">
        <v>7139</v>
      </c>
      <c r="P842" s="33" t="s">
        <v>7140</v>
      </c>
      <c r="Q842" s="27"/>
      <c r="R842" s="28">
        <v>93401</v>
      </c>
      <c r="S842" s="33" t="s">
        <v>7143</v>
      </c>
      <c r="T842" s="29">
        <v>43789</v>
      </c>
    </row>
    <row r="843" spans="1:20" s="18" customFormat="1" ht="18.75" customHeight="1" x14ac:dyDescent="0.25">
      <c r="A843" s="156">
        <v>7691</v>
      </c>
      <c r="B843" s="26" t="s">
        <v>6759</v>
      </c>
      <c r="C843" s="139">
        <v>651539544</v>
      </c>
      <c r="D843" s="24"/>
      <c r="E843" s="24" t="s">
        <v>6760</v>
      </c>
      <c r="F843" s="25" t="s">
        <v>6761</v>
      </c>
      <c r="G843" s="25" t="s">
        <v>6762</v>
      </c>
      <c r="H843" s="25" t="s">
        <v>6763</v>
      </c>
      <c r="I843" s="24" t="s">
        <v>1770</v>
      </c>
      <c r="J843" s="34">
        <v>43095</v>
      </c>
      <c r="K843" s="24" t="s">
        <v>6764</v>
      </c>
      <c r="L843" s="24" t="s">
        <v>6765</v>
      </c>
      <c r="M843" s="26" t="s">
        <v>217</v>
      </c>
      <c r="N843" s="27" t="s">
        <v>683</v>
      </c>
      <c r="O843" s="27">
        <v>582262569</v>
      </c>
      <c r="P843" s="40" t="s">
        <v>6766</v>
      </c>
      <c r="Q843" s="27"/>
      <c r="R843" s="28">
        <v>93401</v>
      </c>
      <c r="S843" s="28" t="s">
        <v>6528</v>
      </c>
      <c r="T843" s="29">
        <v>43798</v>
      </c>
    </row>
    <row r="844" spans="1:20" s="18" customFormat="1" ht="18.75" customHeight="1" x14ac:dyDescent="0.25">
      <c r="A844" s="156">
        <v>7692</v>
      </c>
      <c r="B844" s="26" t="s">
        <v>6780</v>
      </c>
      <c r="C844" s="139">
        <v>651883474</v>
      </c>
      <c r="D844" s="24"/>
      <c r="E844" s="24" t="s">
        <v>6848</v>
      </c>
      <c r="F844" s="25" t="s">
        <v>6782</v>
      </c>
      <c r="G844" s="25" t="s">
        <v>6781</v>
      </c>
      <c r="H844" s="25" t="s">
        <v>6849</v>
      </c>
      <c r="I844" s="24" t="s">
        <v>6850</v>
      </c>
      <c r="J844" s="34" t="s">
        <v>6851</v>
      </c>
      <c r="K844" s="24" t="s">
        <v>6784</v>
      </c>
      <c r="L844" s="24" t="s">
        <v>6783</v>
      </c>
      <c r="M844" s="26" t="s">
        <v>630</v>
      </c>
      <c r="N844" s="27" t="s">
        <v>811</v>
      </c>
      <c r="O844" s="27" t="s">
        <v>6852</v>
      </c>
      <c r="P844" s="28" t="s">
        <v>6853</v>
      </c>
      <c r="Q844" s="27"/>
      <c r="R844" s="28">
        <v>93401</v>
      </c>
      <c r="S844" s="28" t="s">
        <v>6785</v>
      </c>
      <c r="T844" s="29">
        <v>43802</v>
      </c>
    </row>
    <row r="845" spans="1:20" s="18" customFormat="1" ht="18.75" customHeight="1" x14ac:dyDescent="0.25">
      <c r="A845" s="157">
        <v>7694</v>
      </c>
      <c r="B845" s="19" t="s">
        <v>6788</v>
      </c>
      <c r="C845" s="140">
        <v>732489002</v>
      </c>
      <c r="D845" s="17"/>
      <c r="E845" s="17" t="s">
        <v>7742</v>
      </c>
      <c r="F845" s="16" t="s">
        <v>7743</v>
      </c>
      <c r="G845" s="16" t="s">
        <v>6789</v>
      </c>
      <c r="H845" s="16" t="s">
        <v>7745</v>
      </c>
      <c r="I845" s="17" t="s">
        <v>4773</v>
      </c>
      <c r="J845" s="75" t="s">
        <v>6790</v>
      </c>
      <c r="K845" s="17" t="s">
        <v>6795</v>
      </c>
      <c r="L845" s="17" t="s">
        <v>6791</v>
      </c>
      <c r="M845" s="19" t="s">
        <v>6171</v>
      </c>
      <c r="N845" s="20" t="s">
        <v>1013</v>
      </c>
      <c r="O845" s="20">
        <v>985665102</v>
      </c>
      <c r="P845" s="41" t="s">
        <v>7744</v>
      </c>
      <c r="Q845" s="20"/>
      <c r="R845" s="21">
        <v>93401</v>
      </c>
      <c r="S845" s="21" t="s">
        <v>7790</v>
      </c>
      <c r="T845" s="22">
        <v>43812</v>
      </c>
    </row>
    <row r="846" spans="1:20" s="18" customFormat="1" ht="18.75" customHeight="1" x14ac:dyDescent="0.25">
      <c r="A846" s="157">
        <v>7696</v>
      </c>
      <c r="B846" s="19" t="s">
        <v>6801</v>
      </c>
      <c r="C846" s="140">
        <v>651902215</v>
      </c>
      <c r="D846" s="17"/>
      <c r="E846" s="17" t="s">
        <v>6802</v>
      </c>
      <c r="F846" s="16" t="s">
        <v>8238</v>
      </c>
      <c r="G846" s="16" t="s">
        <v>6803</v>
      </c>
      <c r="H846" s="16" t="s">
        <v>8239</v>
      </c>
      <c r="I846" s="17" t="s">
        <v>1400</v>
      </c>
      <c r="J846" s="17" t="s">
        <v>8240</v>
      </c>
      <c r="K846" s="17" t="s">
        <v>6804</v>
      </c>
      <c r="L846" s="17" t="s">
        <v>6807</v>
      </c>
      <c r="M846" s="19" t="s">
        <v>6168</v>
      </c>
      <c r="N846" s="20" t="s">
        <v>3050</v>
      </c>
      <c r="O846" s="20" t="s">
        <v>6806</v>
      </c>
      <c r="P846" s="41" t="s">
        <v>6805</v>
      </c>
      <c r="Q846" s="20"/>
      <c r="R846" s="21">
        <v>93401</v>
      </c>
      <c r="S846" s="21" t="s">
        <v>7621</v>
      </c>
      <c r="T846" s="22">
        <v>43858</v>
      </c>
    </row>
    <row r="847" spans="1:20" s="18" customFormat="1" ht="18.75" customHeight="1" x14ac:dyDescent="0.25">
      <c r="A847" s="166">
        <v>7697</v>
      </c>
      <c r="B847" s="67" t="s">
        <v>6835</v>
      </c>
      <c r="C847" s="147">
        <v>651907179</v>
      </c>
      <c r="D847" s="65"/>
      <c r="E847" s="65" t="s">
        <v>6836</v>
      </c>
      <c r="F847" s="66" t="s">
        <v>6837</v>
      </c>
      <c r="G847" s="66" t="s">
        <v>6838</v>
      </c>
      <c r="H847" s="66" t="s">
        <v>6839</v>
      </c>
      <c r="I847" s="65" t="s">
        <v>1571</v>
      </c>
      <c r="J847" s="76" t="s">
        <v>6855</v>
      </c>
      <c r="K847" s="65" t="s">
        <v>6840</v>
      </c>
      <c r="L847" s="65" t="s">
        <v>6841</v>
      </c>
      <c r="M847" s="67" t="s">
        <v>630</v>
      </c>
      <c r="N847" s="68" t="s">
        <v>462</v>
      </c>
      <c r="O847" s="68" t="s">
        <v>6842</v>
      </c>
      <c r="P847" s="69" t="s">
        <v>6843</v>
      </c>
      <c r="Q847" s="68"/>
      <c r="R847" s="70">
        <v>93401</v>
      </c>
      <c r="S847" s="70" t="s">
        <v>6844</v>
      </c>
      <c r="T847" s="71">
        <v>43887</v>
      </c>
    </row>
    <row r="848" spans="1:20" s="18" customFormat="1" ht="18.75" customHeight="1" x14ac:dyDescent="0.25">
      <c r="A848" s="166">
        <v>7698</v>
      </c>
      <c r="B848" s="67" t="s">
        <v>6859</v>
      </c>
      <c r="C848" s="147">
        <v>651884764</v>
      </c>
      <c r="D848" s="65"/>
      <c r="E848" s="65" t="s">
        <v>6860</v>
      </c>
      <c r="F848" s="66" t="s">
        <v>7154</v>
      </c>
      <c r="G848" s="66" t="s">
        <v>6861</v>
      </c>
      <c r="H848" s="66" t="s">
        <v>6862</v>
      </c>
      <c r="I848" s="65" t="s">
        <v>6863</v>
      </c>
      <c r="J848" s="76">
        <v>43636</v>
      </c>
      <c r="K848" s="65" t="s">
        <v>6864</v>
      </c>
      <c r="L848" s="65" t="s">
        <v>6866</v>
      </c>
      <c r="M848" s="67" t="s">
        <v>6169</v>
      </c>
      <c r="N848" s="68" t="s">
        <v>992</v>
      </c>
      <c r="O848" s="68" t="s">
        <v>6867</v>
      </c>
      <c r="P848" s="70" t="s">
        <v>6865</v>
      </c>
      <c r="Q848" s="68"/>
      <c r="R848" s="70">
        <v>93401</v>
      </c>
      <c r="S848" s="33" t="s">
        <v>7460</v>
      </c>
      <c r="T848" s="71">
        <v>43893</v>
      </c>
    </row>
    <row r="849" spans="1:20" s="18" customFormat="1" ht="18.75" customHeight="1" x14ac:dyDescent="0.2">
      <c r="A849" s="157">
        <v>7699</v>
      </c>
      <c r="B849" s="88" t="s">
        <v>6879</v>
      </c>
      <c r="C849" s="140">
        <v>651920485</v>
      </c>
      <c r="D849" s="17"/>
      <c r="E849" s="17" t="s">
        <v>6881</v>
      </c>
      <c r="F849" s="16" t="s">
        <v>7127</v>
      </c>
      <c r="G849" s="16" t="s">
        <v>6880</v>
      </c>
      <c r="H849" s="16" t="s">
        <v>6882</v>
      </c>
      <c r="I849" s="17" t="s">
        <v>1770</v>
      </c>
      <c r="J849" s="17" t="s">
        <v>6883</v>
      </c>
      <c r="K849" s="17" t="s">
        <v>6884</v>
      </c>
      <c r="L849" s="17" t="s">
        <v>6885</v>
      </c>
      <c r="M849" s="19" t="s">
        <v>630</v>
      </c>
      <c r="N849" s="20" t="s">
        <v>205</v>
      </c>
      <c r="O849" s="20" t="s">
        <v>6886</v>
      </c>
      <c r="P849" s="41" t="s">
        <v>6887</v>
      </c>
      <c r="Q849" s="20"/>
      <c r="R849" s="21">
        <v>93401</v>
      </c>
      <c r="S849" s="21" t="s">
        <v>6888</v>
      </c>
      <c r="T849" s="22">
        <v>43902</v>
      </c>
    </row>
    <row r="850" spans="1:20" s="18" customFormat="1" ht="18.75" customHeight="1" x14ac:dyDescent="0.25">
      <c r="A850" s="167">
        <v>7700</v>
      </c>
      <c r="B850" s="44" t="s">
        <v>6868</v>
      </c>
      <c r="C850" s="148">
        <v>651933943</v>
      </c>
      <c r="D850" s="42"/>
      <c r="E850" s="42" t="s">
        <v>6869</v>
      </c>
      <c r="F850" s="43" t="s">
        <v>6870</v>
      </c>
      <c r="G850" s="43" t="s">
        <v>6871</v>
      </c>
      <c r="H850" s="43" t="s">
        <v>6872</v>
      </c>
      <c r="I850" s="42" t="s">
        <v>1571</v>
      </c>
      <c r="J850" s="42" t="s">
        <v>6873</v>
      </c>
      <c r="K850" s="42" t="s">
        <v>6874</v>
      </c>
      <c r="L850" s="42" t="s">
        <v>6875</v>
      </c>
      <c r="M850" s="44" t="s">
        <v>217</v>
      </c>
      <c r="N850" s="45" t="s">
        <v>683</v>
      </c>
      <c r="O850" s="45" t="s">
        <v>6876</v>
      </c>
      <c r="P850" s="46" t="s">
        <v>6877</v>
      </c>
      <c r="Q850" s="45"/>
      <c r="R850" s="47">
        <v>93401</v>
      </c>
      <c r="S850" s="47" t="s">
        <v>6878</v>
      </c>
      <c r="T850" s="48">
        <v>43903</v>
      </c>
    </row>
    <row r="851" spans="1:20" s="18" customFormat="1" ht="18.75" customHeight="1" x14ac:dyDescent="0.25">
      <c r="A851" s="166">
        <v>7701</v>
      </c>
      <c r="B851" s="67" t="s">
        <v>6902</v>
      </c>
      <c r="C851" s="147">
        <v>651843979</v>
      </c>
      <c r="D851" s="65"/>
      <c r="E851" s="65" t="s">
        <v>6905</v>
      </c>
      <c r="F851" s="66" t="s">
        <v>6903</v>
      </c>
      <c r="G851" s="66" t="s">
        <v>6904</v>
      </c>
      <c r="H851" s="66" t="s">
        <v>6906</v>
      </c>
      <c r="I851" s="65" t="s">
        <v>1571</v>
      </c>
      <c r="J851" s="65" t="s">
        <v>6907</v>
      </c>
      <c r="K851" s="65" t="s">
        <v>6908</v>
      </c>
      <c r="L851" s="65" t="s">
        <v>6909</v>
      </c>
      <c r="M851" s="67" t="s">
        <v>630</v>
      </c>
      <c r="N851" s="68" t="s">
        <v>462</v>
      </c>
      <c r="O851" s="68" t="s">
        <v>6910</v>
      </c>
      <c r="P851" s="69" t="s">
        <v>6911</v>
      </c>
      <c r="Q851" s="68"/>
      <c r="R851" s="70">
        <v>93401</v>
      </c>
      <c r="S851" s="70" t="s">
        <v>6912</v>
      </c>
      <c r="T851" s="71">
        <v>43913</v>
      </c>
    </row>
    <row r="852" spans="1:20" s="18" customFormat="1" ht="18.75" customHeight="1" x14ac:dyDescent="0.25">
      <c r="A852" s="168">
        <v>7702</v>
      </c>
      <c r="B852" s="54" t="s">
        <v>6916</v>
      </c>
      <c r="C852" s="149">
        <v>651660149</v>
      </c>
      <c r="D852" s="52"/>
      <c r="E852" s="52" t="s">
        <v>6917</v>
      </c>
      <c r="F852" s="52" t="s">
        <v>6918</v>
      </c>
      <c r="G852" s="53" t="s">
        <v>6919</v>
      </c>
      <c r="H852" s="53" t="s">
        <v>6920</v>
      </c>
      <c r="I852" s="52" t="s">
        <v>6522</v>
      </c>
      <c r="J852" s="52" t="s">
        <v>6921</v>
      </c>
      <c r="K852" s="52" t="s">
        <v>6922</v>
      </c>
      <c r="L852" s="52" t="s">
        <v>6923</v>
      </c>
      <c r="M852" s="54" t="s">
        <v>6169</v>
      </c>
      <c r="N852" s="55" t="s">
        <v>992</v>
      </c>
      <c r="O852" s="55">
        <v>949317655</v>
      </c>
      <c r="P852" s="56" t="s">
        <v>6924</v>
      </c>
      <c r="Q852" s="55"/>
      <c r="R852" s="57">
        <v>93401</v>
      </c>
      <c r="S852" s="57" t="s">
        <v>6878</v>
      </c>
      <c r="T852" s="58">
        <v>43917</v>
      </c>
    </row>
    <row r="853" spans="1:20" s="18" customFormat="1" ht="18.75" customHeight="1" x14ac:dyDescent="0.25">
      <c r="A853" s="167">
        <v>7703</v>
      </c>
      <c r="B853" s="44" t="s">
        <v>6934</v>
      </c>
      <c r="C853" s="148">
        <v>651811481</v>
      </c>
      <c r="D853" s="42"/>
      <c r="E853" s="42" t="s">
        <v>6943</v>
      </c>
      <c r="F853" s="31" t="s">
        <v>7282</v>
      </c>
      <c r="G853" s="43" t="s">
        <v>6944</v>
      </c>
      <c r="H853" s="42" t="s">
        <v>6935</v>
      </c>
      <c r="I853" s="43" t="s">
        <v>1483</v>
      </c>
      <c r="J853" s="42" t="s">
        <v>6936</v>
      </c>
      <c r="K853" s="42" t="s">
        <v>6937</v>
      </c>
      <c r="L853" s="42" t="s">
        <v>6938</v>
      </c>
      <c r="M853" s="44" t="s">
        <v>6170</v>
      </c>
      <c r="N853" s="45" t="s">
        <v>6939</v>
      </c>
      <c r="O853" s="45">
        <v>964560714</v>
      </c>
      <c r="P853" s="46" t="s">
        <v>6940</v>
      </c>
      <c r="Q853" s="45"/>
      <c r="R853" s="47">
        <v>93401</v>
      </c>
      <c r="S853" s="33" t="s">
        <v>7283</v>
      </c>
      <c r="T853" s="48">
        <v>43927</v>
      </c>
    </row>
    <row r="854" spans="1:20" s="18" customFormat="1" ht="18.75" customHeight="1" x14ac:dyDescent="0.25">
      <c r="A854" s="166">
        <v>7704</v>
      </c>
      <c r="B854" s="67" t="s">
        <v>6948</v>
      </c>
      <c r="C854" s="147">
        <v>651908876</v>
      </c>
      <c r="D854" s="65"/>
      <c r="E854" s="65" t="s">
        <v>6950</v>
      </c>
      <c r="F854" s="31" t="s">
        <v>7306</v>
      </c>
      <c r="G854" s="66" t="s">
        <v>6949</v>
      </c>
      <c r="H854" s="66" t="s">
        <v>6951</v>
      </c>
      <c r="I854" s="65" t="s">
        <v>6952</v>
      </c>
      <c r="J854" s="65" t="s">
        <v>6953</v>
      </c>
      <c r="K854" s="65" t="s">
        <v>6954</v>
      </c>
      <c r="L854" s="65" t="s">
        <v>6955</v>
      </c>
      <c r="M854" s="67" t="s">
        <v>217</v>
      </c>
      <c r="N854" s="68" t="s">
        <v>6956</v>
      </c>
      <c r="O854" s="68">
        <v>988397269</v>
      </c>
      <c r="P854" s="69" t="s">
        <v>6957</v>
      </c>
      <c r="Q854" s="68"/>
      <c r="R854" s="70">
        <v>93401</v>
      </c>
      <c r="S854" s="70" t="s">
        <v>6844</v>
      </c>
      <c r="T854" s="71">
        <v>43934</v>
      </c>
    </row>
    <row r="855" spans="1:20" s="18" customFormat="1" ht="18.75" customHeight="1" x14ac:dyDescent="0.25">
      <c r="A855" s="166">
        <v>7705</v>
      </c>
      <c r="B855" s="67" t="s">
        <v>6968</v>
      </c>
      <c r="C855" s="147">
        <v>651712394</v>
      </c>
      <c r="D855" s="65"/>
      <c r="E855" s="65" t="s">
        <v>6969</v>
      </c>
      <c r="F855" s="66" t="s">
        <v>6970</v>
      </c>
      <c r="G855" s="66" t="s">
        <v>6971</v>
      </c>
      <c r="H855" s="66" t="s">
        <v>6972</v>
      </c>
      <c r="I855" s="65" t="s">
        <v>1770</v>
      </c>
      <c r="J855" s="65" t="s">
        <v>6974</v>
      </c>
      <c r="K855" s="65" t="s">
        <v>6973</v>
      </c>
      <c r="L855" s="65" t="s">
        <v>6975</v>
      </c>
      <c r="M855" s="67" t="s">
        <v>217</v>
      </c>
      <c r="N855" s="68" t="s">
        <v>683</v>
      </c>
      <c r="O855" s="68">
        <v>582431705</v>
      </c>
      <c r="P855" s="69" t="s">
        <v>6976</v>
      </c>
      <c r="Q855" s="68"/>
      <c r="R855" s="70">
        <v>93401</v>
      </c>
      <c r="S855" s="70" t="s">
        <v>6844</v>
      </c>
      <c r="T855" s="71">
        <v>43944</v>
      </c>
    </row>
    <row r="856" spans="1:20" s="18" customFormat="1" ht="18.75" customHeight="1" x14ac:dyDescent="0.25">
      <c r="A856" s="166">
        <v>7706</v>
      </c>
      <c r="B856" s="67" t="s">
        <v>7002</v>
      </c>
      <c r="C856" s="147">
        <v>650837746</v>
      </c>
      <c r="D856" s="65"/>
      <c r="E856" s="65" t="s">
        <v>6994</v>
      </c>
      <c r="F856" s="66" t="s">
        <v>6995</v>
      </c>
      <c r="G856" s="66" t="s">
        <v>6996</v>
      </c>
      <c r="H856" s="66" t="s">
        <v>6997</v>
      </c>
      <c r="I856" s="65" t="s">
        <v>6522</v>
      </c>
      <c r="J856" s="32" t="s">
        <v>7456</v>
      </c>
      <c r="K856" s="65" t="s">
        <v>6998</v>
      </c>
      <c r="L856" s="67" t="s">
        <v>6999</v>
      </c>
      <c r="M856" s="65" t="s">
        <v>6171</v>
      </c>
      <c r="N856" s="68" t="s">
        <v>1325</v>
      </c>
      <c r="O856" s="68" t="s">
        <v>7000</v>
      </c>
      <c r="P856" s="70" t="s">
        <v>7001</v>
      </c>
      <c r="Q856" s="68"/>
      <c r="R856" s="70">
        <v>93401</v>
      </c>
      <c r="S856" s="70" t="s">
        <v>6888</v>
      </c>
      <c r="T856" s="71">
        <v>43990</v>
      </c>
    </row>
    <row r="857" spans="1:20" s="18" customFormat="1" ht="18.75" customHeight="1" x14ac:dyDescent="0.25">
      <c r="A857" s="167">
        <v>7707</v>
      </c>
      <c r="B857" s="44" t="s">
        <v>7009</v>
      </c>
      <c r="C857" s="148">
        <v>533330878</v>
      </c>
      <c r="D857" s="42"/>
      <c r="E857" s="42" t="s">
        <v>7010</v>
      </c>
      <c r="F857" s="43" t="s">
        <v>7011</v>
      </c>
      <c r="G857" s="43" t="s">
        <v>7012</v>
      </c>
      <c r="H857" s="43" t="s">
        <v>7013</v>
      </c>
      <c r="I857" s="42" t="s">
        <v>1483</v>
      </c>
      <c r="J857" s="42" t="s">
        <v>7014</v>
      </c>
      <c r="K857" s="42" t="s">
        <v>7015</v>
      </c>
      <c r="L857" s="42" t="s">
        <v>7016</v>
      </c>
      <c r="M857" s="44" t="s">
        <v>630</v>
      </c>
      <c r="N857" s="45" t="s">
        <v>205</v>
      </c>
      <c r="O857" s="45" t="s">
        <v>7017</v>
      </c>
      <c r="P857" s="47" t="s">
        <v>7018</v>
      </c>
      <c r="Q857" s="45"/>
      <c r="R857" s="47">
        <v>93401</v>
      </c>
      <c r="S857" s="47" t="s">
        <v>6888</v>
      </c>
      <c r="T857" s="48"/>
    </row>
    <row r="858" spans="1:20" s="18" customFormat="1" ht="18.75" customHeight="1" x14ac:dyDescent="0.25">
      <c r="A858" s="169">
        <v>7708</v>
      </c>
      <c r="B858" s="79" t="s">
        <v>7049</v>
      </c>
      <c r="C858" s="150">
        <v>651932017</v>
      </c>
      <c r="D858" s="77"/>
      <c r="E858" s="77" t="s">
        <v>7051</v>
      </c>
      <c r="F858" s="78" t="s">
        <v>7052</v>
      </c>
      <c r="G858" s="78" t="s">
        <v>7050</v>
      </c>
      <c r="H858" s="78" t="s">
        <v>7056</v>
      </c>
      <c r="I858" s="77" t="s">
        <v>1483</v>
      </c>
      <c r="J858" s="77" t="s">
        <v>7057</v>
      </c>
      <c r="K858" s="77" t="s">
        <v>7058</v>
      </c>
      <c r="L858" s="77" t="s">
        <v>7053</v>
      </c>
      <c r="M858" s="79" t="s">
        <v>50</v>
      </c>
      <c r="N858" s="80" t="s">
        <v>730</v>
      </c>
      <c r="O858" s="80" t="s">
        <v>7054</v>
      </c>
      <c r="P858" s="81" t="s">
        <v>7055</v>
      </c>
      <c r="Q858" s="80"/>
      <c r="R858" s="82">
        <v>93401</v>
      </c>
      <c r="S858" s="82" t="s">
        <v>6888</v>
      </c>
      <c r="T858" s="83">
        <v>44034</v>
      </c>
    </row>
    <row r="859" spans="1:20" s="18" customFormat="1" ht="18.75" customHeight="1" x14ac:dyDescent="0.25">
      <c r="A859" s="166">
        <v>7709</v>
      </c>
      <c r="B859" s="67" t="s">
        <v>7039</v>
      </c>
      <c r="C859" s="147">
        <v>651935121</v>
      </c>
      <c r="D859" s="65"/>
      <c r="E859" s="65" t="s">
        <v>7040</v>
      </c>
      <c r="F859" s="66" t="s">
        <v>7041</v>
      </c>
      <c r="G859" s="66" t="s">
        <v>7042</v>
      </c>
      <c r="H859" s="66" t="s">
        <v>7043</v>
      </c>
      <c r="I859" s="65" t="s">
        <v>1483</v>
      </c>
      <c r="J859" s="65" t="s">
        <v>7044</v>
      </c>
      <c r="K859" s="65" t="s">
        <v>7045</v>
      </c>
      <c r="L859" s="65" t="s">
        <v>7046</v>
      </c>
      <c r="M859" s="67" t="s">
        <v>6222</v>
      </c>
      <c r="N859" s="68" t="s">
        <v>881</v>
      </c>
      <c r="O859" s="68" t="s">
        <v>7047</v>
      </c>
      <c r="P859" s="70" t="s">
        <v>7048</v>
      </c>
      <c r="Q859" s="68"/>
      <c r="R859" s="70">
        <v>93401</v>
      </c>
      <c r="S859" s="70" t="s">
        <v>6888</v>
      </c>
      <c r="T859" s="71">
        <v>44034</v>
      </c>
    </row>
    <row r="860" spans="1:20" s="18" customFormat="1" ht="18.75" customHeight="1" x14ac:dyDescent="0.25">
      <c r="A860" s="166">
        <v>7710</v>
      </c>
      <c r="B860" s="67" t="s">
        <v>7085</v>
      </c>
      <c r="C860" s="147">
        <v>651881420</v>
      </c>
      <c r="D860" s="65"/>
      <c r="E860" s="65" t="s">
        <v>7087</v>
      </c>
      <c r="F860" s="66" t="s">
        <v>7088</v>
      </c>
      <c r="G860" s="66" t="s">
        <v>7086</v>
      </c>
      <c r="H860" s="66" t="s">
        <v>7089</v>
      </c>
      <c r="I860" s="65" t="s">
        <v>6522</v>
      </c>
      <c r="J860" s="65" t="s">
        <v>7090</v>
      </c>
      <c r="K860" s="65" t="s">
        <v>7091</v>
      </c>
      <c r="L860" s="65" t="s">
        <v>7092</v>
      </c>
      <c r="M860" s="67" t="s">
        <v>6172</v>
      </c>
      <c r="N860" s="68" t="s">
        <v>7093</v>
      </c>
      <c r="O860" s="68">
        <v>988375686</v>
      </c>
      <c r="P860" s="122" t="s">
        <v>7094</v>
      </c>
      <c r="Q860" s="68"/>
      <c r="R860" s="70">
        <v>93401</v>
      </c>
      <c r="S860" s="66" t="s">
        <v>7095</v>
      </c>
      <c r="T860" s="71">
        <v>44049</v>
      </c>
    </row>
    <row r="861" spans="1:20" s="18" customFormat="1" ht="18.75" customHeight="1" x14ac:dyDescent="0.25">
      <c r="A861" s="169">
        <v>7711</v>
      </c>
      <c r="B861" s="79" t="s">
        <v>7130</v>
      </c>
      <c r="C861" s="150">
        <v>651882338</v>
      </c>
      <c r="D861" s="77"/>
      <c r="E861" s="77" t="s">
        <v>7131</v>
      </c>
      <c r="F861" s="78" t="s">
        <v>7132</v>
      </c>
      <c r="G861" s="78" t="s">
        <v>7133</v>
      </c>
      <c r="H861" s="31" t="s">
        <v>8234</v>
      </c>
      <c r="I861" s="77" t="s">
        <v>6522</v>
      </c>
      <c r="J861" s="77" t="s">
        <v>7134</v>
      </c>
      <c r="K861" s="32" t="s">
        <v>8235</v>
      </c>
      <c r="L861" s="77" t="s">
        <v>7135</v>
      </c>
      <c r="M861" s="79" t="s">
        <v>50</v>
      </c>
      <c r="N861" s="80" t="s">
        <v>3958</v>
      </c>
      <c r="O861" s="38" t="s">
        <v>8236</v>
      </c>
      <c r="P861" s="33" t="s">
        <v>8237</v>
      </c>
      <c r="Q861" s="80"/>
      <c r="R861" s="82">
        <v>93401</v>
      </c>
      <c r="S861" s="82" t="s">
        <v>6888</v>
      </c>
      <c r="T861" s="83">
        <v>44054</v>
      </c>
    </row>
    <row r="862" spans="1:20" s="18" customFormat="1" ht="18.75" customHeight="1" x14ac:dyDescent="0.25">
      <c r="A862" s="166">
        <v>7712</v>
      </c>
      <c r="B862" s="67" t="s">
        <v>7360</v>
      </c>
      <c r="C862" s="147">
        <v>651917115</v>
      </c>
      <c r="D862" s="65"/>
      <c r="E862" s="65" t="s">
        <v>7363</v>
      </c>
      <c r="F862" s="70" t="s">
        <v>7362</v>
      </c>
      <c r="G862" s="66" t="s">
        <v>7361</v>
      </c>
      <c r="H862" s="66" t="s">
        <v>7364</v>
      </c>
      <c r="I862" s="65" t="s">
        <v>4773</v>
      </c>
      <c r="J862" s="65" t="s">
        <v>7370</v>
      </c>
      <c r="K862" s="65" t="s">
        <v>7365</v>
      </c>
      <c r="L862" s="65" t="s">
        <v>7366</v>
      </c>
      <c r="M862" s="67" t="s">
        <v>6166</v>
      </c>
      <c r="N862" s="68" t="s">
        <v>1236</v>
      </c>
      <c r="O862" s="68" t="s">
        <v>7371</v>
      </c>
      <c r="P862" s="69" t="s">
        <v>7372</v>
      </c>
      <c r="Q862" s="68"/>
      <c r="R862" s="70" t="s">
        <v>647</v>
      </c>
      <c r="S862" s="70" t="s">
        <v>7373</v>
      </c>
      <c r="T862" s="71">
        <v>44096</v>
      </c>
    </row>
    <row r="863" spans="1:20" s="18" customFormat="1" ht="18.75" customHeight="1" x14ac:dyDescent="0.25">
      <c r="A863" s="168">
        <v>7713</v>
      </c>
      <c r="B863" s="54" t="s">
        <v>7388</v>
      </c>
      <c r="C863" s="149">
        <v>651868661</v>
      </c>
      <c r="D863" s="52"/>
      <c r="E863" s="52" t="s">
        <v>7390</v>
      </c>
      <c r="F863" s="53" t="s">
        <v>7391</v>
      </c>
      <c r="G863" s="53" t="s">
        <v>7389</v>
      </c>
      <c r="H863" s="53" t="s">
        <v>7392</v>
      </c>
      <c r="I863" s="52" t="s">
        <v>7393</v>
      </c>
      <c r="J863" s="52" t="s">
        <v>7394</v>
      </c>
      <c r="K863" s="52" t="s">
        <v>7395</v>
      </c>
      <c r="L863" s="52" t="s">
        <v>7396</v>
      </c>
      <c r="M863" s="54" t="s">
        <v>6170</v>
      </c>
      <c r="N863" s="55" t="s">
        <v>3855</v>
      </c>
      <c r="O863" s="55" t="s">
        <v>7397</v>
      </c>
      <c r="P863" s="56" t="s">
        <v>7398</v>
      </c>
      <c r="Q863" s="55"/>
      <c r="R863" s="57">
        <v>94301</v>
      </c>
      <c r="S863" s="57" t="s">
        <v>7399</v>
      </c>
      <c r="T863" s="58">
        <v>44102</v>
      </c>
    </row>
    <row r="864" spans="1:20" s="18" customFormat="1" ht="18.75" customHeight="1" x14ac:dyDescent="0.25">
      <c r="A864" s="166">
        <v>7714</v>
      </c>
      <c r="B864" s="67" t="s">
        <v>7444</v>
      </c>
      <c r="C864" s="147">
        <v>651935253</v>
      </c>
      <c r="D864" s="66"/>
      <c r="E864" s="65" t="s">
        <v>7446</v>
      </c>
      <c r="F864" s="66" t="s">
        <v>7447</v>
      </c>
      <c r="G864" s="66" t="s">
        <v>7445</v>
      </c>
      <c r="H864" s="66" t="s">
        <v>7448</v>
      </c>
      <c r="I864" s="65" t="s">
        <v>7449</v>
      </c>
      <c r="J864" s="65" t="s">
        <v>7450</v>
      </c>
      <c r="K864" s="65" t="s">
        <v>7451</v>
      </c>
      <c r="L864" s="65" t="s">
        <v>7452</v>
      </c>
      <c r="M864" s="67" t="s">
        <v>50</v>
      </c>
      <c r="N864" s="68" t="s">
        <v>1489</v>
      </c>
      <c r="O864" s="68" t="s">
        <v>7453</v>
      </c>
      <c r="P864" s="69" t="s">
        <v>7454</v>
      </c>
      <c r="Q864" s="68"/>
      <c r="R864" s="70">
        <v>93401</v>
      </c>
      <c r="S864" s="70" t="s">
        <v>7455</v>
      </c>
      <c r="T864" s="71">
        <v>44104</v>
      </c>
    </row>
    <row r="865" spans="1:20" s="18" customFormat="1" ht="18.75" customHeight="1" x14ac:dyDescent="0.25">
      <c r="A865" s="168">
        <v>7717</v>
      </c>
      <c r="B865" s="54" t="s">
        <v>7461</v>
      </c>
      <c r="C865" s="149">
        <v>533344577</v>
      </c>
      <c r="D865" s="52"/>
      <c r="E865" s="52" t="s">
        <v>7463</v>
      </c>
      <c r="F865" s="53" t="s">
        <v>7464</v>
      </c>
      <c r="G865" s="53" t="s">
        <v>7462</v>
      </c>
      <c r="H865" s="53" t="s">
        <v>7465</v>
      </c>
      <c r="I865" s="52" t="s">
        <v>6406</v>
      </c>
      <c r="J865" s="52" t="s">
        <v>7466</v>
      </c>
      <c r="K865" s="52" t="s">
        <v>7467</v>
      </c>
      <c r="L865" s="52" t="s">
        <v>7468</v>
      </c>
      <c r="M865" s="54" t="s">
        <v>630</v>
      </c>
      <c r="N865" s="55" t="s">
        <v>205</v>
      </c>
      <c r="O865" s="55">
        <v>56977591646</v>
      </c>
      <c r="P865" s="56" t="s">
        <v>7469</v>
      </c>
      <c r="Q865" s="55"/>
      <c r="R865" s="57">
        <v>93401</v>
      </c>
      <c r="S865" s="57" t="s">
        <v>7470</v>
      </c>
      <c r="T865" s="58">
        <v>44050</v>
      </c>
    </row>
    <row r="866" spans="1:20" s="18" customFormat="1" ht="18.75" customHeight="1" thickBot="1" x14ac:dyDescent="0.3">
      <c r="A866" s="168">
        <v>7718</v>
      </c>
      <c r="B866" s="54" t="s">
        <v>7487</v>
      </c>
      <c r="C866" s="149">
        <v>651460891</v>
      </c>
      <c r="D866" s="52"/>
      <c r="E866" s="52" t="s">
        <v>7489</v>
      </c>
      <c r="F866" s="53" t="s">
        <v>7490</v>
      </c>
      <c r="G866" s="53" t="s">
        <v>7488</v>
      </c>
      <c r="H866" s="53" t="s">
        <v>7491</v>
      </c>
      <c r="I866" s="52" t="s">
        <v>1483</v>
      </c>
      <c r="J866" s="52" t="s">
        <v>7492</v>
      </c>
      <c r="K866" s="52" t="s">
        <v>7493</v>
      </c>
      <c r="L866" s="52" t="s">
        <v>7494</v>
      </c>
      <c r="M866" s="54" t="s">
        <v>50</v>
      </c>
      <c r="N866" s="55" t="s">
        <v>3906</v>
      </c>
      <c r="O866" s="55" t="s">
        <v>7495</v>
      </c>
      <c r="P866" s="56" t="s">
        <v>7496</v>
      </c>
      <c r="Q866" s="55"/>
      <c r="R866" s="57">
        <v>93401</v>
      </c>
      <c r="S866" s="57" t="s">
        <v>7497</v>
      </c>
      <c r="T866" s="58">
        <v>44119</v>
      </c>
    </row>
    <row r="867" spans="1:20" s="18" customFormat="1" ht="18.75" customHeight="1" thickBot="1" x14ac:dyDescent="0.3">
      <c r="A867" s="168">
        <v>7718</v>
      </c>
      <c r="B867" s="104" t="s">
        <v>7473</v>
      </c>
      <c r="C867" s="151">
        <v>651940532</v>
      </c>
      <c r="D867" s="52"/>
      <c r="E867" s="52" t="s">
        <v>7475</v>
      </c>
      <c r="F867" s="53" t="s">
        <v>7476</v>
      </c>
      <c r="G867" s="53" t="s">
        <v>7474</v>
      </c>
      <c r="H867" s="53" t="s">
        <v>7477</v>
      </c>
      <c r="I867" s="52" t="s">
        <v>6522</v>
      </c>
      <c r="J867" s="52" t="s">
        <v>7478</v>
      </c>
      <c r="K867" s="52" t="s">
        <v>7479</v>
      </c>
      <c r="L867" s="52" t="s">
        <v>7480</v>
      </c>
      <c r="M867" s="54" t="s">
        <v>898</v>
      </c>
      <c r="N867" s="55" t="s">
        <v>1833</v>
      </c>
      <c r="O867" s="55" t="s">
        <v>7481</v>
      </c>
      <c r="P867" s="57" t="s">
        <v>7482</v>
      </c>
      <c r="Q867" s="55"/>
      <c r="R867" s="57">
        <v>93401</v>
      </c>
      <c r="S867" s="57" t="s">
        <v>7483</v>
      </c>
      <c r="T867" s="58">
        <v>44111</v>
      </c>
    </row>
    <row r="868" spans="1:20" s="18" customFormat="1" ht="18.75" customHeight="1" x14ac:dyDescent="0.25">
      <c r="A868" s="168">
        <v>7719</v>
      </c>
      <c r="B868" s="54" t="s">
        <v>7527</v>
      </c>
      <c r="C868" s="149">
        <v>650864417</v>
      </c>
      <c r="D868" s="52"/>
      <c r="E868" s="52" t="s">
        <v>7529</v>
      </c>
      <c r="F868" s="53" t="s">
        <v>7530</v>
      </c>
      <c r="G868" s="53" t="s">
        <v>7528</v>
      </c>
      <c r="H868" s="53" t="s">
        <v>7534</v>
      </c>
      <c r="I868" s="52" t="s">
        <v>1483</v>
      </c>
      <c r="J868" s="52" t="s">
        <v>7536</v>
      </c>
      <c r="K868" s="52" t="s">
        <v>7535</v>
      </c>
      <c r="L868" s="52" t="s">
        <v>7532</v>
      </c>
      <c r="M868" s="54" t="s">
        <v>50</v>
      </c>
      <c r="N868" s="55" t="s">
        <v>852</v>
      </c>
      <c r="O868" s="55" t="s">
        <v>7531</v>
      </c>
      <c r="P868" s="56" t="s">
        <v>7533</v>
      </c>
      <c r="Q868" s="55"/>
      <c r="R868" s="57">
        <v>93401</v>
      </c>
      <c r="S868" s="57" t="s">
        <v>6888</v>
      </c>
      <c r="T868" s="58">
        <v>44134</v>
      </c>
    </row>
    <row r="869" spans="1:20" s="18" customFormat="1" ht="18.75" customHeight="1" x14ac:dyDescent="0.25">
      <c r="A869" s="168">
        <v>7720</v>
      </c>
      <c r="B869" s="54" t="s">
        <v>8173</v>
      </c>
      <c r="C869" s="149" t="s">
        <v>8614</v>
      </c>
      <c r="D869" s="52"/>
      <c r="E869" s="52" t="s">
        <v>8174</v>
      </c>
      <c r="F869" s="53" t="s">
        <v>8175</v>
      </c>
      <c r="G869" s="53" t="s">
        <v>8176</v>
      </c>
      <c r="H869" s="53" t="s">
        <v>8177</v>
      </c>
      <c r="I869" s="52" t="s">
        <v>1571</v>
      </c>
      <c r="J869" s="52" t="s">
        <v>8178</v>
      </c>
      <c r="K869" s="52" t="s">
        <v>8179</v>
      </c>
      <c r="L869" s="52" t="s">
        <v>8180</v>
      </c>
      <c r="M869" s="54" t="s">
        <v>890</v>
      </c>
      <c r="N869" s="55" t="s">
        <v>891</v>
      </c>
      <c r="O869" s="56">
        <v>994571291</v>
      </c>
      <c r="P869" s="56" t="s">
        <v>8181</v>
      </c>
      <c r="Q869" s="55"/>
      <c r="R869" s="57">
        <v>93401</v>
      </c>
      <c r="S869" s="57" t="s">
        <v>8182</v>
      </c>
      <c r="T869" s="58">
        <v>44167</v>
      </c>
    </row>
    <row r="870" spans="1:20" s="18" customFormat="1" ht="18.75" customHeight="1" x14ac:dyDescent="0.25">
      <c r="A870" s="167">
        <v>7721</v>
      </c>
      <c r="B870" s="44" t="s">
        <v>8184</v>
      </c>
      <c r="C870" s="148" t="s">
        <v>8615</v>
      </c>
      <c r="D870" s="42"/>
      <c r="E870" s="42" t="s">
        <v>8185</v>
      </c>
      <c r="F870" s="43" t="s">
        <v>8186</v>
      </c>
      <c r="G870" s="43" t="s">
        <v>8187</v>
      </c>
      <c r="H870" s="43" t="s">
        <v>8188</v>
      </c>
      <c r="I870" s="42" t="s">
        <v>6522</v>
      </c>
      <c r="J870" s="42" t="s">
        <v>8189</v>
      </c>
      <c r="K870" s="42" t="s">
        <v>8190</v>
      </c>
      <c r="L870" s="42" t="s">
        <v>8191</v>
      </c>
      <c r="M870" s="44" t="s">
        <v>50</v>
      </c>
      <c r="N870" s="45" t="s">
        <v>8192</v>
      </c>
      <c r="O870" s="45" t="s">
        <v>8193</v>
      </c>
      <c r="P870" s="46" t="s">
        <v>8194</v>
      </c>
      <c r="Q870" s="45"/>
      <c r="R870" s="47">
        <v>93401</v>
      </c>
      <c r="S870" s="47" t="s">
        <v>8162</v>
      </c>
      <c r="T870" s="48">
        <v>44186</v>
      </c>
    </row>
    <row r="871" spans="1:20" s="18" customFormat="1" ht="18.75" customHeight="1" x14ac:dyDescent="0.25">
      <c r="A871" s="167">
        <v>7722</v>
      </c>
      <c r="B871" s="44" t="s">
        <v>8152</v>
      </c>
      <c r="C871" s="148" t="s">
        <v>8616</v>
      </c>
      <c r="D871" s="42"/>
      <c r="E871" s="42" t="s">
        <v>8153</v>
      </c>
      <c r="F871" s="43" t="s">
        <v>8154</v>
      </c>
      <c r="G871" s="43" t="s">
        <v>8155</v>
      </c>
      <c r="H871" s="43" t="s">
        <v>8156</v>
      </c>
      <c r="I871" s="42" t="s">
        <v>6522</v>
      </c>
      <c r="J871" s="42" t="s">
        <v>8157</v>
      </c>
      <c r="K871" s="42" t="s">
        <v>8158</v>
      </c>
      <c r="L871" s="42" t="s">
        <v>8159</v>
      </c>
      <c r="M871" s="44" t="s">
        <v>630</v>
      </c>
      <c r="N871" s="45" t="s">
        <v>811</v>
      </c>
      <c r="O871" s="45" t="s">
        <v>8160</v>
      </c>
      <c r="P871" s="46" t="s">
        <v>8161</v>
      </c>
      <c r="Q871" s="45"/>
      <c r="R871" s="47">
        <v>93401</v>
      </c>
      <c r="S871" s="59" t="s">
        <v>8162</v>
      </c>
      <c r="T871" s="48">
        <v>44186</v>
      </c>
    </row>
    <row r="872" spans="1:20" s="18" customFormat="1" ht="18.75" customHeight="1" x14ac:dyDescent="0.25">
      <c r="A872" s="167">
        <v>7723</v>
      </c>
      <c r="B872" s="44" t="s">
        <v>8138</v>
      </c>
      <c r="C872" s="148">
        <v>651927862</v>
      </c>
      <c r="D872" s="42"/>
      <c r="E872" s="42" t="s">
        <v>8139</v>
      </c>
      <c r="F872" s="43" t="s">
        <v>8140</v>
      </c>
      <c r="G872" s="43" t="s">
        <v>8141</v>
      </c>
      <c r="H872" s="43" t="s">
        <v>8142</v>
      </c>
      <c r="I872" s="42" t="s">
        <v>1796</v>
      </c>
      <c r="J872" s="42" t="s">
        <v>8143</v>
      </c>
      <c r="K872" s="42" t="s">
        <v>8144</v>
      </c>
      <c r="L872" s="42" t="s">
        <v>8145</v>
      </c>
      <c r="M872" s="44" t="s">
        <v>344</v>
      </c>
      <c r="N872" s="45" t="s">
        <v>3981</v>
      </c>
      <c r="O872" s="45" t="s">
        <v>8146</v>
      </c>
      <c r="P872" s="119" t="s">
        <v>8147</v>
      </c>
      <c r="Q872" s="45"/>
      <c r="R872" s="47">
        <v>93401</v>
      </c>
      <c r="S872" s="48" t="s">
        <v>8148</v>
      </c>
      <c r="T872" s="48">
        <v>44187</v>
      </c>
    </row>
    <row r="873" spans="1:20" s="18" customFormat="1" ht="18.75" customHeight="1" x14ac:dyDescent="0.25">
      <c r="A873" s="167">
        <v>7724</v>
      </c>
      <c r="B873" s="44" t="s">
        <v>8213</v>
      </c>
      <c r="C873" s="148">
        <v>650804538</v>
      </c>
      <c r="D873" s="42"/>
      <c r="E873" s="42" t="s">
        <v>8214</v>
      </c>
      <c r="F873" s="43" t="s">
        <v>8215</v>
      </c>
      <c r="G873" s="43" t="s">
        <v>8216</v>
      </c>
      <c r="H873" s="43" t="s">
        <v>8217</v>
      </c>
      <c r="I873" s="42" t="s">
        <v>8218</v>
      </c>
      <c r="J873" s="42" t="s">
        <v>8219</v>
      </c>
      <c r="K873" s="42" t="s">
        <v>8220</v>
      </c>
      <c r="L873" s="42" t="s">
        <v>8221</v>
      </c>
      <c r="M873" s="44" t="s">
        <v>6166</v>
      </c>
      <c r="N873" s="45" t="s">
        <v>1725</v>
      </c>
      <c r="O873" s="45" t="s">
        <v>8222</v>
      </c>
      <c r="P873" s="46" t="s">
        <v>8223</v>
      </c>
      <c r="Q873" s="45"/>
      <c r="R873" s="47">
        <v>93401</v>
      </c>
      <c r="S873" s="47" t="s">
        <v>8224</v>
      </c>
      <c r="T873" s="48">
        <v>44188</v>
      </c>
    </row>
    <row r="874" spans="1:20" s="18" customFormat="1" ht="18.75" customHeight="1" x14ac:dyDescent="0.25">
      <c r="A874" s="156">
        <v>7963</v>
      </c>
      <c r="B874" s="26" t="s">
        <v>6772</v>
      </c>
      <c r="C874" s="139" t="s">
        <v>7808</v>
      </c>
      <c r="D874" s="24"/>
      <c r="E874" s="24" t="s">
        <v>6773</v>
      </c>
      <c r="F874" s="25" t="s">
        <v>6845</v>
      </c>
      <c r="G874" s="25" t="s">
        <v>6774</v>
      </c>
      <c r="H874" s="25" t="s">
        <v>6846</v>
      </c>
      <c r="I874" s="24" t="s">
        <v>4773</v>
      </c>
      <c r="J874" s="24" t="s">
        <v>6847</v>
      </c>
      <c r="K874" s="24" t="s">
        <v>6776</v>
      </c>
      <c r="L874" s="24" t="s">
        <v>6778</v>
      </c>
      <c r="M874" s="26" t="s">
        <v>6171</v>
      </c>
      <c r="N874" s="27" t="s">
        <v>3884</v>
      </c>
      <c r="O874" s="27" t="s">
        <v>6777</v>
      </c>
      <c r="P874" s="28" t="s">
        <v>6779</v>
      </c>
      <c r="Q874" s="27"/>
      <c r="R874" s="28">
        <v>93401</v>
      </c>
      <c r="S874" s="28" t="s">
        <v>6775</v>
      </c>
      <c r="T874" s="29">
        <v>43805</v>
      </c>
    </row>
    <row r="875" spans="1:20" s="18" customFormat="1" ht="18.75" customHeight="1" x14ac:dyDescent="0.25">
      <c r="A875" s="166">
        <v>7965</v>
      </c>
      <c r="B875" s="67" t="s">
        <v>6832</v>
      </c>
      <c r="C875" s="147">
        <v>650739256</v>
      </c>
      <c r="D875" s="65"/>
      <c r="E875" s="65" t="s">
        <v>6796</v>
      </c>
      <c r="F875" s="66" t="s">
        <v>6854</v>
      </c>
      <c r="G875" s="66" t="s">
        <v>6797</v>
      </c>
      <c r="H875" s="31" t="s">
        <v>7240</v>
      </c>
      <c r="I875" s="65" t="s">
        <v>6522</v>
      </c>
      <c r="J875" s="32" t="s">
        <v>7241</v>
      </c>
      <c r="K875" s="32" t="s">
        <v>7243</v>
      </c>
      <c r="L875" s="65" t="s">
        <v>6799</v>
      </c>
      <c r="M875" s="67" t="s">
        <v>6172</v>
      </c>
      <c r="N875" s="68" t="s">
        <v>1113</v>
      </c>
      <c r="O875" s="68" t="s">
        <v>6800</v>
      </c>
      <c r="P875" s="70" t="s">
        <v>6798</v>
      </c>
      <c r="Q875" s="68"/>
      <c r="R875" s="70">
        <v>93401</v>
      </c>
      <c r="S875" s="33" t="s">
        <v>7242</v>
      </c>
      <c r="T875" s="71">
        <v>43852</v>
      </c>
    </row>
    <row r="876" spans="1:20" s="18" customFormat="1" ht="18.75" customHeight="1" x14ac:dyDescent="0.25">
      <c r="A876" s="167">
        <v>7715</v>
      </c>
      <c r="B876" s="44" t="s">
        <v>7434</v>
      </c>
      <c r="C876" s="148">
        <v>651946182</v>
      </c>
      <c r="D876" s="42"/>
      <c r="E876" s="42" t="s">
        <v>7443</v>
      </c>
      <c r="F876" s="43" t="s">
        <v>7435</v>
      </c>
      <c r="G876" s="43" t="s">
        <v>4779</v>
      </c>
      <c r="H876" s="43" t="s">
        <v>7436</v>
      </c>
      <c r="I876" s="42" t="s">
        <v>1483</v>
      </c>
      <c r="J876" s="42" t="s">
        <v>7437</v>
      </c>
      <c r="K876" s="42" t="s">
        <v>7438</v>
      </c>
      <c r="L876" s="42" t="s">
        <v>7440</v>
      </c>
      <c r="M876" s="44" t="s">
        <v>50</v>
      </c>
      <c r="N876" s="45" t="s">
        <v>1616</v>
      </c>
      <c r="O876" s="45" t="s">
        <v>7441</v>
      </c>
      <c r="P876" s="46" t="s">
        <v>7442</v>
      </c>
      <c r="Q876" s="45"/>
      <c r="R876" s="47">
        <v>93401</v>
      </c>
      <c r="S876" s="47" t="s">
        <v>7439</v>
      </c>
      <c r="T876" s="48">
        <v>44106</v>
      </c>
    </row>
    <row r="877" spans="1:20" s="18" customFormat="1" ht="18.75" customHeight="1" x14ac:dyDescent="0.25">
      <c r="A877" s="160"/>
      <c r="B877" s="26" t="s">
        <v>1225</v>
      </c>
      <c r="C877" s="139">
        <v>711731008</v>
      </c>
      <c r="D877" s="24" t="s">
        <v>81</v>
      </c>
      <c r="E877" s="24" t="s">
        <v>1226</v>
      </c>
      <c r="F877" s="25" t="s">
        <v>1227</v>
      </c>
      <c r="G877" s="25" t="s">
        <v>1228</v>
      </c>
      <c r="H877" s="25" t="s">
        <v>1229</v>
      </c>
      <c r="I877" s="24" t="s">
        <v>1230</v>
      </c>
      <c r="J877" s="24" t="s">
        <v>1231</v>
      </c>
      <c r="K877" s="24" t="s">
        <v>1232</v>
      </c>
      <c r="L877" s="24" t="s">
        <v>1234</v>
      </c>
      <c r="M877" s="26" t="s">
        <v>6166</v>
      </c>
      <c r="N877" s="27" t="s">
        <v>1237</v>
      </c>
      <c r="O877" s="27" t="s">
        <v>1235</v>
      </c>
      <c r="P877" s="28" t="s">
        <v>1233</v>
      </c>
      <c r="Q877" s="27"/>
      <c r="R877" s="28">
        <v>93401</v>
      </c>
      <c r="S877" s="28" t="s">
        <v>1089</v>
      </c>
      <c r="T877" s="29">
        <v>37970</v>
      </c>
    </row>
    <row r="878" spans="1:20" s="18" customFormat="1" ht="18.75" customHeight="1" x14ac:dyDescent="0.25">
      <c r="A878" s="160">
        <v>6898</v>
      </c>
      <c r="B878" s="26" t="s">
        <v>1238</v>
      </c>
      <c r="C878" s="139">
        <v>712939001</v>
      </c>
      <c r="D878" s="24" t="s">
        <v>81</v>
      </c>
      <c r="E878" s="24" t="s">
        <v>1239</v>
      </c>
      <c r="F878" s="31" t="s">
        <v>7778</v>
      </c>
      <c r="G878" s="25" t="s">
        <v>1240</v>
      </c>
      <c r="H878" s="25" t="s">
        <v>6685</v>
      </c>
      <c r="I878" s="24" t="s">
        <v>1241</v>
      </c>
      <c r="J878" s="24" t="s">
        <v>6686</v>
      </c>
      <c r="K878" s="28" t="s">
        <v>6687</v>
      </c>
      <c r="L878" s="24" t="s">
        <v>6682</v>
      </c>
      <c r="M878" s="26" t="s">
        <v>50</v>
      </c>
      <c r="N878" s="27" t="s">
        <v>1242</v>
      </c>
      <c r="O878" s="27" t="s">
        <v>6683</v>
      </c>
      <c r="P878" s="28" t="s">
        <v>6684</v>
      </c>
      <c r="Q878" s="27"/>
      <c r="R878" s="27">
        <v>93401</v>
      </c>
      <c r="S878" s="33" t="s">
        <v>7783</v>
      </c>
      <c r="T878" s="29">
        <v>37970</v>
      </c>
    </row>
    <row r="879" spans="1:20" s="18" customFormat="1" ht="18.75" customHeight="1" x14ac:dyDescent="0.25">
      <c r="A879" s="156"/>
      <c r="B879" s="26"/>
      <c r="C879" s="152"/>
      <c r="D879" s="23"/>
      <c r="E879" s="23"/>
      <c r="F879" s="91"/>
      <c r="G879" s="91"/>
      <c r="H879" s="91"/>
      <c r="I879" s="24"/>
      <c r="J879" s="24"/>
      <c r="K879" s="24"/>
      <c r="L879" s="24"/>
      <c r="M879" s="26"/>
      <c r="N879" s="27"/>
      <c r="O879" s="27"/>
      <c r="P879" s="28"/>
      <c r="Q879" s="27"/>
      <c r="R879" s="92"/>
      <c r="S879" s="92"/>
      <c r="T879" s="29"/>
    </row>
    <row r="880" spans="1:20" s="18" customFormat="1" ht="18.75" customHeight="1" x14ac:dyDescent="0.25">
      <c r="A880" s="156"/>
      <c r="B880" s="26"/>
      <c r="C880" s="152"/>
      <c r="D880" s="23"/>
      <c r="E880" s="23"/>
      <c r="F880" s="91"/>
      <c r="G880" s="91"/>
      <c r="H880" s="91"/>
      <c r="I880" s="24"/>
      <c r="J880" s="24"/>
      <c r="K880" s="24"/>
      <c r="L880" s="24"/>
      <c r="M880" s="26"/>
      <c r="N880" s="27"/>
      <c r="O880" s="27"/>
      <c r="P880" s="28"/>
      <c r="Q880" s="27"/>
      <c r="R880" s="92"/>
      <c r="S880" s="92"/>
      <c r="T880" s="29"/>
    </row>
    <row r="881" spans="1:20" s="18" customFormat="1" ht="18.75" customHeight="1" x14ac:dyDescent="0.25">
      <c r="A881" s="156"/>
      <c r="B881" s="26"/>
      <c r="C881" s="152"/>
      <c r="D881" s="23"/>
      <c r="E881" s="23"/>
      <c r="F881" s="91"/>
      <c r="G881" s="91"/>
      <c r="H881" s="91"/>
      <c r="I881" s="24"/>
      <c r="J881" s="24"/>
      <c r="K881" s="24"/>
      <c r="L881" s="24"/>
      <c r="M881" s="26"/>
      <c r="N881" s="27"/>
      <c r="O881" s="27"/>
      <c r="P881" s="28"/>
      <c r="Q881" s="27"/>
      <c r="R881" s="92"/>
      <c r="S881" s="92"/>
      <c r="T881" s="29"/>
    </row>
    <row r="882" spans="1:20" s="18" customFormat="1" ht="18.75" customHeight="1" x14ac:dyDescent="0.25">
      <c r="A882" s="156"/>
      <c r="B882" s="26"/>
      <c r="C882" s="152"/>
      <c r="D882" s="23"/>
      <c r="E882" s="23"/>
      <c r="F882" s="91"/>
      <c r="G882" s="91"/>
      <c r="H882" s="91"/>
      <c r="I882" s="24"/>
      <c r="J882" s="24"/>
      <c r="K882" s="24"/>
      <c r="L882" s="24"/>
      <c r="M882" s="26"/>
      <c r="N882" s="27"/>
      <c r="O882" s="27"/>
      <c r="P882" s="28"/>
      <c r="Q882" s="27"/>
      <c r="R882" s="92"/>
      <c r="S882" s="92"/>
      <c r="T882" s="29"/>
    </row>
    <row r="883" spans="1:20" s="18" customFormat="1" ht="18.75" customHeight="1" x14ac:dyDescent="0.25">
      <c r="A883" s="156"/>
      <c r="B883" s="26"/>
      <c r="C883" s="152"/>
      <c r="D883" s="23"/>
      <c r="E883" s="23"/>
      <c r="F883" s="91"/>
      <c r="G883" s="91"/>
      <c r="H883" s="91"/>
      <c r="I883" s="24"/>
      <c r="J883" s="24"/>
      <c r="K883" s="24"/>
      <c r="L883" s="24"/>
      <c r="M883" s="26"/>
      <c r="N883" s="27"/>
      <c r="O883" s="27"/>
      <c r="P883" s="28"/>
      <c r="Q883" s="27"/>
      <c r="R883" s="92"/>
      <c r="S883" s="92"/>
      <c r="T883" s="29"/>
    </row>
    <row r="884" spans="1:20" s="18" customFormat="1" ht="18.75" customHeight="1" x14ac:dyDescent="0.25">
      <c r="A884" s="156"/>
      <c r="B884" s="26"/>
      <c r="C884" s="152"/>
      <c r="D884" s="23"/>
      <c r="E884" s="23"/>
      <c r="F884" s="91"/>
      <c r="G884" s="91"/>
      <c r="H884" s="91"/>
      <c r="I884" s="24"/>
      <c r="J884" s="24"/>
      <c r="K884" s="24"/>
      <c r="L884" s="24"/>
      <c r="M884" s="26"/>
      <c r="N884" s="27"/>
      <c r="O884" s="27"/>
      <c r="P884" s="28"/>
      <c r="Q884" s="27"/>
      <c r="R884" s="92"/>
      <c r="S884" s="92"/>
      <c r="T884" s="29"/>
    </row>
  </sheetData>
  <autoFilter ref="A1:T878"/>
  <sortState ref="A2:T884">
    <sortCondition ref="A1"/>
  </sortState>
  <hyperlinks>
    <hyperlink ref="P266" r:id="rId1"/>
    <hyperlink ref="P765" r:id="rId2"/>
    <hyperlink ref="P463" r:id="rId3"/>
    <hyperlink ref="P626" r:id="rId4"/>
    <hyperlink ref="P794" r:id="rId5"/>
    <hyperlink ref="P182" r:id="rId6"/>
    <hyperlink ref="P722" r:id="rId7"/>
    <hyperlink ref="P818" r:id="rId8"/>
    <hyperlink ref="P817" r:id="rId9"/>
    <hyperlink ref="P96" r:id="rId10"/>
    <hyperlink ref="P171" r:id="rId11"/>
    <hyperlink ref="P184" r:id="rId12"/>
    <hyperlink ref="P371" r:id="rId13"/>
    <hyperlink ref="P273" r:id="rId14"/>
    <hyperlink ref="P622" r:id="rId15"/>
    <hyperlink ref="P225" r:id="rId16" display="info@grada.cl"/>
    <hyperlink ref="P827" r:id="rId17"/>
    <hyperlink ref="P826" r:id="rId18"/>
    <hyperlink ref="P828" r:id="rId19" display="mailto:ps.robertomorales@gmail.com"/>
    <hyperlink ref="P148" r:id="rId20"/>
    <hyperlink ref="P195" r:id="rId21"/>
    <hyperlink ref="P579" r:id="rId22"/>
    <hyperlink ref="P356" r:id="rId23"/>
    <hyperlink ref="P366" r:id="rId24" display="mailto:daniel.jadue@recoleta.cl"/>
    <hyperlink ref="P454" r:id="rId25"/>
    <hyperlink ref="P368" r:id="rId26" display="mailto:alcaldecuadrado@huechuraba.cl"/>
    <hyperlink ref="P286" r:id="rId27"/>
    <hyperlink ref="P296" r:id="rId28"/>
    <hyperlink ref="P545" r:id="rId29" display="mailto:mcataldo@ubiobio.cl"/>
    <hyperlink ref="P717" r:id="rId30"/>
    <hyperlink ref="P300" r:id="rId31"/>
    <hyperlink ref="P359" r:id="rId32"/>
    <hyperlink ref="P117" r:id="rId33"/>
    <hyperlink ref="P831" r:id="rId34" display="mailto:fundacionhabitos@gmail.com"/>
    <hyperlink ref="P60" r:id="rId35"/>
    <hyperlink ref="P441" r:id="rId36"/>
    <hyperlink ref="P830" r:id="rId37"/>
    <hyperlink ref="P553" r:id="rId38"/>
    <hyperlink ref="P15" r:id="rId39" display="rosarico56@hotmail.com"/>
    <hyperlink ref="P833" r:id="rId40"/>
    <hyperlink ref="P542" r:id="rId41"/>
    <hyperlink ref="P835" r:id="rId42"/>
    <hyperlink ref="P192" r:id="rId43"/>
    <hyperlink ref="P348" r:id="rId44"/>
    <hyperlink ref="P41" r:id="rId45"/>
    <hyperlink ref="P136" r:id="rId46"/>
    <hyperlink ref="P392" r:id="rId47"/>
    <hyperlink ref="P224" r:id="rId48"/>
    <hyperlink ref="P137" r:id="rId49"/>
    <hyperlink ref="P810" r:id="rId50"/>
    <hyperlink ref="P837" r:id="rId51"/>
    <hyperlink ref="P106" r:id="rId52"/>
    <hyperlink ref="P561" r:id="rId53"/>
    <hyperlink ref="P505" r:id="rId54" display="corpelconquistador@gmail.com, "/>
    <hyperlink ref="P838" r:id="rId55"/>
    <hyperlink ref="P839" r:id="rId56"/>
    <hyperlink ref="P316" r:id="rId57"/>
    <hyperlink ref="P840" r:id="rId58"/>
    <hyperlink ref="P843" r:id="rId59"/>
    <hyperlink ref="P846" r:id="rId60"/>
    <hyperlink ref="P138" r:id="rId61"/>
    <hyperlink ref="P847" r:id="rId62"/>
    <hyperlink ref="P850" r:id="rId63"/>
    <hyperlink ref="P849" r:id="rId64"/>
    <hyperlink ref="P54" r:id="rId65"/>
    <hyperlink ref="P851" r:id="rId66"/>
    <hyperlink ref="P68" r:id="rId67"/>
    <hyperlink ref="P852" r:id="rId68"/>
    <hyperlink ref="P853" r:id="rId69"/>
    <hyperlink ref="P854" r:id="rId70"/>
    <hyperlink ref="P646" r:id="rId71"/>
    <hyperlink ref="P855" r:id="rId72"/>
    <hyperlink ref="P860" r:id="rId73"/>
    <hyperlink ref="P696" r:id="rId74"/>
    <hyperlink ref="P103" r:id="rId75"/>
    <hyperlink ref="P150" r:id="rId76"/>
    <hyperlink ref="P253" r:id="rId77"/>
    <hyperlink ref="P190" r:id="rId78"/>
    <hyperlink ref="P84" r:id="rId79"/>
    <hyperlink ref="P274" r:id="rId80"/>
    <hyperlink ref="P293" r:id="rId81"/>
    <hyperlink ref="P48" r:id="rId82"/>
    <hyperlink ref="P862" r:id="rId83"/>
    <hyperlink ref="P863" r:id="rId84"/>
    <hyperlink ref="P110" r:id="rId85"/>
    <hyperlink ref="P876" r:id="rId86"/>
    <hyperlink ref="P864" r:id="rId87"/>
    <hyperlink ref="P865" r:id="rId88"/>
    <hyperlink ref="P866" r:id="rId89"/>
    <hyperlink ref="P517" r:id="rId90"/>
    <hyperlink ref="P530" r:id="rId91"/>
    <hyperlink ref="P170" r:id="rId92"/>
    <hyperlink ref="P803" r:id="rId93"/>
    <hyperlink ref="P147" r:id="rId94"/>
    <hyperlink ref="P209" r:id="rId95"/>
    <hyperlink ref="P197" r:id="rId96"/>
    <hyperlink ref="P261" r:id="rId97" display="secretaria@corpocas.cl"/>
    <hyperlink ref="P845" r:id="rId98"/>
    <hyperlink ref="P90" r:id="rId99"/>
    <hyperlink ref="P869" r:id="rId100"/>
    <hyperlink ref="P227" r:id="rId101"/>
    <hyperlink ref="P27" r:id="rId102"/>
    <hyperlink ref="P194" r:id="rId103"/>
    <hyperlink ref="P870" r:id="rId104"/>
    <hyperlink ref="P871" r:id="rId105"/>
    <hyperlink ref="P872" r:id="rId106"/>
    <hyperlink ref="P338" r:id="rId107"/>
    <hyperlink ref="P873" r:id="rId108"/>
  </hyperlinks>
  <pageMargins left="0.7" right="0.7" top="0.75" bottom="0.75" header="0.3" footer="0.3"/>
  <pageSetup orientation="portrait" verticalDpi="0" r:id="rId10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workbookViewId="0">
      <selection activeCell="G8" sqref="G8"/>
    </sheetView>
  </sheetViews>
  <sheetFormatPr baseColWidth="10" defaultRowHeight="12.6" x14ac:dyDescent="0.25"/>
  <cols>
    <col min="3" max="3" width="71.5546875" bestFit="1" customWidth="1"/>
  </cols>
  <sheetData>
    <row r="1" spans="1:4" x14ac:dyDescent="0.25">
      <c r="A1" t="s">
        <v>8618</v>
      </c>
      <c r="B1" t="s">
        <v>8619</v>
      </c>
    </row>
    <row r="3" spans="1:4" x14ac:dyDescent="0.25">
      <c r="A3">
        <v>1700</v>
      </c>
      <c r="B3">
        <v>3860</v>
      </c>
      <c r="C3" t="s">
        <v>8617</v>
      </c>
      <c r="D3" t="s">
        <v>1882</v>
      </c>
    </row>
    <row r="5" spans="1:4" x14ac:dyDescent="0.25">
      <c r="A5">
        <v>6871</v>
      </c>
      <c r="C5" t="s">
        <v>8622</v>
      </c>
      <c r="D5" t="s">
        <v>8623</v>
      </c>
    </row>
    <row r="6" spans="1:4" x14ac:dyDescent="0.25">
      <c r="A6">
        <v>6988</v>
      </c>
      <c r="C6" t="s">
        <v>8624</v>
      </c>
      <c r="D6" t="s">
        <v>8625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ENERO 2021</vt:lpstr>
      <vt:lpstr>TRABAJO ENERO 2021</vt:lpstr>
      <vt:lpstr>Hoja2</vt:lpstr>
      <vt:lpstr>BASE.</vt:lpstr>
      <vt:lpstr>CORREGIR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Rodriguez Daziano, Sandra</cp:lastModifiedBy>
  <cp:lastPrinted>2021-02-19T14:01:06Z</cp:lastPrinted>
  <dcterms:created xsi:type="dcterms:W3CDTF">2006-10-16T21:23:02Z</dcterms:created>
  <dcterms:modified xsi:type="dcterms:W3CDTF">2021-03-05T16:44:13Z</dcterms:modified>
</cp:coreProperties>
</file>